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FokinaOR\Documents\Econom\ДЭСК\46 форма\2022\"/>
    </mc:Choice>
  </mc:AlternateContent>
  <xr:revisionPtr revIDLastSave="0" documentId="8_{115DD1C5-C31B-4294-9B5D-23C3A6436E39}" xr6:coauthVersionLast="47" xr6:coauthVersionMax="47" xr10:uidLastSave="{00000000-0000-0000-0000-000000000000}"/>
  <bookViews>
    <workbookView xWindow="-12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REESTR_MO!$A$2:$D$131</definedName>
    <definedName name="LIST_OKOPF_DATA">LIST_OKOPF!$B$3:$B$97</definedName>
    <definedName name="LIST_OKOPF_HEADER">LIST_OKOPF!$A$1:$B$1</definedName>
    <definedName name="LIST_ORG_EE_DATA">REESTR_ORG!$DR$3:$EI$121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REESTR_MO!$B$2:$B$2</definedName>
    <definedName name="MO_LIST_10">REESTR_MO!$B$20:$B$27</definedName>
    <definedName name="MO_LIST_11">REESTR_MO!$B$28:$B$38</definedName>
    <definedName name="MO_LIST_12">REESTR_MO!$B$39:$B$39</definedName>
    <definedName name="MO_LIST_13">REESTR_MO!$B$40:$B$40</definedName>
    <definedName name="MO_LIST_14">REESTR_MO!$B$41:$B$48</definedName>
    <definedName name="MO_LIST_15">REESTR_MO!$B$49:$B$52</definedName>
    <definedName name="MO_LIST_16">REESTR_MO!$B$53:$B$53</definedName>
    <definedName name="MO_LIST_17">REESTR_MO!$B$54:$B$54</definedName>
    <definedName name="MO_LIST_18">REESTR_MO!$B$55:$B$63</definedName>
    <definedName name="MO_LIST_19">REESTR_MO!$B$64:$B$64</definedName>
    <definedName name="MO_LIST_2">REESTR_MO!$B$3:$B$3</definedName>
    <definedName name="MO_LIST_20">REESTR_MO!$B$65:$B$72</definedName>
    <definedName name="MO_LIST_21">REESTR_MO!$B$73:$B$73</definedName>
    <definedName name="MO_LIST_22">REESTR_MO!$B$74:$B$85</definedName>
    <definedName name="MO_LIST_23">REESTR_MO!$B$86:$B$94</definedName>
    <definedName name="MO_LIST_24">REESTR_MO!$B$95:$B$95</definedName>
    <definedName name="MO_LIST_25">REESTR_MO!$B$96:$B$96</definedName>
    <definedName name="MO_LIST_26">REESTR_MO!$B$97:$B$97</definedName>
    <definedName name="MO_LIST_27">REESTR_MO!$B$98:$B$106</definedName>
    <definedName name="MO_LIST_28">REESTR_MO!$B$107:$B$107</definedName>
    <definedName name="MO_LIST_29">REESTR_MO!$B$108:$B$114</definedName>
    <definedName name="MO_LIST_3">REESTR_MO!$B$4:$B$4</definedName>
    <definedName name="MO_LIST_30">REESTR_MO!$B$115:$B$115</definedName>
    <definedName name="MO_LIST_31">REESTR_MO!$B$116:$B$123</definedName>
    <definedName name="MO_LIST_32">REESTR_MO!$B$124:$B$129</definedName>
    <definedName name="MO_LIST_33">REESTR_MO!$B$130:$B$130</definedName>
    <definedName name="MO_LIST_34">REESTR_MO!$B$131:$B$131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REESTR_MO!$B$9:$B$16</definedName>
    <definedName name="MO_LIST_9">REESTR_MO!$B$17:$B$19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REESTR_MO!$E$2:$E$35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REESTR_MO!$C$2:$D$131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EE_ISSUE_ENR_INCOME_ADJACENT_NET_ADD_HL">'Отпуск ЭЭ сет организациями'!$E$33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организациями'!$E$49</definedName>
    <definedName name="SECTION_EE_ISSUE_ENR_OUTCOME_ADJACENT_NET_START_ROW">'Отпуск ЭЭ сет организациями'!$E$47</definedName>
    <definedName name="SECTION_EE_ISSUE_IMPORT_TAG_AREA">'Отпуск ЭЭ сет организациями'!$H$3:$T$3</definedName>
    <definedName name="SECTION_EE_ISSUE_NUMERIC_AREA">'Отпуск ЭЭ сет организациями'!$H$14:$L$162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организациями'!$E$69</definedName>
    <definedName name="SECTION_EE_ISSUE_PWR_INCOME_GEN_ADD_HL">'Отпуск ЭЭ сет организациями'!$E$64</definedName>
    <definedName name="SECTION_EE_ISSUE_PWR_INCOME_GEN_START_ROW">'Отпуск ЭЭ сет организациями'!$E$63</definedName>
    <definedName name="SECTION_EE_ISSUE_PWR_INCOME_NON_NET_ADD_HL">'Отпуск ЭЭ сет организациями'!$E$67</definedName>
    <definedName name="SECTION_EE_ISSUE_PWR_INCOME_NON_NET_START_ROW">'Отпуск ЭЭ сет организациями'!$E$66</definedName>
    <definedName name="SECTION_EE_ISSUE_PWR_OUTCOME_ADJACENT_NET_ADD_HL">'Отпуск ЭЭ сет организациями'!$E$94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организациями'!$G$14:$G$162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5" i="4"/>
  <c r="G2" i="4"/>
  <c r="G14" i="4" s="1"/>
  <c r="H162" i="3"/>
  <c r="H161" i="3"/>
  <c r="L160" i="3"/>
  <c r="H160" i="3" s="1"/>
  <c r="K160" i="3"/>
  <c r="J160" i="3"/>
  <c r="I160" i="3"/>
  <c r="H159" i="3"/>
  <c r="K158" i="3"/>
  <c r="J158" i="3"/>
  <c r="I158" i="3"/>
  <c r="H157" i="3"/>
  <c r="H156" i="3"/>
  <c r="H155" i="3"/>
  <c r="L154" i="3"/>
  <c r="K154" i="3"/>
  <c r="J154" i="3"/>
  <c r="I154" i="3"/>
  <c r="H154" i="3"/>
  <c r="H153" i="3"/>
  <c r="H152" i="3"/>
  <c r="L151" i="3"/>
  <c r="K151" i="3"/>
  <c r="J151" i="3"/>
  <c r="I151" i="3"/>
  <c r="H151" i="3" s="1"/>
  <c r="H150" i="3"/>
  <c r="L149" i="3"/>
  <c r="K149" i="3"/>
  <c r="K148" i="3" s="1"/>
  <c r="J149" i="3"/>
  <c r="I149" i="3"/>
  <c r="H149" i="3" s="1"/>
  <c r="L148" i="3"/>
  <c r="J148" i="3"/>
  <c r="H147" i="3"/>
  <c r="H146" i="3"/>
  <c r="H145" i="3"/>
  <c r="L144" i="3"/>
  <c r="K144" i="3"/>
  <c r="J144" i="3"/>
  <c r="I144" i="3"/>
  <c r="H144" i="3"/>
  <c r="H143" i="3"/>
  <c r="L142" i="3"/>
  <c r="K142" i="3"/>
  <c r="J142" i="3"/>
  <c r="I142" i="3"/>
  <c r="H142" i="3"/>
  <c r="H140" i="3"/>
  <c r="H139" i="3"/>
  <c r="L138" i="3"/>
  <c r="K138" i="3"/>
  <c r="J138" i="3"/>
  <c r="I138" i="3"/>
  <c r="H138" i="3" s="1"/>
  <c r="H137" i="3"/>
  <c r="L136" i="3"/>
  <c r="K136" i="3"/>
  <c r="J136" i="3"/>
  <c r="I136" i="3"/>
  <c r="H136" i="3" s="1"/>
  <c r="H135" i="3"/>
  <c r="H134" i="3"/>
  <c r="H133" i="3"/>
  <c r="L132" i="3"/>
  <c r="K132" i="3"/>
  <c r="J132" i="3"/>
  <c r="I132" i="3"/>
  <c r="H132" i="3" s="1"/>
  <c r="H131" i="3"/>
  <c r="H130" i="3"/>
  <c r="H129" i="3"/>
  <c r="H128" i="3"/>
  <c r="H127" i="3"/>
  <c r="H126" i="3"/>
  <c r="L125" i="3"/>
  <c r="K125" i="3"/>
  <c r="J125" i="3"/>
  <c r="I125" i="3"/>
  <c r="H125" i="3"/>
  <c r="H124" i="3"/>
  <c r="H123" i="3"/>
  <c r="L122" i="3"/>
  <c r="K122" i="3"/>
  <c r="J122" i="3"/>
  <c r="I122" i="3"/>
  <c r="H122" i="3" s="1"/>
  <c r="H121" i="3"/>
  <c r="H120" i="3"/>
  <c r="L119" i="3"/>
  <c r="L118" i="3" s="1"/>
  <c r="L116" i="3" s="1"/>
  <c r="L115" i="3" s="1"/>
  <c r="K119" i="3"/>
  <c r="J119" i="3"/>
  <c r="J118" i="3" s="1"/>
  <c r="J116" i="3" s="1"/>
  <c r="J115" i="3" s="1"/>
  <c r="I119" i="3"/>
  <c r="H119" i="3"/>
  <c r="K118" i="3"/>
  <c r="I118" i="3"/>
  <c r="H118" i="3" s="1"/>
  <c r="H117" i="3"/>
  <c r="K116" i="3"/>
  <c r="K115" i="3" s="1"/>
  <c r="I116" i="3"/>
  <c r="H116" i="3" s="1"/>
  <c r="H114" i="3"/>
  <c r="H113" i="3"/>
  <c r="H112" i="3"/>
  <c r="L111" i="3"/>
  <c r="K111" i="3"/>
  <c r="J111" i="3"/>
  <c r="I111" i="3"/>
  <c r="H111" i="3"/>
  <c r="H110" i="3"/>
  <c r="L109" i="3"/>
  <c r="K109" i="3"/>
  <c r="J109" i="3"/>
  <c r="I109" i="3"/>
  <c r="H109" i="3"/>
  <c r="H107" i="3"/>
  <c r="H106" i="3"/>
  <c r="H105" i="3"/>
  <c r="L102" i="3"/>
  <c r="K102" i="3"/>
  <c r="J102" i="3"/>
  <c r="I102" i="3"/>
  <c r="H102" i="3" s="1"/>
  <c r="H101" i="3"/>
  <c r="H100" i="3"/>
  <c r="H99" i="3"/>
  <c r="H98" i="3"/>
  <c r="H97" i="3"/>
  <c r="H96" i="3"/>
  <c r="H95" i="3"/>
  <c r="H93" i="3"/>
  <c r="D93" i="3"/>
  <c r="L91" i="3"/>
  <c r="K91" i="3"/>
  <c r="J91" i="3"/>
  <c r="I91" i="3"/>
  <c r="H91" i="3" s="1"/>
  <c r="H90" i="3"/>
  <c r="H89" i="3"/>
  <c r="H88" i="3"/>
  <c r="H87" i="3"/>
  <c r="H86" i="3"/>
  <c r="L85" i="3"/>
  <c r="K85" i="3"/>
  <c r="J85" i="3"/>
  <c r="I85" i="3"/>
  <c r="H85" i="3" s="1"/>
  <c r="H84" i="3"/>
  <c r="H83" i="3"/>
  <c r="H82" i="3"/>
  <c r="H81" i="3"/>
  <c r="H80" i="3"/>
  <c r="L79" i="3"/>
  <c r="K79" i="3"/>
  <c r="J79" i="3"/>
  <c r="I79" i="3"/>
  <c r="H79" i="3" s="1"/>
  <c r="H77" i="3"/>
  <c r="D77" i="3"/>
  <c r="H76" i="3"/>
  <c r="D76" i="3"/>
  <c r="H75" i="3"/>
  <c r="D75" i="3"/>
  <c r="H74" i="3"/>
  <c r="D74" i="3"/>
  <c r="H73" i="3"/>
  <c r="D73" i="3"/>
  <c r="H72" i="3"/>
  <c r="D72" i="3"/>
  <c r="H71" i="3"/>
  <c r="D71" i="3"/>
  <c r="H70" i="3"/>
  <c r="D70" i="3"/>
  <c r="L68" i="3"/>
  <c r="K68" i="3"/>
  <c r="J68" i="3"/>
  <c r="I68" i="3"/>
  <c r="H68" i="3"/>
  <c r="L65" i="3"/>
  <c r="K65" i="3"/>
  <c r="K60" i="3" s="1"/>
  <c r="K103" i="3" s="1"/>
  <c r="J65" i="3"/>
  <c r="I65" i="3"/>
  <c r="H65" i="3" s="1"/>
  <c r="L62" i="3"/>
  <c r="K62" i="3"/>
  <c r="J62" i="3"/>
  <c r="I62" i="3"/>
  <c r="H62" i="3"/>
  <c r="H61" i="3"/>
  <c r="L60" i="3"/>
  <c r="L103" i="3" s="1"/>
  <c r="J60" i="3"/>
  <c r="J103" i="3" s="1"/>
  <c r="L57" i="3"/>
  <c r="K57" i="3"/>
  <c r="J57" i="3"/>
  <c r="I57" i="3"/>
  <c r="H57" i="3"/>
  <c r="H56" i="3"/>
  <c r="H55" i="3"/>
  <c r="H54" i="3"/>
  <c r="H53" i="3"/>
  <c r="H52" i="3"/>
  <c r="H51" i="3"/>
  <c r="H50" i="3"/>
  <c r="H48" i="3"/>
  <c r="D48" i="3"/>
  <c r="L46" i="3"/>
  <c r="K46" i="3"/>
  <c r="J46" i="3"/>
  <c r="I46" i="3"/>
  <c r="H46" i="3"/>
  <c r="H45" i="3"/>
  <c r="H44" i="3"/>
  <c r="H43" i="3"/>
  <c r="H42" i="3"/>
  <c r="H41" i="3"/>
  <c r="L40" i="3"/>
  <c r="K40" i="3"/>
  <c r="J40" i="3"/>
  <c r="I40" i="3"/>
  <c r="H40" i="3"/>
  <c r="H39" i="3"/>
  <c r="H38" i="3"/>
  <c r="H37" i="3"/>
  <c r="H36" i="3"/>
  <c r="H35" i="3"/>
  <c r="L34" i="3"/>
  <c r="K34" i="3"/>
  <c r="J34" i="3"/>
  <c r="I34" i="3"/>
  <c r="H34" i="3"/>
  <c r="H32" i="3"/>
  <c r="D32" i="3"/>
  <c r="H31" i="3"/>
  <c r="D31" i="3"/>
  <c r="H30" i="3"/>
  <c r="D30" i="3"/>
  <c r="H29" i="3"/>
  <c r="D29" i="3"/>
  <c r="H28" i="3"/>
  <c r="D28" i="3"/>
  <c r="H27" i="3"/>
  <c r="D27" i="3"/>
  <c r="H26" i="3"/>
  <c r="D26" i="3"/>
  <c r="H25" i="3"/>
  <c r="D25" i="3"/>
  <c r="L23" i="3"/>
  <c r="K23" i="3"/>
  <c r="J23" i="3"/>
  <c r="I23" i="3"/>
  <c r="H23" i="3" s="1"/>
  <c r="L20" i="3"/>
  <c r="L15" i="3" s="1"/>
  <c r="L58" i="3" s="1"/>
  <c r="K20" i="3"/>
  <c r="J20" i="3"/>
  <c r="J15" i="3" s="1"/>
  <c r="J58" i="3" s="1"/>
  <c r="I20" i="3"/>
  <c r="H20" i="3"/>
  <c r="L17" i="3"/>
  <c r="K17" i="3"/>
  <c r="J17" i="3"/>
  <c r="I17" i="3"/>
  <c r="H17" i="3" s="1"/>
  <c r="H16" i="3"/>
  <c r="K15" i="3"/>
  <c r="K58" i="3" s="1"/>
  <c r="I15" i="3"/>
  <c r="H15" i="3" s="1"/>
  <c r="D9" i="3"/>
  <c r="H85" i="2"/>
  <c r="H80" i="2"/>
  <c r="P29" i="2"/>
  <c r="E8" i="2"/>
  <c r="I58" i="3" l="1"/>
  <c r="H58" i="3" s="1"/>
  <c r="L158" i="3"/>
  <c r="H158" i="3" s="1"/>
  <c r="I60" i="3"/>
  <c r="I115" i="3"/>
  <c r="H115" i="3" s="1"/>
  <c r="I148" i="3"/>
  <c r="H148" i="3" s="1"/>
  <c r="G6" i="4"/>
  <c r="G10" i="4"/>
  <c r="I103" i="3" l="1"/>
  <c r="H103" i="3" s="1"/>
  <c r="H60" i="3"/>
</calcChain>
</file>

<file path=xl/sharedStrings.xml><?xml version="1.0" encoding="utf-8"?>
<sst xmlns="http://schemas.openxmlformats.org/spreadsheetml/2006/main" count="3256" uniqueCount="1561">
  <si>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</si>
  <si>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</si>
  <si>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</si>
  <si>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</si>
  <si>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</si>
  <si>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</si>
  <si>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</si>
  <si>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</si>
  <si>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</si>
  <si>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</si>
  <si>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</si>
  <si>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</si>
  <si>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</si>
  <si>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</si>
  <si>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</si>
  <si>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</si>
  <si>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</si>
  <si>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</si>
  <si>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Приморский край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</si>
  <si>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</si>
  <si>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</si>
  <si>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</si>
  <si>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</si>
  <si>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</si>
  <si>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</si>
  <si>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</si>
  <si>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2022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</si>
  <si>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</si>
  <si>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</si>
  <si>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</si>
  <si>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</si>
  <si>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</si>
  <si>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</si>
  <si>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"Дальневосточная энергосетевая компания"</t>
  </si>
  <si>
    <t>org</t>
  </si>
  <si>
    <t>ИНН</t>
  </si>
  <si>
    <t>2540231856</t>
  </si>
  <si>
    <t>inn</t>
  </si>
  <si>
    <t>КПП</t>
  </si>
  <si>
    <t>771001001</t>
  </si>
  <si>
    <t>kpp</t>
  </si>
  <si>
    <t>ОГРН</t>
  </si>
  <si>
    <t>1172536043129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</si>
  <si>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</si>
  <si>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</si>
  <si>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</si>
  <si>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</si>
  <si>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</si>
  <si>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ФСК :: 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</si>
  <si>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</si>
  <si>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</si>
  <si>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</si>
  <si>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</si>
  <si>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</si>
  <si>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</si>
  <si>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</si>
  <si>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20439353</t>
  </si>
  <si>
    <t>ОКПО - Общероссийский Классификатор Предприятий и Организаций</t>
  </si>
  <si>
    <t>okpo</t>
  </si>
  <si>
    <t>ОКАТО</t>
  </si>
  <si>
    <t>05401376000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</si>
  <si>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</si>
  <si>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</si>
  <si>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</si>
  <si>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Дальнереченский городской округ</t>
  </si>
  <si>
    <t>mr</t>
  </si>
  <si>
    <t>Муниципальное образование</t>
  </si>
  <si>
    <t>mo</t>
  </si>
  <si>
    <t>ОКТМО</t>
  </si>
  <si>
    <t>05708000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</si>
  <si>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</si>
  <si>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</si>
  <si>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</si>
  <si>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</si>
  <si>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</si>
  <si>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</si>
  <si>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</si>
  <si>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</si>
  <si>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</si>
  <si>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</si>
  <si>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</si>
  <si>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</si>
  <si>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127006, г. Москва, ул. Тверская д. 18, корпус 1, помещение 522.</t>
  </si>
  <si>
    <t>addressLegal</t>
  </si>
  <si>
    <t>Почтовый</t>
  </si>
  <si>
    <t>addressPost</t>
  </si>
  <si>
    <t>Руководитель</t>
  </si>
  <si>
    <t>ФИО</t>
  </si>
  <si>
    <t>Ковалевский Сергей Юрьевич</t>
  </si>
  <si>
    <t>nameCEO</t>
  </si>
  <si>
    <t>Контактный телефон</t>
  </si>
  <si>
    <t>84235625530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</si>
  <si>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</si>
  <si>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</si>
  <si>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</si>
  <si>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</si>
  <si>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</si>
  <si>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</si>
  <si>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</si>
  <si>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Директор</t>
  </si>
  <si>
    <t>positionReporting</t>
  </si>
  <si>
    <t>phoneReporting</t>
  </si>
  <si>
    <t>e-mail</t>
  </si>
  <si>
    <t>dalnerech.energo@yandex.ru</t>
  </si>
  <si>
    <t>emailReporting</t>
  </si>
  <si>
    <t>Дата последнего обновления реестра организаций: 09.02.2023, 15:08:19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</si>
  <si>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</si>
  <si>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</si>
  <si>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</si>
  <si>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</si>
  <si>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</si>
  <si>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22.12.2022 14:40:41</t>
  </si>
  <si>
    <t>Статус отчёта</t>
  </si>
  <si>
    <t>На рассмотрении</t>
  </si>
  <si>
    <t>Февраль</t>
  </si>
  <si>
    <t>22.12.2022 14:41:57</t>
  </si>
  <si>
    <t>Март</t>
  </si>
  <si>
    <t>22.12.2022 14:43:18</t>
  </si>
  <si>
    <t>Апрель</t>
  </si>
  <si>
    <t>14.06.2022 07:02:52</t>
  </si>
  <si>
    <t>Май</t>
  </si>
  <si>
    <t>24.06.2022 08:53:32</t>
  </si>
  <si>
    <t>Принят</t>
  </si>
  <si>
    <t>Июнь</t>
  </si>
  <si>
    <t>22.07.2022 08:10:51</t>
  </si>
  <si>
    <t>Июль</t>
  </si>
  <si>
    <t>25.08.2022 09:49:28</t>
  </si>
  <si>
    <t>Август</t>
  </si>
  <si>
    <t>23.09.2022 12:00:48</t>
  </si>
  <si>
    <t>Сентябрь</t>
  </si>
  <si>
    <t>26.10.2022 03:34:36</t>
  </si>
  <si>
    <t>Октябрь</t>
  </si>
  <si>
    <t>24.11.2022 08:48:47</t>
  </si>
  <si>
    <t>Ноябрь</t>
  </si>
  <si>
    <t>23.12.2022 01:23:25</t>
  </si>
  <si>
    <t>Декабрь</t>
  </si>
  <si>
    <t>25.01.2023 05:41:59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</si>
  <si>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</si>
  <si>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</si>
  <si>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</si>
  <si>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</si>
  <si>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</si>
  <si>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</si>
  <si>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</si>
  <si>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</si>
  <si>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</si>
  <si>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</si>
  <si>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</si>
  <si>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</si>
  <si>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</si>
  <si>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</si>
  <si>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</si>
  <si>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</si>
  <si>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</si>
  <si>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</si>
  <si>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</si>
  <si>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</si>
  <si>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</si>
  <si>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</si>
  <si>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</si>
  <si>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</si>
  <si>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</si>
  <si>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</si>
  <si>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</si>
  <si>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</si>
  <si>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</si>
  <si>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</si>
  <si>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</si>
  <si>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</si>
  <si>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</si>
  <si>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</si>
  <si>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</si>
  <si>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</si>
  <si>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</si>
  <si>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</si>
  <si>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</si>
  <si>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</si>
  <si>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</si>
  <si>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</si>
  <si>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</si>
  <si>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</si>
  <si>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</si>
  <si>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АО "ДРСК" филиал "Приморские электрические сети"</t>
  </si>
  <si>
    <t>1052800111308</t>
  </si>
  <si>
    <t>2801108200</t>
  </si>
  <si>
    <t>253731001</t>
  </si>
  <si>
    <t>RST_ORG</t>
  </si>
  <si>
    <t>DYNAMIC.ENR.INCOME.ADJACENT.NET</t>
  </si>
  <si>
    <t>ОАО "Российские железные дороги"</t>
  </si>
  <si>
    <t>2</t>
  </si>
  <si>
    <t>1037739877295</t>
  </si>
  <si>
    <t>7708503727</t>
  </si>
  <si>
    <t>272131009</t>
  </si>
  <si>
    <t>АО "МАПЭ"</t>
  </si>
  <si>
    <t>3</t>
  </si>
  <si>
    <t>1022500863813</t>
  </si>
  <si>
    <t>2520000498</t>
  </si>
  <si>
    <t>252001001</t>
  </si>
  <si>
    <t>АО "Дальневосточная ресурсоснабжающая компания"</t>
  </si>
  <si>
    <t>4</t>
  </si>
  <si>
    <t>1022501194638</t>
  </si>
  <si>
    <t>2531006580</t>
  </si>
  <si>
    <t>253101001</t>
  </si>
  <si>
    <t>ООО «АЭСК»</t>
  </si>
  <si>
    <t>5</t>
  </si>
  <si>
    <t>1132502000608</t>
  </si>
  <si>
    <t>2502046690</t>
  </si>
  <si>
    <t>МУПВ "ВПЭС"</t>
  </si>
  <si>
    <t>6</t>
  </si>
  <si>
    <t>1022501899177</t>
  </si>
  <si>
    <t>2504000684</t>
  </si>
  <si>
    <t>253801001</t>
  </si>
  <si>
    <t>ООО "Приморский лесокомбинат"</t>
  </si>
  <si>
    <t>7</t>
  </si>
  <si>
    <t>1022500638302</t>
  </si>
  <si>
    <t>2506006716</t>
  </si>
  <si>
    <t>250601001</t>
  </si>
  <si>
    <t>Филиал "Приморский" АО "Оборонэнерго"</t>
  </si>
  <si>
    <t>8</t>
  </si>
  <si>
    <t>1097746264230</t>
  </si>
  <si>
    <t>7704726225</t>
  </si>
  <si>
    <t>253643001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</si>
  <si>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</si>
  <si>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</si>
  <si>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</si>
  <si>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</si>
  <si>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</si>
  <si>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</si>
  <si>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</si>
  <si>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</si>
  <si>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</si>
  <si>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</si>
  <si>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</si>
  <si>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</si>
  <si>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</si>
  <si>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</si>
  <si>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</si>
  <si>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</si>
  <si>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</si>
  <si>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</si>
  <si>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</si>
  <si>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</si>
  <si>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</si>
  <si>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</si>
  <si>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</si>
  <si>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</si>
  <si>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</si>
  <si>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</si>
  <si>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</si>
  <si>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</si>
  <si>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</si>
  <si>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</si>
  <si>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</si>
  <si>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</si>
  <si>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</si>
  <si>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</si>
  <si>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</si>
  <si>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</si>
  <si>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</si>
  <si>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</si>
  <si>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</si>
  <si>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</si>
  <si>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</si>
  <si>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</si>
  <si>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</si>
  <si>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</si>
  <si>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</si>
  <si>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</si>
  <si>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</si>
  <si>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</si>
  <si>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</si>
  <si>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</si>
  <si>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</si>
  <si>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</si>
  <si>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</si>
  <si>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</si>
  <si>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</si>
  <si>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</si>
  <si>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</si>
  <si>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</si>
  <si>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</si>
  <si>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</si>
  <si>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</si>
  <si>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</si>
  <si>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</si>
  <si>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</si>
  <si>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</si>
  <si>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</si>
  <si>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</si>
  <si>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</si>
  <si>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</si>
  <si>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</si>
  <si>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</si>
  <si>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</si>
  <si>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</si>
  <si>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</si>
  <si>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</si>
  <si>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</si>
  <si>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</si>
  <si>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</si>
  <si>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</si>
  <si>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</si>
  <si>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</si>
  <si>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</si>
  <si>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</si>
  <si>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</si>
  <si>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</si>
  <si>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</si>
  <si>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</si>
  <si>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</si>
  <si>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</si>
  <si>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</si>
  <si>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</si>
  <si>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</si>
  <si>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</si>
  <si>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</si>
  <si>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</si>
  <si>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</si>
  <si>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</si>
  <si>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</si>
  <si>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</si>
  <si>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</si>
  <si>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</si>
  <si>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</si>
  <si>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</si>
  <si>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</si>
  <si>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</si>
  <si>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</si>
  <si>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</si>
  <si>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</si>
  <si>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</si>
  <si>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</si>
  <si>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</si>
  <si>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</si>
  <si>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</si>
  <si>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</si>
  <si>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</si>
  <si>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</si>
  <si>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</si>
  <si>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</si>
  <si>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</si>
  <si>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</si>
  <si>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</si>
  <si>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</si>
  <si>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</si>
  <si>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</si>
  <si>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</si>
  <si>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</si>
  <si>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</si>
  <si>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</si>
  <si>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</si>
  <si>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</si>
  <si>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</si>
  <si>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</si>
  <si>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</si>
  <si>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</si>
  <si>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</si>
  <si>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</si>
  <si>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</si>
  <si>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</si>
  <si>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</si>
  <si>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</si>
  <si>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</si>
  <si>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</si>
  <si>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</si>
  <si>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</si>
  <si>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</si>
  <si>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</si>
  <si>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</si>
  <si>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</si>
  <si>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</si>
  <si>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</si>
  <si>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</si>
  <si>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</si>
  <si>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</si>
  <si>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</si>
  <si>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</si>
  <si>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</si>
  <si>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</si>
  <si>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</si>
  <si>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</si>
  <si>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</si>
  <si>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</si>
  <si>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</si>
  <si>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</si>
  <si>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</si>
  <si>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</si>
  <si>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</si>
  <si>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</si>
  <si>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</si>
  <si>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</si>
  <si>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</si>
  <si>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</si>
  <si>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</si>
  <si>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</si>
  <si>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</si>
  <si>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</si>
  <si>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</si>
  <si>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</si>
  <si>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</si>
  <si>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</si>
  <si>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</si>
  <si>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</si>
  <si>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</si>
  <si>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</si>
  <si>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</si>
  <si>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</si>
  <si>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</si>
  <si>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</si>
  <si>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</si>
  <si>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</si>
  <si>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</si>
  <si>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</si>
  <si>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</si>
  <si>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</si>
  <si>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</si>
  <si>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</si>
  <si>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</si>
  <si>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</si>
  <si>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</si>
  <si>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</si>
  <si>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</si>
  <si>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</si>
  <si>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</si>
  <si>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</si>
  <si>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</si>
  <si>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</si>
  <si>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</si>
  <si>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</si>
  <si>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</si>
  <si>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</si>
  <si>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</si>
  <si>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</si>
  <si>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</si>
  <si>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</si>
  <si>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</si>
  <si>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</si>
  <si>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</si>
  <si>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</si>
  <si>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</si>
  <si>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</si>
  <si>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</si>
  <si>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</si>
  <si>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</si>
  <si>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</si>
  <si>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</si>
  <si>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</si>
  <si>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</si>
  <si>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</si>
  <si>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</si>
  <si>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</si>
  <si>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</si>
  <si>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</si>
  <si>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</si>
  <si>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</si>
  <si>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</si>
  <si>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</si>
  <si>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</si>
  <si>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</si>
  <si>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</si>
  <si>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</si>
  <si>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</si>
  <si>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</si>
  <si>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</si>
  <si>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</si>
  <si>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</si>
  <si>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</si>
  <si>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</si>
  <si>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</si>
  <si>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</si>
  <si>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</si>
  <si>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</si>
  <si>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</si>
  <si>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</si>
  <si>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</si>
  <si>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</si>
  <si>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</si>
  <si>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</si>
  <si>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</si>
  <si>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</si>
  <si>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</si>
  <si>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</si>
  <si>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</si>
  <si>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</si>
  <si>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</si>
  <si>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</si>
  <si>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</si>
  <si>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</si>
  <si>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</si>
  <si>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</si>
  <si>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</si>
  <si>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</si>
  <si>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</si>
  <si>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</si>
  <si>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DESK</t>
  </si>
  <si>
    <t>LOGIN</t>
  </si>
  <si>
    <t>MONTH_LIST</t>
  </si>
  <si>
    <t>YEAR_LIST</t>
  </si>
  <si>
    <t>Амурская область</t>
  </si>
  <si>
    <t>RU28</t>
  </si>
  <si>
    <t>Да</t>
  </si>
  <si>
    <t>9F78AD334ED6B2100D2FA392744819E3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</si>
  <si>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</si>
  <si>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</si>
  <si>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</si>
  <si>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</si>
  <si>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</si>
  <si>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</si>
  <si>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</si>
  <si>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</si>
  <si>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</si>
  <si>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</si>
  <si>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</si>
  <si>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</si>
  <si>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iXtEaIIznkfbKvXcXlRwCpocTUjbPnFruUNqfCcBITJAuCVOUYxfBkJBrcfqvNqi91i202i98i14, 194i226i26i80B1197ADF78924372EBB45D3C3FADF4209dFEBd2308t08t18t050123000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</si>
  <si>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</si>
  <si>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</si>
  <si>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</si>
  <si>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</si>
  <si>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</si>
  <si>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</si>
  <si>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</si>
  <si>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</si>
  <si>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</si>
  <si>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</si>
  <si>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</si>
  <si>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</si>
  <si>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</si>
  <si>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</si>
  <si>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</si>
  <si>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</si>
  <si>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</si>
  <si>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</si>
  <si>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</si>
  <si>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</si>
  <si>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</si>
  <si>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</si>
  <si>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</si>
  <si>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</si>
  <si>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</si>
  <si>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</si>
  <si>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</si>
  <si>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</si>
  <si>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</si>
  <si>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</si>
  <si>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</si>
  <si>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</si>
  <si>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</si>
  <si>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</si>
  <si>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</si>
  <si>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</si>
  <si>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</si>
  <si>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</si>
  <si>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</si>
  <si>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</si>
  <si>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</si>
  <si>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</si>
  <si>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</si>
  <si>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</si>
  <si>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</si>
  <si>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</si>
  <si>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</si>
  <si>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</si>
  <si>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</si>
  <si>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</si>
  <si>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</si>
  <si>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</si>
  <si>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</si>
  <si>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</si>
  <si>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</si>
  <si>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</si>
  <si>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</si>
  <si>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</si>
  <si>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</si>
  <si>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</si>
  <si>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</si>
  <si>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</si>
  <si>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</si>
  <si>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</si>
  <si>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</si>
  <si>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</si>
  <si>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</si>
  <si>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</si>
  <si>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</si>
  <si>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</si>
  <si>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</si>
  <si>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</si>
  <si>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</si>
  <si>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</si>
  <si>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</si>
  <si>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</si>
  <si>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</si>
  <si>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</si>
  <si>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</si>
  <si>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</si>
  <si>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</si>
  <si>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</si>
  <si>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</si>
  <si>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</si>
  <si>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</si>
  <si>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</si>
  <si>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</si>
  <si>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</si>
  <si>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</si>
  <si>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</si>
  <si>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</si>
  <si>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</si>
  <si>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</si>
  <si>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</si>
  <si>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</si>
  <si>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</si>
  <si>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</si>
  <si>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</si>
  <si>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</si>
  <si>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</si>
  <si>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</si>
  <si>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</si>
  <si>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</si>
  <si>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</si>
  <si>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</si>
  <si>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</si>
  <si>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</si>
  <si>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</si>
  <si>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</si>
  <si>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</si>
  <si>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</si>
  <si>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</si>
  <si>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</si>
  <si>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</si>
  <si>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</si>
  <si>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</si>
  <si>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</si>
  <si>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</si>
  <si>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</si>
  <si>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</si>
  <si>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</si>
  <si>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</si>
  <si>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</si>
  <si>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</si>
  <si>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</si>
  <si>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</si>
  <si>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</si>
  <si>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</si>
  <si>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</si>
  <si>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</si>
  <si>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</si>
  <si>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</si>
  <si>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</si>
  <si>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</si>
  <si>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</si>
  <si>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</si>
  <si>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</si>
  <si>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</si>
  <si>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</si>
  <si>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</si>
  <si>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</si>
  <si>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</si>
  <si>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</si>
  <si>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</si>
  <si>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</si>
  <si>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</si>
  <si>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</si>
  <si>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</si>
  <si>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</si>
  <si>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</si>
  <si>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</si>
  <si>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</si>
  <si>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</si>
  <si>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</si>
  <si>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</si>
  <si>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</si>
  <si>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</si>
  <si>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</si>
  <si>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</si>
  <si>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</si>
  <si>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</si>
  <si>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</si>
  <si>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</si>
  <si>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</si>
  <si>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</si>
  <si>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</si>
  <si>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</si>
  <si>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</si>
  <si>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</si>
  <si>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</si>
  <si>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</si>
  <si>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</si>
  <si>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</si>
  <si>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</si>
  <si>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</si>
  <si>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</si>
  <si>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</si>
  <si>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</si>
  <si>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</si>
  <si>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</si>
  <si>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</si>
  <si>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</si>
  <si>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</si>
  <si>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</si>
  <si>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</si>
  <si>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</si>
  <si>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</si>
  <si>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</si>
  <si>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</si>
  <si>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</si>
  <si>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</si>
  <si>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</si>
  <si>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</si>
  <si>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</si>
  <si>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</si>
  <si>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</si>
  <si>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</si>
  <si>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</si>
  <si>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</si>
  <si>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</si>
  <si>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</si>
  <si>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</si>
  <si>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</si>
  <si>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</si>
  <si>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</si>
  <si>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</si>
  <si>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</si>
  <si>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</si>
  <si>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</si>
  <si>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</si>
  <si>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</si>
  <si>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</si>
  <si>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</si>
  <si>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</si>
  <si>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</si>
  <si>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</si>
  <si>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</si>
  <si>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</si>
  <si>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</si>
  <si>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</si>
  <si>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</si>
  <si>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</si>
  <si>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</si>
  <si>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</si>
  <si>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</si>
  <si>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</si>
  <si>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</si>
  <si>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</si>
  <si>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</si>
  <si>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</si>
  <si>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</si>
  <si>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</si>
  <si>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</si>
  <si>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</si>
  <si>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</si>
  <si>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</si>
  <si>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</si>
  <si>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</si>
  <si>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</si>
  <si>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</si>
  <si>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</si>
  <si>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</si>
  <si>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</si>
  <si>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</si>
  <si>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</si>
  <si>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</si>
  <si>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</si>
  <si>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</si>
  <si>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</si>
  <si>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</si>
  <si>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</si>
  <si>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</si>
  <si>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</si>
  <si>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</si>
  <si>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</si>
  <si>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</si>
  <si>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</si>
  <si>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</si>
  <si>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</si>
  <si>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</si>
  <si>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</si>
  <si>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</si>
  <si>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</si>
  <si>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</si>
  <si>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</si>
  <si>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</si>
  <si>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</si>
  <si>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</si>
  <si>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</si>
  <si>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</si>
  <si>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</si>
  <si>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</si>
  <si>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</si>
  <si>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</si>
  <si>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</si>
  <si>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</si>
  <si>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</si>
  <si>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</si>
  <si>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</si>
  <si>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</si>
  <si>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</si>
  <si>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</si>
  <si>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</si>
  <si>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</si>
  <si>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</si>
  <si>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</si>
  <si>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</si>
  <si>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</si>
  <si>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</si>
  <si>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</si>
  <si>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</si>
  <si>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</si>
  <si>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</si>
  <si>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</si>
  <si>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</si>
  <si>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</si>
  <si>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</si>
  <si>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</si>
  <si>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</si>
  <si>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</si>
  <si>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</si>
  <si>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</si>
  <si>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</si>
  <si>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</si>
  <si>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</si>
  <si>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</si>
  <si>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</si>
  <si>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</si>
  <si>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</si>
  <si>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</si>
  <si>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</si>
  <si>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</si>
  <si>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</si>
  <si>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</si>
  <si>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</si>
  <si>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</si>
  <si>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</si>
  <si>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</si>
  <si>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</si>
  <si>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</si>
  <si>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</si>
  <si>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</si>
  <si>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997450001</t>
  </si>
  <si>
    <t>1051401746769</t>
  </si>
  <si>
    <t>/Электроэнергетика/Производство ЭЭ/Комбинированная выработка</t>
  </si>
  <si>
    <t>/Электроэнергетика/Сбыт ЭЭ/Нерегулируемый сбыт</t>
  </si>
  <si>
    <t>АО "ДГК" филиал ЛуТЭК</t>
  </si>
  <si>
    <t>252602001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</si>
  <si>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</si>
  <si>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</si>
  <si>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</si>
  <si>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АО "ДРСК"</t>
  </si>
  <si>
    <t>280150001</t>
  </si>
  <si>
    <t>АО "ДРСК" филиал "Амурские электрические сети"</t>
  </si>
  <si>
    <t>280102003</t>
  </si>
  <si>
    <t>/Электроэнергетика/Передача ЭЭ/РСО :: /Электроэнергетика/Сбыт ЭЭ/ГП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</si>
  <si>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</si>
  <si>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</si>
  <si>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</si>
  <si>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</si>
  <si>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</si>
  <si>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</si>
  <si>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</si>
  <si>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</si>
  <si>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</si>
  <si>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</si>
  <si>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</si>
  <si>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</si>
  <si>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</si>
  <si>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"Международный аэропорт Владивосток"</t>
  </si>
  <si>
    <t>2502035642</t>
  </si>
  <si>
    <t>250201001</t>
  </si>
  <si>
    <t>1082502000239</t>
  </si>
  <si>
    <t>АО "Мосэнергосбыт"</t>
  </si>
  <si>
    <t>7736520080</t>
  </si>
  <si>
    <t>997650001</t>
  </si>
  <si>
    <t>1057746557329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</si>
  <si>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</si>
  <si>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</si>
  <si>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</si>
  <si>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</si>
  <si>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</si>
  <si>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</si>
  <si>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420501001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</si>
  <si>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</si>
  <si>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</si>
  <si>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</si>
  <si>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</si>
  <si>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</si>
  <si>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</si>
  <si>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</si>
  <si>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</si>
  <si>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</si>
  <si>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</si>
  <si>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</si>
  <si>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</si>
  <si>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N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</si>
  <si>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</si>
  <si>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</si>
  <si>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</si>
  <si>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</si>
  <si>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</si>
  <si>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</si>
  <si>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</si>
  <si>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</si>
  <si>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</si>
  <si>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</si>
  <si>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</si>
  <si>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</si>
  <si>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</si>
  <si>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</si>
  <si>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</si>
  <si>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</si>
  <si>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</si>
  <si>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</si>
  <si>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272145007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</si>
  <si>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</si>
  <si>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</si>
  <si>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</si>
  <si>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</si>
  <si>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</si>
  <si>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</si>
  <si>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</si>
  <si>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</si>
  <si>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</si>
  <si>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</si>
  <si>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</si>
  <si>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</si>
  <si>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</si>
  <si>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</si>
  <si>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</si>
  <si>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</si>
  <si>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</si>
  <si>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 "Уссурийск-Электросеть" УГО</t>
  </si>
  <si>
    <t>2511002019</t>
  </si>
  <si>
    <t>1022500859237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</si>
  <si>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</si>
  <si>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</si>
  <si>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</si>
  <si>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</si>
  <si>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</si>
  <si>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</si>
  <si>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</si>
  <si>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</si>
  <si>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</si>
  <si>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</si>
  <si>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</si>
  <si>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</si>
  <si>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</si>
  <si>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</si>
  <si>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</si>
  <si>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</si>
  <si>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</si>
  <si>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</si>
  <si>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</si>
  <si>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</si>
  <si>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</si>
  <si>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</si>
  <si>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</si>
  <si>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</si>
  <si>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</si>
  <si>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</si>
  <si>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</si>
  <si>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</si>
  <si>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</si>
  <si>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</si>
  <si>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</si>
  <si>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</si>
  <si>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</si>
  <si>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</si>
  <si>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</si>
  <si>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</si>
  <si>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</si>
  <si>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</si>
  <si>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</si>
  <si>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</si>
  <si>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</si>
  <si>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</si>
  <si>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</si>
  <si>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</si>
  <si>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</si>
  <si>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</si>
  <si>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</si>
  <si>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</si>
  <si>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</si>
  <si>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</si>
  <si>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</si>
  <si>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</si>
  <si>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</si>
  <si>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</si>
  <si>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</si>
  <si>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</si>
  <si>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772501001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</si>
  <si>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</si>
  <si>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</si>
  <si>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</si>
  <si>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</si>
  <si>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</si>
  <si>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</si>
  <si>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</si>
  <si>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</si>
  <si>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</si>
  <si>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</si>
  <si>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</si>
  <si>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</si>
  <si>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</si>
  <si>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</si>
  <si>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</si>
  <si>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</si>
  <si>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</si>
  <si>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</si>
  <si>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</si>
  <si>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</si>
  <si>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</si>
  <si>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2509082391</t>
  </si>
  <si>
    <t>250901001</t>
  </si>
  <si>
    <t>2508082399</t>
  </si>
  <si>
    <t>1082508000475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</si>
  <si>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</si>
  <si>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</si>
  <si>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</si>
  <si>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</si>
  <si>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</si>
  <si>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</si>
  <si>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</si>
  <si>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</si>
  <si>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</si>
  <si>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</si>
  <si>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</si>
  <si>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</si>
  <si>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</si>
  <si>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</si>
  <si>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</si>
  <si>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</si>
  <si>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</si>
  <si>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</si>
  <si>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</si>
  <si>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</si>
  <si>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</si>
  <si>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</si>
  <si>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</si>
  <si>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</si>
  <si>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</si>
  <si>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</si>
  <si>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</si>
  <si>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</si>
  <si>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</si>
  <si>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</si>
  <si>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</si>
  <si>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</si>
  <si>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</si>
  <si>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</si>
  <si>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</si>
  <si>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</si>
  <si>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</si>
  <si>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</si>
  <si>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</si>
  <si>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</si>
  <si>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</si>
  <si>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</si>
  <si>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</si>
  <si>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</si>
  <si>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</si>
  <si>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</si>
  <si>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</si>
  <si>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</si>
  <si>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772901001</t>
  </si>
  <si>
    <t>1107746755258</t>
  </si>
  <si>
    <t>ООО "Распределительные энергетические сети"</t>
  </si>
  <si>
    <t>2503027852</t>
  </si>
  <si>
    <t>1092503001337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</si>
  <si>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</si>
  <si>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</si>
  <si>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</si>
  <si>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</si>
  <si>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</si>
  <si>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</si>
  <si>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</si>
  <si>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</si>
  <si>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</si>
  <si>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</si>
  <si>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</si>
  <si>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</si>
  <si>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</si>
  <si>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</si>
  <si>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</si>
  <si>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</si>
  <si>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</si>
  <si>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</si>
  <si>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</si>
  <si>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</si>
  <si>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</si>
  <si>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</si>
  <si>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</si>
  <si>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</si>
  <si>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</si>
  <si>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</si>
  <si>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</si>
  <si>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</si>
  <si>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</si>
  <si>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</si>
  <si>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</si>
  <si>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</si>
  <si>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</si>
  <si>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"Эколюкс"</t>
  </si>
  <si>
    <t>2537106118</t>
  </si>
  <si>
    <t>1142537003190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</si>
  <si>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</si>
  <si>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</si>
  <si>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</si>
  <si>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</si>
  <si>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</si>
  <si>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</si>
  <si>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</si>
  <si>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</si>
  <si>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</si>
  <si>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</si>
  <si>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</si>
  <si>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</si>
  <si>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</si>
  <si>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</si>
  <si>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</si>
  <si>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</si>
  <si>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</si>
  <si>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</si>
  <si>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</si>
  <si>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</si>
  <si>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</si>
  <si>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</si>
  <si>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</si>
  <si>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</si>
  <si>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</si>
  <si>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</si>
  <si>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</si>
  <si>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</si>
  <si>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</si>
  <si>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</si>
  <si>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</si>
  <si>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</si>
  <si>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</si>
  <si>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</si>
  <si>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</si>
  <si>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</si>
  <si>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</si>
  <si>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</si>
  <si>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</si>
  <si>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ЕЭС"</t>
  </si>
  <si>
    <t>4716016979</t>
  </si>
  <si>
    <t>1024701893336</t>
  </si>
  <si>
    <t>773101001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</si>
  <si>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</si>
  <si>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</si>
  <si>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</si>
  <si>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</si>
  <si>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</si>
  <si>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</si>
  <si>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</si>
  <si>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</si>
  <si>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</si>
  <si>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</si>
  <si>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</si>
  <si>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МР</t>
  </si>
  <si>
    <t>МО</t>
  </si>
  <si>
    <t>Тип МО</t>
  </si>
  <si>
    <t>Имя диапазона</t>
  </si>
  <si>
    <t>Анучинский муниципальный округ</t>
  </si>
  <si>
    <t>05502000</t>
  </si>
  <si>
    <t>муниципальный округ</t>
  </si>
  <si>
    <t>MO_LIST_1</t>
  </si>
  <si>
    <t>Арсеньевский городской округ</t>
  </si>
  <si>
    <t>05703000</t>
  </si>
  <si>
    <t>городской округ</t>
  </si>
  <si>
    <t>MO_LIST_2</t>
  </si>
  <si>
    <t>Артемовский городской округ</t>
  </si>
  <si>
    <t>05705000</t>
  </si>
  <si>
    <t>MO_LIST_3</t>
  </si>
  <si>
    <t>Владивостокский городской округ</t>
  </si>
  <si>
    <t>05701000</t>
  </si>
  <si>
    <t>MO_LIST_4</t>
  </si>
  <si>
    <t>Городской округ Спасск-Дальний</t>
  </si>
  <si>
    <t>05720000</t>
  </si>
  <si>
    <t>MO_LIST_5</t>
  </si>
  <si>
    <t>Дальнегорский городской округ</t>
  </si>
  <si>
    <t>05707000</t>
  </si>
  <si>
    <t>MO_LIST_6</t>
  </si>
  <si>
    <t>MO_LIST_7</t>
  </si>
  <si>
    <t>Дальнереченский муниципальный район</t>
  </si>
  <si>
    <t>Веденкинское сельское поселение</t>
  </si>
  <si>
    <t>05607408</t>
  </si>
  <si>
    <t>сельское поселение</t>
  </si>
  <si>
    <t>MO_LIST_8</t>
  </si>
  <si>
    <t>05607000</t>
  </si>
  <si>
    <t>муниципальный район</t>
  </si>
  <si>
    <t>Кавалеровский муниципальный район</t>
  </si>
  <si>
    <t>MO_LIST_9</t>
  </si>
  <si>
    <t>Малиновское сельское поселение</t>
  </si>
  <si>
    <t>05607413</t>
  </si>
  <si>
    <t>Кировский муниципальный район</t>
  </si>
  <si>
    <t>MO_LIST_10</t>
  </si>
  <si>
    <t>Межселенные территории Дальнереченского муниципального района, находящиеся вне границ сельских поселений</t>
  </si>
  <si>
    <t>05607701</t>
  </si>
  <si>
    <t>межселенная территория</t>
  </si>
  <si>
    <t>Красноармейский муниципальный район</t>
  </si>
  <si>
    <t>MO_LIST_11</t>
  </si>
  <si>
    <t>Ореховское сельское поселение</t>
  </si>
  <si>
    <t>05607422</t>
  </si>
  <si>
    <t>Лазовский муниципальный округ</t>
  </si>
  <si>
    <t>MO_LIST_12</t>
  </si>
  <si>
    <t>Ракитненское сельское поселение</t>
  </si>
  <si>
    <t>05607425</t>
  </si>
  <si>
    <t>Лесозаводский городской округ</t>
  </si>
  <si>
    <t>MO_LIST_13</t>
  </si>
  <si>
    <t>Рождественское сельское поселение</t>
  </si>
  <si>
    <t>05607428</t>
  </si>
  <si>
    <t>Михайловский муниципальный район</t>
  </si>
  <si>
    <t>MO_LIST_14</t>
  </si>
  <si>
    <t>Сальское сельское поселение</t>
  </si>
  <si>
    <t>05607431</t>
  </si>
  <si>
    <t>Надеждинский муниципальный район</t>
  </si>
  <si>
    <t>MO_LIST_15</t>
  </si>
  <si>
    <t>Кавалеровкое городское поселение</t>
  </si>
  <si>
    <t>05610151</t>
  </si>
  <si>
    <t>городское поселение, в состав которого входит поселок</t>
  </si>
  <si>
    <t>Находкинский городской округ</t>
  </si>
  <si>
    <t>MO_LIST_16</t>
  </si>
  <si>
    <t>05610000</t>
  </si>
  <si>
    <t>Октябрьский муниципальный округ</t>
  </si>
  <si>
    <t>MO_LIST_17</t>
  </si>
  <si>
    <t>Устиновское сельское поселение</t>
  </si>
  <si>
    <t>05610404</t>
  </si>
  <si>
    <t>Ольгинский муниципальный район</t>
  </si>
  <si>
    <t>MO_LIST_18</t>
  </si>
  <si>
    <t>Горненское</t>
  </si>
  <si>
    <t>05612407</t>
  </si>
  <si>
    <t>Партизанский городской округ</t>
  </si>
  <si>
    <t>MO_LIST_19</t>
  </si>
  <si>
    <t>Горноключевское городское поселение</t>
  </si>
  <si>
    <t>05612154</t>
  </si>
  <si>
    <t>Партизанский муниципальный район</t>
  </si>
  <si>
    <t>MO_LIST_20</t>
  </si>
  <si>
    <t>05612000</t>
  </si>
  <si>
    <t>Пограничный муниципальный округ</t>
  </si>
  <si>
    <t>MO_LIST_21</t>
  </si>
  <si>
    <t>Кировское городское поселение</t>
  </si>
  <si>
    <t>05612151</t>
  </si>
  <si>
    <t>Пожарский муниципальный район</t>
  </si>
  <si>
    <t>MO_LIST_22</t>
  </si>
  <si>
    <t>Крыловское сельское поселение</t>
  </si>
  <si>
    <t>05612413</t>
  </si>
  <si>
    <t>Спасский муниципальный район</t>
  </si>
  <si>
    <t>MO_LIST_23</t>
  </si>
  <si>
    <t>Межселенные территории Кировского муниципального района, находящиеся вне границ городских и сельских поселений</t>
  </si>
  <si>
    <t>05612701</t>
  </si>
  <si>
    <t>Тернейский муниципальный округ</t>
  </si>
  <si>
    <t>MO_LIST_24</t>
  </si>
  <si>
    <t>Руновское сельское поселение</t>
  </si>
  <si>
    <t>05612428</t>
  </si>
  <si>
    <t>Уссурийский городской округ</t>
  </si>
  <si>
    <t>MO_LIST_25</t>
  </si>
  <si>
    <t>Хвищанское сельское поселение</t>
  </si>
  <si>
    <t>05612434</t>
  </si>
  <si>
    <t>Ханкайский муниципальный округ</t>
  </si>
  <si>
    <t>MO_LIST_26</t>
  </si>
  <si>
    <t>Востокское городское поселение</t>
  </si>
  <si>
    <t>05614154</t>
  </si>
  <si>
    <t>Хасанский муниципальный район</t>
  </si>
  <si>
    <t>MO_LIST_27</t>
  </si>
  <si>
    <t>Вострецовское</t>
  </si>
  <si>
    <t>05614406</t>
  </si>
  <si>
    <t>Хорольский муниципальный округ</t>
  </si>
  <si>
    <t>MO_LIST_28</t>
  </si>
  <si>
    <t>Глубинненское</t>
  </si>
  <si>
    <t>05614408</t>
  </si>
  <si>
    <t>Черниговский муниципальный район</t>
  </si>
  <si>
    <t>MO_LIST_29</t>
  </si>
  <si>
    <t>Дальнекутское</t>
  </si>
  <si>
    <t>05614413</t>
  </si>
  <si>
    <t>Чугуевский муниципальный округ</t>
  </si>
  <si>
    <t>MO_LIST_30</t>
  </si>
  <si>
    <t>Измайлихинское</t>
  </si>
  <si>
    <t>05614416</t>
  </si>
  <si>
    <t>Шкотовский муниципальный район</t>
  </si>
  <si>
    <t>MO_LIST_31</t>
  </si>
  <si>
    <t>05614000</t>
  </si>
  <si>
    <t>Яковлевский муниципальный район</t>
  </si>
  <si>
    <t>MO_LIST_32</t>
  </si>
  <si>
    <t>Лукъяновское сельское поселение</t>
  </si>
  <si>
    <t>05614420</t>
  </si>
  <si>
    <t>городской округ Большой Камень</t>
  </si>
  <si>
    <t>MO_LIST_33</t>
  </si>
  <si>
    <t>Мельничное сельское поселение</t>
  </si>
  <si>
    <t>05614422</t>
  </si>
  <si>
    <t>городской округ ЗАТО Фокино</t>
  </si>
  <si>
    <t>MO_LIST_34</t>
  </si>
  <si>
    <t>Новопокровское сельское поселение</t>
  </si>
  <si>
    <t>05614428</t>
  </si>
  <si>
    <t>Рощинское сельское поселение</t>
  </si>
  <si>
    <t>05614431</t>
  </si>
  <si>
    <t>Таежненское</t>
  </si>
  <si>
    <t>05614437</t>
  </si>
  <si>
    <t>05517000</t>
  </si>
  <si>
    <t>05711000</t>
  </si>
  <si>
    <t>Григорьевское сельское поселение</t>
  </si>
  <si>
    <t>05620406</t>
  </si>
  <si>
    <t>Ивановкое сельское поселение</t>
  </si>
  <si>
    <t>05620408</t>
  </si>
  <si>
    <t>Кремовское сельское поселение</t>
  </si>
  <si>
    <t>05620410</t>
  </si>
  <si>
    <t>05620000</t>
  </si>
  <si>
    <t>Михайловское сельское поселение</t>
  </si>
  <si>
    <t>05620419</t>
  </si>
  <si>
    <t>Новошахтинское городское поселение</t>
  </si>
  <si>
    <t>05620154</t>
  </si>
  <si>
    <t>Осиновское сельское поселение</t>
  </si>
  <si>
    <t>05620425</t>
  </si>
  <si>
    <t>Сунятсенское сельское поселение</t>
  </si>
  <si>
    <t>05620428</t>
  </si>
  <si>
    <t>05623000</t>
  </si>
  <si>
    <t>Надеждинское сельское поселение</t>
  </si>
  <si>
    <t>05623402</t>
  </si>
  <si>
    <t>Раздольненское сельское поселение</t>
  </si>
  <si>
    <t>05623404</t>
  </si>
  <si>
    <t>Тавричанское сельское поселение</t>
  </si>
  <si>
    <t>05623407</t>
  </si>
  <si>
    <t>05714000</t>
  </si>
  <si>
    <t>05526000</t>
  </si>
  <si>
    <t>Веселояровское сельское поселение</t>
  </si>
  <si>
    <t>05628402</t>
  </si>
  <si>
    <t>Межселенная территория Ольгинского муниципального района, находящаяся вне границ городского и сельских поселений, с расположенным на этой территории селом Щербаковка</t>
  </si>
  <si>
    <t>05628701</t>
  </si>
  <si>
    <t>Милоградовское</t>
  </si>
  <si>
    <t>05628407</t>
  </si>
  <si>
    <t>Молдавановское</t>
  </si>
  <si>
    <t>05628410</t>
  </si>
  <si>
    <t>Моряк-Рыболовское</t>
  </si>
  <si>
    <t>05628404</t>
  </si>
  <si>
    <t>05628000</t>
  </si>
  <si>
    <t>Ольгинское городское поселение</t>
  </si>
  <si>
    <t>05628151</t>
  </si>
  <si>
    <t>Пермское</t>
  </si>
  <si>
    <t>05628413</t>
  </si>
  <si>
    <t>Тимофеевское сельское поселение</t>
  </si>
  <si>
    <t>05628416</t>
  </si>
  <si>
    <t>05717000</t>
  </si>
  <si>
    <t>Владимиро-Александровское сельское поселение</t>
  </si>
  <si>
    <t>05630402</t>
  </si>
  <si>
    <t>Екатериновское сельское поселение</t>
  </si>
  <si>
    <t>05630404</t>
  </si>
  <si>
    <t>Золотодолинское сельское поселение</t>
  </si>
  <si>
    <t>05630406</t>
  </si>
  <si>
    <t>Межселенная территория Партизанского муниципального района, находящаяся вне границ сельских поселений, с расположенным на этой территории поселком Партизан</t>
  </si>
  <si>
    <t>05630701</t>
  </si>
  <si>
    <t>Новицкое сельское поселение</t>
  </si>
  <si>
    <t>05630410</t>
  </si>
  <si>
    <t>Новолитовское сельское поселение</t>
  </si>
  <si>
    <t>05630413</t>
  </si>
  <si>
    <t>05630000</t>
  </si>
  <si>
    <t>Сергеевское сельское поселение</t>
  </si>
  <si>
    <t>05630419</t>
  </si>
  <si>
    <t>05532000</t>
  </si>
  <si>
    <t>Верхнеперевальское сельское поселение</t>
  </si>
  <si>
    <t>05634404</t>
  </si>
  <si>
    <t>Губеровское сельское поселение</t>
  </si>
  <si>
    <t>05634407</t>
  </si>
  <si>
    <t>Игнатьевское сельское поселение</t>
  </si>
  <si>
    <t>05634413</t>
  </si>
  <si>
    <t>Краснояровское сельское поселение</t>
  </si>
  <si>
    <t>05634416</t>
  </si>
  <si>
    <t>Лучегорское городское поселение</t>
  </si>
  <si>
    <t>05634151</t>
  </si>
  <si>
    <t>Межселенные территории Пожарского муниципального района, находящиеся вне границ городского и сельских поселений</t>
  </si>
  <si>
    <t>05634701</t>
  </si>
  <si>
    <t>Нагорненское сельское поселение</t>
  </si>
  <si>
    <t>05634418</t>
  </si>
  <si>
    <t>05634000</t>
  </si>
  <si>
    <t>Пожарское сельское поселение</t>
  </si>
  <si>
    <t>05634420</t>
  </si>
  <si>
    <t>Светлогорское сельское поселение</t>
  </si>
  <si>
    <t>05634421</t>
  </si>
  <si>
    <t>Соболинское сельское поселение</t>
  </si>
  <si>
    <t>05634424</t>
  </si>
  <si>
    <t>Федосьевское сельское поселение</t>
  </si>
  <si>
    <t>05634422</t>
  </si>
  <si>
    <t>Александровское сельское поселение</t>
  </si>
  <si>
    <t>05637402</t>
  </si>
  <si>
    <t>Дубовское сельское поселение</t>
  </si>
  <si>
    <t>05637419</t>
  </si>
  <si>
    <t>Духовское сельское поселение</t>
  </si>
  <si>
    <t>05637422</t>
  </si>
  <si>
    <t>Краснокутское сельское поселение</t>
  </si>
  <si>
    <t>05637424</t>
  </si>
  <si>
    <t>Прохорское сельское поселение</t>
  </si>
  <si>
    <t>05637434</t>
  </si>
  <si>
    <t>05637000</t>
  </si>
  <si>
    <t>Спасское сельское поселение</t>
  </si>
  <si>
    <t>05637440</t>
  </si>
  <si>
    <t>Хвалынское сельское поселение</t>
  </si>
  <si>
    <t>05637443</t>
  </si>
  <si>
    <t>Чкаловское сельское поселение</t>
  </si>
  <si>
    <t>05637446</t>
  </si>
  <si>
    <t>05540000</t>
  </si>
  <si>
    <t>05723000</t>
  </si>
  <si>
    <t>05546000</t>
  </si>
  <si>
    <t>Барабашское сельское поселение</t>
  </si>
  <si>
    <t>05648402</t>
  </si>
  <si>
    <t>Безверховское сельское поселение</t>
  </si>
  <si>
    <t>05648404</t>
  </si>
  <si>
    <t>Зарубинское городское поселение</t>
  </si>
  <si>
    <t>05648153</t>
  </si>
  <si>
    <t>Краскинское городское поселение</t>
  </si>
  <si>
    <t>05648155</t>
  </si>
  <si>
    <t>Посьетское городское поселение</t>
  </si>
  <si>
    <t>05648158</t>
  </si>
  <si>
    <t>Приморское городское поселение</t>
  </si>
  <si>
    <t>05648161</t>
  </si>
  <si>
    <t>Славянское городское поселение</t>
  </si>
  <si>
    <t>05648151</t>
  </si>
  <si>
    <t>05648000</t>
  </si>
  <si>
    <t>Хасанское городское поселение</t>
  </si>
  <si>
    <t>05648170</t>
  </si>
  <si>
    <t>05550000</t>
  </si>
  <si>
    <t>Дмитриевское сельское поселение</t>
  </si>
  <si>
    <t>05653410</t>
  </si>
  <si>
    <t>Межселенные территории Черниговского муниципального района, находящиеся вне границ городского и сельских поселений</t>
  </si>
  <si>
    <t>05653701</t>
  </si>
  <si>
    <t>Реттиховское городское поселение</t>
  </si>
  <si>
    <t>05653422</t>
  </si>
  <si>
    <t>Сибирцевское городское поселение</t>
  </si>
  <si>
    <t>05653158</t>
  </si>
  <si>
    <t>Снегуровское</t>
  </si>
  <si>
    <t>05653419</t>
  </si>
  <si>
    <t>05653000</t>
  </si>
  <si>
    <t>Черниговское сельское поселение</t>
  </si>
  <si>
    <t>05653425</t>
  </si>
  <si>
    <t>05555000</t>
  </si>
  <si>
    <t>Новонежинское сельское поселение</t>
  </si>
  <si>
    <t>05657413</t>
  </si>
  <si>
    <t>Подъяпольское сельское поселение</t>
  </si>
  <si>
    <t>05657422</t>
  </si>
  <si>
    <t>Романовское сельское поселение</t>
  </si>
  <si>
    <t>05657425</t>
  </si>
  <si>
    <t>Смоляниновское городское поселение</t>
  </si>
  <si>
    <t>05657158</t>
  </si>
  <si>
    <t>Центральненское сельское поселение</t>
  </si>
  <si>
    <t>05657428</t>
  </si>
  <si>
    <t>05657000</t>
  </si>
  <si>
    <t>Шкотовское городское поселение</t>
  </si>
  <si>
    <t>05657165</t>
  </si>
  <si>
    <t>Штыковское сельское поселение</t>
  </si>
  <si>
    <t>05657432</t>
  </si>
  <si>
    <t>Варфоломеевское сельское поселение</t>
  </si>
  <si>
    <t>05659407</t>
  </si>
  <si>
    <t>Новосысоевское сельское поселение</t>
  </si>
  <si>
    <t>05659413</t>
  </si>
  <si>
    <t>Покровское сельское поселение</t>
  </si>
  <si>
    <t>05659416</t>
  </si>
  <si>
    <t>Яблоновское</t>
  </si>
  <si>
    <t>05659419</t>
  </si>
  <si>
    <t>05659000</t>
  </si>
  <si>
    <t>Яковлевское сельское поселение</t>
  </si>
  <si>
    <t>05659422</t>
  </si>
  <si>
    <t>05706000</t>
  </si>
  <si>
    <t>05747000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</si>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</sst>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0"/>
    <numFmt numFmtId="167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94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6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6" fontId="20" fillId="14" borderId="7" xfId="0" applyNumberFormat="1" applyFont="1" applyFill="1" applyBorder="1" applyAlignment="1">
      <alignment horizontal="right" vertical="center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horizontal="right"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7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DBB4-80F1-5CA7-3A6F-FD5FABCF1DB3}">
  <dimension ref="A1:AC15"/>
  <sheetViews>
    <sheetView showGridLines="0" workbookViewId="0"/>
  </sheetViews>
  <sheetFormatPr defaultRowHeight="10.5" customHeight="1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3" t="s">
        <v>1</v>
      </c>
      <c r="C2" s="173"/>
      <c r="D2" s="173"/>
      <c r="E2" s="173"/>
      <c r="F2" s="173"/>
      <c r="G2" s="17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3" t="s">
        <v>2</v>
      </c>
      <c r="C3" s="173"/>
      <c r="D3" s="173"/>
      <c r="E3" s="173"/>
      <c r="F3" s="173"/>
      <c r="G3" s="17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4" t="s">
        <v>3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9"/>
      <c r="AA5" s="4"/>
      <c r="AB5" s="8"/>
      <c r="AC5" s="8"/>
    </row>
    <row r="6" spans="1:29" ht="6" customHeight="1">
      <c r="A6" s="11"/>
      <c r="B6" s="166" t="s">
        <v>4</v>
      </c>
      <c r="C6" s="16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66"/>
      <c r="C7" s="16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66"/>
      <c r="C8" s="169"/>
      <c r="D8" s="21"/>
      <c r="E8" s="22" t="s">
        <v>5</v>
      </c>
      <c r="F8" s="175" t="s">
        <v>6</v>
      </c>
      <c r="G8" s="168"/>
      <c r="H8" s="168"/>
      <c r="I8" s="168"/>
      <c r="J8" s="168"/>
      <c r="K8" s="168"/>
      <c r="L8" s="168"/>
      <c r="M8" s="168"/>
      <c r="N8" s="21"/>
      <c r="O8" s="23" t="s">
        <v>5</v>
      </c>
      <c r="P8" s="176" t="s">
        <v>7</v>
      </c>
      <c r="Q8" s="177"/>
      <c r="R8" s="177"/>
      <c r="S8" s="177"/>
      <c r="T8" s="177"/>
      <c r="U8" s="177"/>
      <c r="V8" s="177"/>
      <c r="W8" s="177"/>
      <c r="X8" s="177"/>
      <c r="Y8" s="17"/>
      <c r="Z8" s="15"/>
      <c r="AA8" s="3"/>
      <c r="AB8" s="3"/>
      <c r="AC8" s="3"/>
    </row>
    <row r="9" spans="1:29" ht="15" customHeight="1">
      <c r="A9" s="11"/>
      <c r="B9" s="166"/>
      <c r="C9" s="169"/>
      <c r="D9" s="21"/>
      <c r="E9" s="24" t="s">
        <v>5</v>
      </c>
      <c r="F9" s="175" t="s">
        <v>8</v>
      </c>
      <c r="G9" s="168"/>
      <c r="H9" s="168"/>
      <c r="I9" s="168"/>
      <c r="J9" s="168"/>
      <c r="K9" s="168"/>
      <c r="L9" s="168"/>
      <c r="M9" s="168"/>
      <c r="N9" s="21"/>
      <c r="O9" s="25" t="s">
        <v>5</v>
      </c>
      <c r="P9" s="176" t="s">
        <v>9</v>
      </c>
      <c r="Q9" s="177"/>
      <c r="R9" s="177"/>
      <c r="S9" s="177"/>
      <c r="T9" s="177"/>
      <c r="U9" s="177"/>
      <c r="V9" s="177"/>
      <c r="W9" s="177"/>
      <c r="X9" s="177"/>
      <c r="Y9" s="17"/>
      <c r="Z9" s="15"/>
      <c r="AA9" s="3"/>
      <c r="AB9" s="3"/>
      <c r="AC9" s="3"/>
    </row>
    <row r="10" spans="1:29" ht="21" customHeight="1">
      <c r="A10" s="11"/>
      <c r="B10" s="166"/>
      <c r="C10" s="16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4" t="s">
        <v>10</v>
      </c>
      <c r="C11" s="16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66"/>
      <c r="C12" s="167"/>
      <c r="D12" s="20"/>
      <c r="E12" s="168" t="s">
        <v>11</v>
      </c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7"/>
      <c r="Z12" s="15"/>
      <c r="AA12" s="3"/>
      <c r="AB12" s="3"/>
      <c r="AC12" s="3"/>
    </row>
    <row r="13" spans="1:29" ht="6" customHeight="1">
      <c r="A13" s="11"/>
      <c r="B13" s="164" t="s">
        <v>12</v>
      </c>
      <c r="C13" s="16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66"/>
      <c r="C14" s="169"/>
      <c r="D14" s="21"/>
      <c r="E14" s="172" t="s">
        <v>13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"/>
      <c r="Z14" s="15"/>
      <c r="AA14" s="3"/>
      <c r="AB14" s="3"/>
      <c r="AC14" s="3"/>
    </row>
    <row r="15" spans="1:29" ht="6" customHeight="1">
      <c r="A15" s="11"/>
      <c r="B15" s="170"/>
      <c r="C15" s="17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6DCC-792E-CA55-9042-506E7CDF7F4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78BB-F99A-3E7E-57BE-B265DBB617E8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44"/>
  </cols>
  <sheetData>
    <row r="1" spans="1:6" ht="11.25" customHeight="1">
      <c r="A1" s="8"/>
    </row>
    <row r="2" spans="1:6" ht="10.5" customHeight="1">
      <c r="B2" t="s">
        <v>1458</v>
      </c>
      <c r="C2" t="s">
        <v>1459</v>
      </c>
      <c r="D2" t="s">
        <v>1460</v>
      </c>
      <c r="E2" t="s">
        <v>1461</v>
      </c>
      <c r="F2" t="s">
        <v>1462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7AC8-6ABA-587B-467D-836E82D2E64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685A-B377-023D-A85B-428D9A592C07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44"/>
    <col min="2" max="2" width="95" style="144" customWidth="1"/>
  </cols>
  <sheetData>
    <row r="1" spans="1:2" ht="11.25" customHeight="1">
      <c r="A1" s="161" t="s">
        <v>794</v>
      </c>
      <c r="B1" s="161" t="s">
        <v>44</v>
      </c>
    </row>
    <row r="2" spans="1:2" ht="11.25" customHeight="1">
      <c r="A2" s="161" t="s">
        <v>805</v>
      </c>
      <c r="B2" s="50" t="s">
        <v>1463</v>
      </c>
    </row>
    <row r="3" spans="1:2" ht="11.25" customHeight="1">
      <c r="B3" s="50" t="s">
        <v>1464</v>
      </c>
    </row>
    <row r="4" spans="1:2" ht="11.25" customHeight="1">
      <c r="B4" s="50" t="s">
        <v>1465</v>
      </c>
    </row>
    <row r="5" spans="1:2" ht="11.25" customHeight="1">
      <c r="B5" s="50" t="s">
        <v>1466</v>
      </c>
    </row>
    <row r="6" spans="1:2" ht="11.25" customHeight="1">
      <c r="B6" s="50" t="s">
        <v>1467</v>
      </c>
    </row>
    <row r="7" spans="1:2" ht="11.25" customHeight="1">
      <c r="B7" s="50" t="s">
        <v>45</v>
      </c>
    </row>
    <row r="8" spans="1:2" ht="11.25" customHeight="1">
      <c r="B8" s="50" t="s">
        <v>1468</v>
      </c>
    </row>
    <row r="9" spans="1:2" ht="11.25" customHeight="1">
      <c r="B9" s="50" t="s">
        <v>1469</v>
      </c>
    </row>
    <row r="10" spans="1:2" ht="11.25" customHeight="1">
      <c r="B10" s="50" t="s">
        <v>1470</v>
      </c>
    </row>
    <row r="11" spans="1:2" ht="11.25" customHeight="1">
      <c r="B11" s="50" t="s">
        <v>1471</v>
      </c>
    </row>
    <row r="12" spans="1:2" ht="11.25" customHeight="1">
      <c r="B12" s="50" t="s">
        <v>1472</v>
      </c>
    </row>
    <row r="13" spans="1:2" ht="11.25" customHeight="1">
      <c r="B13" s="50" t="s">
        <v>1473</v>
      </c>
    </row>
    <row r="14" spans="1:2" ht="11.25" customHeight="1">
      <c r="B14" s="50" t="s">
        <v>1474</v>
      </c>
    </row>
    <row r="15" spans="1:2" ht="11.25" customHeight="1">
      <c r="B15" s="50" t="s">
        <v>1475</v>
      </c>
    </row>
    <row r="16" spans="1:2" ht="11.25" customHeight="1">
      <c r="B16" s="50" t="s">
        <v>1476</v>
      </c>
    </row>
    <row r="17" spans="2:2" ht="11.25" customHeight="1">
      <c r="B17" s="50" t="s">
        <v>1477</v>
      </c>
    </row>
    <row r="18" spans="2:2" ht="11.25" customHeight="1">
      <c r="B18" s="50" t="s">
        <v>1478</v>
      </c>
    </row>
    <row r="19" spans="2:2" ht="11.25" customHeight="1">
      <c r="B19" s="50" t="s">
        <v>1479</v>
      </c>
    </row>
    <row r="20" spans="2:2" ht="11.25" customHeight="1">
      <c r="B20" s="50" t="s">
        <v>1480</v>
      </c>
    </row>
    <row r="21" spans="2:2" ht="11.25" customHeight="1">
      <c r="B21" s="50" t="s">
        <v>1481</v>
      </c>
    </row>
    <row r="22" spans="2:2" ht="11.25" customHeight="1">
      <c r="B22" s="50" t="s">
        <v>1482</v>
      </c>
    </row>
    <row r="23" spans="2:2" ht="11.25" customHeight="1">
      <c r="B23" s="50" t="s">
        <v>1483</v>
      </c>
    </row>
    <row r="24" spans="2:2" ht="11.25" customHeight="1">
      <c r="B24" s="50" t="s">
        <v>1484</v>
      </c>
    </row>
    <row r="25" spans="2:2" ht="11.25" customHeight="1">
      <c r="B25" s="50" t="s">
        <v>1485</v>
      </c>
    </row>
    <row r="26" spans="2:2" ht="11.25" customHeight="1">
      <c r="B26" s="50" t="s">
        <v>1486</v>
      </c>
    </row>
    <row r="27" spans="2:2" ht="11.25" customHeight="1">
      <c r="B27" s="50" t="s">
        <v>1487</v>
      </c>
    </row>
    <row r="28" spans="2:2" ht="11.25" customHeight="1">
      <c r="B28" s="50" t="s">
        <v>1488</v>
      </c>
    </row>
    <row r="29" spans="2:2" ht="11.25" customHeight="1">
      <c r="B29" s="50" t="s">
        <v>1489</v>
      </c>
    </row>
    <row r="30" spans="2:2" ht="11.25" customHeight="1">
      <c r="B30" s="50" t="s">
        <v>1490</v>
      </c>
    </row>
    <row r="31" spans="2:2" ht="11.25" customHeight="1">
      <c r="B31" s="50" t="s">
        <v>1491</v>
      </c>
    </row>
    <row r="32" spans="2:2" ht="11.25" customHeight="1">
      <c r="B32" s="50" t="s">
        <v>1492</v>
      </c>
    </row>
    <row r="33" spans="2:2" ht="11.25" customHeight="1">
      <c r="B33" s="50" t="s">
        <v>1493</v>
      </c>
    </row>
    <row r="34" spans="2:2" ht="11.25" customHeight="1">
      <c r="B34" s="50" t="s">
        <v>1494</v>
      </c>
    </row>
    <row r="35" spans="2:2" ht="11.25" customHeight="1">
      <c r="B35" s="50" t="s">
        <v>1495</v>
      </c>
    </row>
    <row r="36" spans="2:2" ht="11.25" customHeight="1">
      <c r="B36" s="50" t="s">
        <v>1496</v>
      </c>
    </row>
    <row r="37" spans="2:2" ht="11.25" customHeight="1">
      <c r="B37" s="50" t="s">
        <v>1497</v>
      </c>
    </row>
    <row r="38" spans="2:2" ht="11.25" customHeight="1">
      <c r="B38" s="50" t="s">
        <v>1498</v>
      </c>
    </row>
    <row r="39" spans="2:2" ht="11.25" customHeight="1">
      <c r="B39" s="50" t="s">
        <v>1499</v>
      </c>
    </row>
    <row r="40" spans="2:2" ht="11.25" customHeight="1">
      <c r="B40" s="50" t="s">
        <v>1500</v>
      </c>
    </row>
    <row r="41" spans="2:2" ht="11.25" customHeight="1">
      <c r="B41" s="50" t="s">
        <v>1501</v>
      </c>
    </row>
    <row r="42" spans="2:2" ht="11.25" customHeight="1">
      <c r="B42" s="50" t="s">
        <v>1502</v>
      </c>
    </row>
    <row r="43" spans="2:2" ht="11.25" customHeight="1">
      <c r="B43" s="50" t="s">
        <v>1503</v>
      </c>
    </row>
    <row r="44" spans="2:2" ht="11.25" customHeight="1">
      <c r="B44" s="50" t="s">
        <v>1504</v>
      </c>
    </row>
    <row r="45" spans="2:2" ht="11.25" customHeight="1">
      <c r="B45" s="50" t="s">
        <v>1505</v>
      </c>
    </row>
    <row r="46" spans="2:2" ht="11.25" customHeight="1">
      <c r="B46" s="50" t="s">
        <v>1506</v>
      </c>
    </row>
    <row r="47" spans="2:2" ht="11.25" customHeight="1">
      <c r="B47" s="50" t="s">
        <v>1507</v>
      </c>
    </row>
    <row r="48" spans="2:2" ht="11.25" customHeight="1">
      <c r="B48" s="50" t="s">
        <v>1508</v>
      </c>
    </row>
    <row r="49" spans="2:2" ht="11.25" customHeight="1">
      <c r="B49" s="50" t="s">
        <v>1509</v>
      </c>
    </row>
    <row r="50" spans="2:2" ht="11.25" customHeight="1">
      <c r="B50" s="50" t="s">
        <v>1510</v>
      </c>
    </row>
    <row r="51" spans="2:2" ht="11.25" customHeight="1">
      <c r="B51" s="50" t="s">
        <v>1511</v>
      </c>
    </row>
    <row r="52" spans="2:2" ht="11.25" customHeight="1">
      <c r="B52" s="50" t="s">
        <v>1512</v>
      </c>
    </row>
    <row r="53" spans="2:2" ht="11.25" customHeight="1">
      <c r="B53" s="50" t="s">
        <v>1513</v>
      </c>
    </row>
    <row r="54" spans="2:2" ht="11.25" customHeight="1">
      <c r="B54" s="50" t="s">
        <v>1514</v>
      </c>
    </row>
    <row r="55" spans="2:2" ht="11.25" customHeight="1">
      <c r="B55" s="50" t="s">
        <v>1515</v>
      </c>
    </row>
    <row r="56" spans="2:2" ht="11.25" customHeight="1">
      <c r="B56" s="50" t="s">
        <v>1516</v>
      </c>
    </row>
    <row r="57" spans="2:2" ht="11.25" customHeight="1">
      <c r="B57" s="50" t="s">
        <v>1517</v>
      </c>
    </row>
    <row r="58" spans="2:2" ht="11.25" customHeight="1">
      <c r="B58" s="50" t="s">
        <v>1518</v>
      </c>
    </row>
    <row r="59" spans="2:2" ht="11.25" customHeight="1">
      <c r="B59" s="50" t="s">
        <v>1519</v>
      </c>
    </row>
    <row r="60" spans="2:2" ht="11.25" customHeight="1">
      <c r="B60" s="50" t="s">
        <v>1520</v>
      </c>
    </row>
    <row r="61" spans="2:2" ht="11.25" customHeight="1">
      <c r="B61" s="50" t="s">
        <v>1521</v>
      </c>
    </row>
    <row r="62" spans="2:2" ht="11.25" customHeight="1">
      <c r="B62" s="50" t="s">
        <v>1522</v>
      </c>
    </row>
    <row r="63" spans="2:2" ht="11.25" customHeight="1">
      <c r="B63" s="50" t="s">
        <v>1523</v>
      </c>
    </row>
    <row r="64" spans="2:2" ht="11.25" customHeight="1">
      <c r="B64" s="50" t="s">
        <v>1524</v>
      </c>
    </row>
    <row r="65" spans="2:2" ht="11.25" customHeight="1">
      <c r="B65" s="50" t="s">
        <v>1525</v>
      </c>
    </row>
    <row r="66" spans="2:2" ht="11.25" customHeight="1">
      <c r="B66" s="50" t="s">
        <v>1526</v>
      </c>
    </row>
    <row r="67" spans="2:2" ht="11.25" customHeight="1">
      <c r="B67" s="50" t="s">
        <v>1527</v>
      </c>
    </row>
    <row r="68" spans="2:2" ht="11.25" customHeight="1">
      <c r="B68" s="50" t="s">
        <v>1528</v>
      </c>
    </row>
    <row r="69" spans="2:2" ht="11.25" customHeight="1">
      <c r="B69" s="50" t="s">
        <v>1529</v>
      </c>
    </row>
    <row r="70" spans="2:2" ht="11.25" customHeight="1">
      <c r="B70" s="50" t="s">
        <v>1530</v>
      </c>
    </row>
    <row r="71" spans="2:2" ht="11.25" customHeight="1">
      <c r="B71" s="50" t="s">
        <v>1531</v>
      </c>
    </row>
    <row r="72" spans="2:2" ht="11.25" customHeight="1">
      <c r="B72" s="50" t="s">
        <v>1532</v>
      </c>
    </row>
    <row r="73" spans="2:2" ht="11.25" customHeight="1">
      <c r="B73" s="50" t="s">
        <v>1533</v>
      </c>
    </row>
    <row r="74" spans="2:2" ht="11.25" customHeight="1">
      <c r="B74" s="50" t="s">
        <v>1534</v>
      </c>
    </row>
    <row r="75" spans="2:2" ht="11.25" customHeight="1">
      <c r="B75" s="50" t="s">
        <v>1535</v>
      </c>
    </row>
    <row r="76" spans="2:2" ht="11.25" customHeight="1">
      <c r="B76" s="50" t="s">
        <v>1536</v>
      </c>
    </row>
    <row r="77" spans="2:2" ht="11.25" customHeight="1">
      <c r="B77" s="50" t="s">
        <v>1537</v>
      </c>
    </row>
    <row r="78" spans="2:2" ht="11.25" customHeight="1">
      <c r="B78" s="50" t="s">
        <v>1538</v>
      </c>
    </row>
    <row r="79" spans="2:2" ht="11.25" customHeight="1">
      <c r="B79" s="50" t="s">
        <v>1539</v>
      </c>
    </row>
    <row r="80" spans="2:2" ht="11.25" customHeight="1">
      <c r="B80" s="50" t="s">
        <v>1540</v>
      </c>
    </row>
    <row r="81" spans="2:2" ht="11.25" customHeight="1">
      <c r="B81" s="50" t="s">
        <v>1541</v>
      </c>
    </row>
    <row r="82" spans="2:2" ht="11.25" customHeight="1">
      <c r="B82" s="50" t="s">
        <v>1542</v>
      </c>
    </row>
    <row r="83" spans="2:2" ht="11.25" customHeight="1">
      <c r="B83" s="50" t="s">
        <v>1543</v>
      </c>
    </row>
    <row r="84" spans="2:2" ht="11.25" customHeight="1">
      <c r="B84" s="50" t="s">
        <v>1544</v>
      </c>
    </row>
    <row r="85" spans="2:2" ht="11.25" customHeight="1">
      <c r="B85" s="50" t="s">
        <v>1545</v>
      </c>
    </row>
    <row r="86" spans="2:2" ht="11.25" customHeight="1">
      <c r="B86" s="50" t="s">
        <v>1546</v>
      </c>
    </row>
    <row r="87" spans="2:2" ht="11.25" customHeight="1">
      <c r="B87" s="50" t="s">
        <v>1547</v>
      </c>
    </row>
    <row r="88" spans="2:2" ht="11.25" customHeight="1">
      <c r="B88" s="50" t="s">
        <v>1548</v>
      </c>
    </row>
    <row r="89" spans="2:2" ht="11.25" customHeight="1">
      <c r="B89" s="50" t="s">
        <v>1549</v>
      </c>
    </row>
    <row r="90" spans="2:2" ht="11.25" customHeight="1">
      <c r="B90" s="50" t="s">
        <v>1550</v>
      </c>
    </row>
    <row r="91" spans="2:2" ht="11.25" customHeight="1">
      <c r="B91" s="50" t="s">
        <v>1551</v>
      </c>
    </row>
    <row r="92" spans="2:2" ht="11.25" customHeight="1">
      <c r="B92" s="50" t="s">
        <v>1552</v>
      </c>
    </row>
    <row r="93" spans="2:2" ht="11.25" customHeight="1">
      <c r="B93" s="50" t="s">
        <v>1553</v>
      </c>
    </row>
    <row r="94" spans="2:2" ht="11.25" customHeight="1">
      <c r="B94" s="50" t="s">
        <v>1554</v>
      </c>
    </row>
    <row r="95" spans="2:2" ht="11.25" customHeight="1">
      <c r="B95" s="50" t="s">
        <v>1555</v>
      </c>
    </row>
    <row r="96" spans="2:2" ht="11.25" customHeight="1">
      <c r="B96" s="50" t="s">
        <v>1556</v>
      </c>
    </row>
    <row r="97" spans="2:2" ht="11.25" customHeight="1">
      <c r="B97" s="50" t="s">
        <v>1557</v>
      </c>
    </row>
    <row r="98" spans="2:2" ht="11.25" customHeight="1">
      <c r="B98" s="50"/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9B8A-68A4-307D-40EC-129FD25D1051}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144"/>
  </cols>
  <sheetData>
    <row r="1" spans="1:3" ht="11.25" customHeight="1">
      <c r="A1" s="55" t="s">
        <v>1558</v>
      </c>
      <c r="B1" t="s">
        <v>1559</v>
      </c>
      <c r="C1" t="s">
        <v>1560</v>
      </c>
    </row>
    <row r="2" spans="1:3" ht="10.5" customHeight="1">
      <c r="A2" s="161" t="s">
        <v>109</v>
      </c>
      <c r="B2" t="s">
        <v>113</v>
      </c>
      <c r="C2" t="s">
        <v>111</v>
      </c>
    </row>
    <row r="3" spans="1:3" ht="10.5" customHeight="1">
      <c r="A3" s="161" t="s">
        <v>114</v>
      </c>
      <c r="B3" t="s">
        <v>113</v>
      </c>
      <c r="C3" t="s">
        <v>115</v>
      </c>
    </row>
    <row r="4" spans="1:3" ht="10.5" customHeight="1">
      <c r="A4" s="161" t="s">
        <v>116</v>
      </c>
      <c r="B4" t="s">
        <v>113</v>
      </c>
      <c r="C4" t="s">
        <v>117</v>
      </c>
    </row>
    <row r="5" spans="1:3" ht="10.5" customHeight="1">
      <c r="A5" s="161" t="s">
        <v>118</v>
      </c>
      <c r="B5" t="s">
        <v>113</v>
      </c>
      <c r="C5" t="s">
        <v>119</v>
      </c>
    </row>
    <row r="6" spans="1:3" ht="10.5" customHeight="1">
      <c r="A6" s="161" t="s">
        <v>120</v>
      </c>
      <c r="B6" t="s">
        <v>122</v>
      </c>
      <c r="C6" t="s">
        <v>121</v>
      </c>
    </row>
    <row r="7" spans="1:3" ht="10.5" customHeight="1">
      <c r="A7" s="161" t="s">
        <v>123</v>
      </c>
      <c r="B7" t="s">
        <v>122</v>
      </c>
      <c r="C7" t="s">
        <v>124</v>
      </c>
    </row>
    <row r="8" spans="1:3" ht="10.5" customHeight="1">
      <c r="A8" s="161" t="s">
        <v>125</v>
      </c>
      <c r="B8" t="s">
        <v>122</v>
      </c>
      <c r="C8" t="s">
        <v>126</v>
      </c>
    </row>
    <row r="9" spans="1:3" ht="10.5" customHeight="1">
      <c r="A9" s="161" t="s">
        <v>127</v>
      </c>
      <c r="B9" t="s">
        <v>122</v>
      </c>
      <c r="C9" t="s">
        <v>128</v>
      </c>
    </row>
    <row r="10" spans="1:3" ht="10.5" customHeight="1">
      <c r="A10" s="161" t="s">
        <v>129</v>
      </c>
      <c r="B10" t="s">
        <v>113</v>
      </c>
      <c r="C10" t="s">
        <v>130</v>
      </c>
    </row>
    <row r="11" spans="1:3" ht="10.5" customHeight="1">
      <c r="A11" s="161" t="s">
        <v>131</v>
      </c>
      <c r="B11" t="s">
        <v>122</v>
      </c>
      <c r="C11" t="s">
        <v>132</v>
      </c>
    </row>
    <row r="12" spans="1:3" ht="10.5" customHeight="1">
      <c r="A12" s="161" t="s">
        <v>133</v>
      </c>
      <c r="B12" t="s">
        <v>122</v>
      </c>
      <c r="C12" t="s">
        <v>134</v>
      </c>
    </row>
    <row r="13" spans="1:3" ht="10.5" customHeight="1">
      <c r="A13" s="161" t="s">
        <v>135</v>
      </c>
      <c r="B13" t="s">
        <v>122</v>
      </c>
      <c r="C13" t="s">
        <v>136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844A-290D-4109-EF5B-6E1ED385A766}">
  <dimension ref="A1:V114"/>
  <sheetViews>
    <sheetView showGridLines="0" topLeftCell="D2" workbookViewId="0"/>
  </sheetViews>
  <sheetFormatPr defaultRowHeight="10.5" customHeight="1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>
      <c r="A1" s="10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85" t="s">
        <v>15</v>
      </c>
      <c r="F4" s="185"/>
      <c r="G4" s="185"/>
      <c r="H4" s="185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78" t="s">
        <v>17</v>
      </c>
      <c r="F6" s="178"/>
      <c r="G6" s="48"/>
      <c r="H6" s="37" t="s">
        <v>18</v>
      </c>
      <c r="I6" s="36"/>
      <c r="J6" s="8"/>
      <c r="K6" s="8"/>
      <c r="L6" s="8"/>
      <c r="M6" s="8"/>
      <c r="N6" s="106"/>
      <c r="O6" s="31"/>
      <c r="P6" s="38" t="s">
        <v>19</v>
      </c>
      <c r="S6" s="75" t="s">
        <v>20</v>
      </c>
      <c r="V6" s="111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6"/>
      <c r="O7" s="8"/>
      <c r="P7" s="39"/>
      <c r="S7" s="80"/>
      <c r="V7" s="108"/>
    </row>
    <row r="8" spans="1:22" ht="18" customHeight="1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6"/>
      <c r="O8" s="58"/>
      <c r="P8" s="31"/>
      <c r="S8" s="75" t="s">
        <v>23</v>
      </c>
      <c r="V8" s="108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6"/>
      <c r="O9" s="58"/>
      <c r="P9" s="31"/>
      <c r="S9" s="80"/>
      <c r="V9" s="108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6"/>
      <c r="O10" s="58"/>
      <c r="P10" s="74"/>
      <c r="S10" s="182" t="s">
        <v>24</v>
      </c>
      <c r="V10" s="108"/>
    </row>
    <row r="11" spans="1:22" ht="18" customHeight="1">
      <c r="A11" s="29"/>
      <c r="B11" s="8"/>
      <c r="C11" s="8"/>
      <c r="D11" s="31"/>
      <c r="E11" s="178" t="s">
        <v>25</v>
      </c>
      <c r="F11" s="178"/>
      <c r="G11" s="31"/>
      <c r="H11" s="103" t="s">
        <v>26</v>
      </c>
      <c r="I11" s="36"/>
      <c r="J11" s="8"/>
      <c r="K11" s="8"/>
      <c r="L11" s="8"/>
      <c r="M11" s="8"/>
      <c r="N11" s="106"/>
      <c r="O11" s="31"/>
      <c r="P11" s="38" t="s">
        <v>19</v>
      </c>
      <c r="S11" s="183"/>
      <c r="V11" s="111" t="s">
        <v>27</v>
      </c>
    </row>
    <row r="12" spans="1:22" ht="18" customHeight="1">
      <c r="A12" s="29"/>
      <c r="B12" s="8"/>
      <c r="C12" s="8"/>
      <c r="D12" s="31"/>
      <c r="E12" s="178" t="s">
        <v>28</v>
      </c>
      <c r="F12" s="178"/>
      <c r="G12" s="31"/>
      <c r="H12" s="59" t="s">
        <v>25</v>
      </c>
      <c r="I12" s="36"/>
      <c r="J12" s="8"/>
      <c r="K12" s="8"/>
      <c r="L12" s="8"/>
      <c r="M12" s="8"/>
      <c r="N12" s="106"/>
      <c r="O12" s="31"/>
      <c r="P12" s="38" t="s">
        <v>19</v>
      </c>
      <c r="S12" s="183"/>
      <c r="V12" s="109" t="s">
        <v>29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6"/>
      <c r="O13" s="58"/>
      <c r="P13" s="39"/>
      <c r="S13" s="184"/>
      <c r="V13" s="108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6"/>
      <c r="O14" s="8"/>
      <c r="P14" s="31"/>
      <c r="S14" s="80"/>
      <c r="V14" s="108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6"/>
      <c r="O15" s="58"/>
      <c r="P15" s="74"/>
      <c r="S15" s="179" t="s">
        <v>30</v>
      </c>
      <c r="V15" s="108"/>
    </row>
    <row r="16" spans="1:22" ht="11.25" hidden="1" customHeight="1">
      <c r="A16" s="8"/>
      <c r="B16" s="8"/>
      <c r="C16" s="8"/>
      <c r="D16" s="31"/>
      <c r="E16" s="186" t="s">
        <v>31</v>
      </c>
      <c r="F16" s="186"/>
      <c r="G16" s="49"/>
      <c r="H16" s="41"/>
      <c r="I16" s="36"/>
      <c r="J16" s="8"/>
      <c r="K16" s="8"/>
      <c r="L16" s="8"/>
      <c r="M16" s="8"/>
      <c r="N16" s="106"/>
      <c r="O16" s="31"/>
      <c r="P16" s="39"/>
      <c r="S16" s="180"/>
      <c r="V16" s="108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6"/>
      <c r="O17" s="8"/>
      <c r="P17" s="39"/>
      <c r="S17" s="180"/>
      <c r="V17" s="108"/>
    </row>
    <row r="18" spans="1:22" ht="39" customHeight="1">
      <c r="A18" s="40"/>
      <c r="B18" s="8"/>
      <c r="C18" s="8"/>
      <c r="D18" s="31"/>
      <c r="E18" s="178" t="s">
        <v>32</v>
      </c>
      <c r="F18" s="178"/>
      <c r="G18" s="48"/>
      <c r="H18" s="146" t="s">
        <v>33</v>
      </c>
      <c r="I18" s="36"/>
      <c r="J18" s="8"/>
      <c r="K18" s="8"/>
      <c r="L18" s="8"/>
      <c r="M18" s="8"/>
      <c r="N18" s="106"/>
      <c r="O18" s="31"/>
      <c r="P18" s="38" t="s">
        <v>19</v>
      </c>
      <c r="S18" s="180"/>
      <c r="V18" s="111" t="s">
        <v>34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6"/>
      <c r="O19" s="8"/>
      <c r="P19" s="39"/>
      <c r="S19" s="180"/>
      <c r="V19" s="108"/>
    </row>
    <row r="20" spans="1:22" ht="18" customHeight="1">
      <c r="A20" s="8"/>
      <c r="B20" s="8"/>
      <c r="C20" s="8"/>
      <c r="D20" s="31"/>
      <c r="E20" s="178" t="s">
        <v>35</v>
      </c>
      <c r="F20" s="178"/>
      <c r="G20" s="31"/>
      <c r="H20" s="51" t="s">
        <v>36</v>
      </c>
      <c r="I20" s="36"/>
      <c r="J20" s="8"/>
      <c r="K20" s="8"/>
      <c r="L20" s="8"/>
      <c r="M20" s="8"/>
      <c r="N20" s="106"/>
      <c r="O20" s="31"/>
      <c r="P20" s="38" t="s">
        <v>19</v>
      </c>
      <c r="S20" s="180"/>
      <c r="V20" s="111" t="s">
        <v>37</v>
      </c>
    </row>
    <row r="21" spans="1:22" ht="18" customHeight="1">
      <c r="A21" s="8"/>
      <c r="B21" s="8"/>
      <c r="C21" s="8"/>
      <c r="D21" s="31"/>
      <c r="E21" s="178" t="s">
        <v>38</v>
      </c>
      <c r="F21" s="178"/>
      <c r="G21" s="31"/>
      <c r="H21" s="51" t="s">
        <v>39</v>
      </c>
      <c r="I21" s="36"/>
      <c r="J21" s="8"/>
      <c r="K21" s="8"/>
      <c r="L21" s="8"/>
      <c r="M21" s="8"/>
      <c r="N21" s="106"/>
      <c r="O21" s="31"/>
      <c r="P21" s="38" t="s">
        <v>19</v>
      </c>
      <c r="S21" s="180"/>
      <c r="V21" s="111" t="s">
        <v>40</v>
      </c>
    </row>
    <row r="22" spans="1:22" ht="18" customHeight="1">
      <c r="A22" s="8"/>
      <c r="B22" s="8"/>
      <c r="C22" s="8"/>
      <c r="D22" s="31"/>
      <c r="E22" s="178" t="s">
        <v>41</v>
      </c>
      <c r="F22" s="178"/>
      <c r="G22" s="31"/>
      <c r="H22" s="51" t="s">
        <v>42</v>
      </c>
      <c r="I22" s="36"/>
      <c r="J22" s="8"/>
      <c r="K22" s="8"/>
      <c r="L22" s="8"/>
      <c r="M22" s="8"/>
      <c r="N22" s="106"/>
      <c r="O22" s="31"/>
      <c r="P22" s="38" t="s">
        <v>19</v>
      </c>
      <c r="S22" s="180"/>
      <c r="V22" s="111" t="s">
        <v>43</v>
      </c>
    </row>
    <row r="23" spans="1:22" ht="24" customHeight="1">
      <c r="A23" s="8"/>
      <c r="B23" s="8"/>
      <c r="C23" s="8"/>
      <c r="D23" s="31"/>
      <c r="E23" s="178" t="s">
        <v>44</v>
      </c>
      <c r="F23" s="178"/>
      <c r="G23" s="31"/>
      <c r="H23" s="52" t="s">
        <v>45</v>
      </c>
      <c r="I23" s="36"/>
      <c r="J23" s="8"/>
      <c r="K23" s="8"/>
      <c r="L23" s="8"/>
      <c r="M23" s="8"/>
      <c r="N23" s="106"/>
      <c r="O23" s="31"/>
      <c r="P23" s="38" t="s">
        <v>19</v>
      </c>
      <c r="S23" s="180"/>
      <c r="V23" s="110" t="s">
        <v>46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6"/>
      <c r="O24" s="58"/>
      <c r="P24" s="39"/>
      <c r="S24" s="180"/>
      <c r="V24" s="108"/>
    </row>
    <row r="25" spans="1:22" ht="24" customHeight="1">
      <c r="A25" s="58"/>
      <c r="B25" s="58"/>
      <c r="C25" s="58"/>
      <c r="D25" s="31"/>
      <c r="E25" s="178" t="s">
        <v>47</v>
      </c>
      <c r="F25" s="178"/>
      <c r="G25" s="31"/>
      <c r="H25" s="56" t="s">
        <v>48</v>
      </c>
      <c r="I25" s="36"/>
      <c r="J25" s="58"/>
      <c r="K25" s="58"/>
      <c r="L25" s="58"/>
      <c r="M25" s="58"/>
      <c r="N25" s="106"/>
      <c r="O25" s="31"/>
      <c r="P25" s="82" t="s">
        <v>19</v>
      </c>
      <c r="S25" s="180"/>
      <c r="V25" s="111" t="s">
        <v>49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6"/>
      <c r="O26" s="8"/>
      <c r="P26" s="31"/>
      <c r="S26" s="180"/>
      <c r="V26" s="108"/>
    </row>
    <row r="27" spans="1:22" ht="18" customHeight="1">
      <c r="A27" s="58"/>
      <c r="B27" s="58"/>
      <c r="C27" s="58"/>
      <c r="D27" s="31"/>
      <c r="E27" s="178" t="s">
        <v>50</v>
      </c>
      <c r="F27" s="178"/>
      <c r="G27" s="31"/>
      <c r="H27" s="52" t="s">
        <v>51</v>
      </c>
      <c r="I27" s="36"/>
      <c r="J27" s="58"/>
      <c r="K27" s="58"/>
      <c r="L27" s="58"/>
      <c r="M27" s="58"/>
      <c r="N27" s="106"/>
      <c r="O27" s="31"/>
      <c r="P27" s="82" t="s">
        <v>19</v>
      </c>
      <c r="S27" s="180"/>
      <c r="V27" s="109" t="s">
        <v>52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6"/>
      <c r="O28" s="58"/>
      <c r="P28" s="31"/>
      <c r="S28" s="180"/>
      <c r="V28" s="108"/>
    </row>
    <row r="29" spans="1:22" ht="0" hidden="1" customHeight="1">
      <c r="A29" s="58"/>
      <c r="B29" s="58"/>
      <c r="C29" s="58"/>
      <c r="D29" s="31"/>
      <c r="E29" s="178" t="s">
        <v>53</v>
      </c>
      <c r="F29" s="178"/>
      <c r="G29" s="31"/>
      <c r="H29" s="56"/>
      <c r="I29" s="36"/>
      <c r="J29" s="58"/>
      <c r="K29" s="58"/>
      <c r="L29" s="58"/>
      <c r="M29" s="58"/>
      <c r="N29" s="106"/>
      <c r="O29" s="31"/>
      <c r="P29" s="82" t="str">
        <f>IF(H27="По обособленному подразделению","MANDATORY","OPTIONAL")</f>
        <v>OPTIONAL</v>
      </c>
      <c r="S29" s="180"/>
      <c r="V29" s="109" t="s">
        <v>54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6"/>
      <c r="O30" s="31"/>
      <c r="P30" s="31"/>
      <c r="S30" s="181"/>
      <c r="V30" s="108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6"/>
      <c r="O31" s="58"/>
      <c r="P31" s="58"/>
      <c r="S31" s="80"/>
      <c r="V31" s="108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6"/>
      <c r="O32" s="8"/>
      <c r="P32" s="8"/>
      <c r="S32" s="80"/>
      <c r="V32" s="108"/>
    </row>
    <row r="33" spans="1:22" ht="24" customHeight="1">
      <c r="A33" s="40"/>
      <c r="B33" s="40"/>
      <c r="C33" s="58"/>
      <c r="D33" s="43"/>
      <c r="E33" s="178" t="s">
        <v>55</v>
      </c>
      <c r="F33" s="178"/>
      <c r="G33" s="31"/>
      <c r="H33" s="147" t="s">
        <v>56</v>
      </c>
      <c r="I33" s="58"/>
      <c r="J33" s="58"/>
      <c r="K33" s="58"/>
      <c r="L33" s="58"/>
      <c r="M33" s="58"/>
      <c r="N33" s="106"/>
      <c r="O33" s="58"/>
      <c r="P33" s="82" t="s">
        <v>19</v>
      </c>
      <c r="S33" s="78" t="s">
        <v>57</v>
      </c>
      <c r="V33" s="109" t="s">
        <v>58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6"/>
      <c r="O34" s="58"/>
      <c r="P34" s="58"/>
      <c r="S34" s="80"/>
      <c r="V34" s="108"/>
    </row>
    <row r="35" spans="1:22" ht="24" customHeight="1">
      <c r="A35" s="40"/>
      <c r="B35" s="40"/>
      <c r="C35" s="58"/>
      <c r="D35" s="43"/>
      <c r="E35" s="178" t="s">
        <v>59</v>
      </c>
      <c r="F35" s="178"/>
      <c r="G35" s="31"/>
      <c r="H35" s="147" t="s">
        <v>60</v>
      </c>
      <c r="I35" s="58"/>
      <c r="J35" s="58"/>
      <c r="K35" s="58"/>
      <c r="L35" s="58"/>
      <c r="M35" s="58"/>
      <c r="N35" s="106"/>
      <c r="O35" s="58"/>
      <c r="P35" s="82" t="s">
        <v>19</v>
      </c>
      <c r="S35" s="78" t="s">
        <v>61</v>
      </c>
      <c r="V35" s="109" t="s">
        <v>62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6"/>
      <c r="O36" s="58"/>
      <c r="P36" s="58"/>
      <c r="S36" s="80"/>
      <c r="V36" s="108"/>
    </row>
    <row r="37" spans="1:22" ht="24.75" customHeight="1">
      <c r="A37" s="40"/>
      <c r="B37" s="40"/>
      <c r="C37" s="58"/>
      <c r="D37" s="43"/>
      <c r="E37" s="178" t="s">
        <v>63</v>
      </c>
      <c r="F37" s="178"/>
      <c r="G37" s="31"/>
      <c r="H37" s="148" t="s">
        <v>64</v>
      </c>
      <c r="I37" s="58"/>
      <c r="J37" s="58"/>
      <c r="K37" s="58"/>
      <c r="L37" s="58"/>
      <c r="M37" s="58"/>
      <c r="N37" s="106"/>
      <c r="O37" s="58"/>
      <c r="P37" s="82" t="s">
        <v>19</v>
      </c>
      <c r="S37" s="80"/>
      <c r="V37" s="109" t="s">
        <v>65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6"/>
      <c r="O38" s="58"/>
      <c r="P38" s="58"/>
      <c r="S38" s="80"/>
      <c r="V38" s="108"/>
    </row>
    <row r="39" spans="1:22" ht="24.75" customHeight="1">
      <c r="A39" s="40"/>
      <c r="B39" s="40"/>
      <c r="C39" s="58"/>
      <c r="D39" s="43"/>
      <c r="E39" s="178" t="s">
        <v>66</v>
      </c>
      <c r="F39" s="178"/>
      <c r="G39" s="31"/>
      <c r="H39" s="79" t="s">
        <v>64</v>
      </c>
      <c r="I39" s="58"/>
      <c r="J39" s="58"/>
      <c r="K39" s="58"/>
      <c r="L39" s="58"/>
      <c r="M39" s="58"/>
      <c r="N39" s="106"/>
      <c r="O39" s="58"/>
      <c r="P39" s="82" t="s">
        <v>19</v>
      </c>
      <c r="S39" s="80"/>
      <c r="V39" s="109" t="s">
        <v>67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6"/>
      <c r="O40" s="58"/>
      <c r="P40" s="58"/>
      <c r="S40" s="80"/>
      <c r="V40" s="108"/>
    </row>
    <row r="41" spans="1:22" ht="24.75" customHeight="1">
      <c r="A41" s="40"/>
      <c r="B41" s="40"/>
      <c r="C41" s="58"/>
      <c r="D41" s="43"/>
      <c r="E41" s="178" t="s">
        <v>68</v>
      </c>
      <c r="F41" s="178"/>
      <c r="G41" s="31"/>
      <c r="H41" s="114" t="s">
        <v>69</v>
      </c>
      <c r="I41" s="58"/>
      <c r="J41" s="58"/>
      <c r="K41" s="58"/>
      <c r="L41" s="58"/>
      <c r="M41" s="58"/>
      <c r="N41" s="106"/>
      <c r="O41" s="58"/>
      <c r="P41" s="82" t="s">
        <v>19</v>
      </c>
      <c r="S41" s="78" t="s">
        <v>70</v>
      </c>
      <c r="V41" s="111" t="s">
        <v>71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6"/>
      <c r="O42" s="58"/>
      <c r="P42" s="58"/>
      <c r="S42" s="80"/>
      <c r="V42" s="108"/>
    </row>
    <row r="43" spans="1:22" ht="18.75" customHeight="1">
      <c r="A43" s="40"/>
      <c r="B43" s="40"/>
      <c r="C43" s="58"/>
      <c r="D43" s="43"/>
      <c r="E43" s="178" t="s">
        <v>72</v>
      </c>
      <c r="F43" s="178"/>
      <c r="G43" s="31"/>
      <c r="H43" s="79" t="s">
        <v>73</v>
      </c>
      <c r="I43" s="58"/>
      <c r="J43" s="58"/>
      <c r="K43" s="58"/>
      <c r="L43" s="58"/>
      <c r="M43" s="58"/>
      <c r="N43" s="106"/>
      <c r="O43" s="58"/>
      <c r="P43" s="82" t="s">
        <v>19</v>
      </c>
      <c r="S43" s="80"/>
      <c r="V43" s="109" t="s">
        <v>74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6"/>
      <c r="O44" s="58"/>
      <c r="P44" s="58"/>
      <c r="S44" s="80"/>
      <c r="V44" s="108"/>
    </row>
    <row r="45" spans="1:22" ht="75" customHeight="1">
      <c r="A45" s="40"/>
      <c r="B45" s="40"/>
      <c r="C45" s="8"/>
      <c r="D45" s="43"/>
      <c r="E45" s="178" t="s">
        <v>75</v>
      </c>
      <c r="F45" s="178"/>
      <c r="G45" s="31"/>
      <c r="H45" s="79" t="s">
        <v>76</v>
      </c>
      <c r="I45" s="8"/>
      <c r="J45" s="8"/>
      <c r="K45" s="8"/>
      <c r="L45" s="8"/>
      <c r="M45" s="8"/>
      <c r="N45" s="106"/>
      <c r="O45" s="8"/>
      <c r="P45" s="82" t="s">
        <v>19</v>
      </c>
      <c r="S45" s="78" t="s">
        <v>77</v>
      </c>
      <c r="V45" s="109" t="s">
        <v>78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6"/>
      <c r="O46" s="8"/>
      <c r="P46" s="8"/>
      <c r="S46" s="80"/>
      <c r="V46" s="108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6"/>
      <c r="O47" s="58"/>
      <c r="P47" s="58"/>
      <c r="S47" s="80"/>
      <c r="V47" s="108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6"/>
      <c r="O48" s="58"/>
      <c r="P48" s="58"/>
      <c r="S48" s="80"/>
      <c r="V48" s="108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6"/>
      <c r="O49" s="58"/>
      <c r="P49" s="58"/>
      <c r="S49" s="80"/>
      <c r="V49" s="108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6"/>
      <c r="O50" s="58"/>
      <c r="P50" s="58"/>
      <c r="S50" s="80"/>
      <c r="V50" s="108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6"/>
      <c r="O51" s="58"/>
      <c r="P51" s="58"/>
      <c r="S51" s="80"/>
      <c r="V51" s="108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6"/>
      <c r="O52" s="58"/>
      <c r="P52" s="58"/>
      <c r="S52" s="80"/>
      <c r="V52" s="108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6"/>
      <c r="O53" s="58"/>
      <c r="P53" s="58"/>
      <c r="S53" s="80"/>
      <c r="V53" s="108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6"/>
      <c r="O54" s="58"/>
      <c r="P54" s="58"/>
      <c r="S54" s="80"/>
      <c r="V54" s="108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6"/>
      <c r="O55" s="8"/>
      <c r="P55" s="8"/>
      <c r="S55" s="80"/>
      <c r="V55" s="108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6"/>
      <c r="O56" s="8"/>
      <c r="P56" s="8"/>
      <c r="S56" s="80"/>
      <c r="V56" s="108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6"/>
      <c r="O57" s="8"/>
      <c r="P57" s="8"/>
      <c r="S57" s="80"/>
      <c r="V57" s="108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106"/>
      <c r="O58" s="8"/>
      <c r="P58" s="8"/>
      <c r="S58" s="80"/>
      <c r="V58" s="108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106"/>
      <c r="O59" s="8"/>
      <c r="P59" s="8"/>
      <c r="S59" s="80"/>
      <c r="V59" s="108"/>
    </row>
    <row r="60" spans="1:22" ht="15" customHeight="1">
      <c r="A60" s="8"/>
      <c r="B60" s="8"/>
      <c r="C60" s="8"/>
      <c r="D60" s="8"/>
      <c r="E60" s="188" t="s">
        <v>79</v>
      </c>
      <c r="F60" s="188"/>
      <c r="G60" s="53"/>
      <c r="H60" s="53"/>
      <c r="I60" s="8"/>
      <c r="J60" s="8"/>
      <c r="K60" s="8"/>
      <c r="L60" s="8"/>
      <c r="M60" s="8"/>
      <c r="N60" s="106"/>
      <c r="O60" s="8"/>
      <c r="P60" s="8"/>
      <c r="S60" s="80"/>
      <c r="V60" s="108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6"/>
      <c r="O61" s="8"/>
      <c r="P61" s="31"/>
      <c r="S61" s="80"/>
      <c r="V61" s="108"/>
    </row>
    <row r="62" spans="1:22" ht="24" customHeight="1">
      <c r="A62" s="58"/>
      <c r="B62" s="58"/>
      <c r="C62" s="58"/>
      <c r="D62" s="31"/>
      <c r="E62" s="178" t="s">
        <v>80</v>
      </c>
      <c r="F62" s="107" t="s">
        <v>81</v>
      </c>
      <c r="G62" s="31"/>
      <c r="H62" s="148" t="s">
        <v>82</v>
      </c>
      <c r="I62" s="36"/>
      <c r="J62" s="58"/>
      <c r="K62" s="58"/>
      <c r="L62" s="58"/>
      <c r="M62" s="58"/>
      <c r="N62" s="106"/>
      <c r="O62" s="31"/>
      <c r="P62" s="82" t="s">
        <v>19</v>
      </c>
      <c r="S62" s="80"/>
      <c r="V62" s="109" t="s">
        <v>83</v>
      </c>
    </row>
    <row r="63" spans="1:22" ht="24" customHeight="1">
      <c r="A63" s="58"/>
      <c r="B63" s="58"/>
      <c r="C63" s="58"/>
      <c r="D63" s="31"/>
      <c r="E63" s="178"/>
      <c r="F63" s="107" t="s">
        <v>84</v>
      </c>
      <c r="G63" s="31"/>
      <c r="H63" s="79" t="s">
        <v>82</v>
      </c>
      <c r="I63" s="36"/>
      <c r="J63" s="58"/>
      <c r="K63" s="58"/>
      <c r="L63" s="58"/>
      <c r="M63" s="58"/>
      <c r="N63" s="106"/>
      <c r="O63" s="31"/>
      <c r="P63" s="82" t="s">
        <v>19</v>
      </c>
      <c r="S63" s="80"/>
      <c r="V63" s="109" t="s">
        <v>85</v>
      </c>
    </row>
    <row r="64" spans="1:22" ht="15" customHeight="1">
      <c r="A64" s="58"/>
      <c r="B64" s="58"/>
      <c r="C64" s="58"/>
      <c r="D64" s="31"/>
      <c r="E64" s="178" t="s">
        <v>86</v>
      </c>
      <c r="F64" s="107" t="s">
        <v>87</v>
      </c>
      <c r="G64" s="31"/>
      <c r="H64" s="79" t="s">
        <v>88</v>
      </c>
      <c r="I64" s="36"/>
      <c r="J64" s="58"/>
      <c r="K64" s="58"/>
      <c r="L64" s="58"/>
      <c r="M64" s="58"/>
      <c r="N64" s="106"/>
      <c r="O64" s="31"/>
      <c r="P64" s="82" t="s">
        <v>19</v>
      </c>
      <c r="S64" s="80"/>
      <c r="V64" s="109" t="s">
        <v>89</v>
      </c>
    </row>
    <row r="65" spans="1:22" ht="15" customHeight="1">
      <c r="A65" s="58"/>
      <c r="B65" s="58"/>
      <c r="C65" s="58"/>
      <c r="D65" s="31"/>
      <c r="E65" s="178"/>
      <c r="F65" s="107" t="s">
        <v>90</v>
      </c>
      <c r="G65" s="31"/>
      <c r="H65" s="79" t="s">
        <v>91</v>
      </c>
      <c r="I65" s="36"/>
      <c r="J65" s="58"/>
      <c r="K65" s="58"/>
      <c r="L65" s="58"/>
      <c r="M65" s="58"/>
      <c r="N65" s="106"/>
      <c r="O65" s="31"/>
      <c r="P65" s="82" t="s">
        <v>19</v>
      </c>
      <c r="S65" s="80"/>
      <c r="V65" s="109" t="s">
        <v>92</v>
      </c>
    </row>
    <row r="66" spans="1:22" ht="15" customHeight="1">
      <c r="A66" s="58"/>
      <c r="B66" s="58"/>
      <c r="C66" s="58"/>
      <c r="D66" s="31"/>
      <c r="E66" s="178" t="s">
        <v>93</v>
      </c>
      <c r="F66" s="107" t="s">
        <v>87</v>
      </c>
      <c r="G66" s="31"/>
      <c r="H66" s="79" t="s">
        <v>88</v>
      </c>
      <c r="I66" s="36"/>
      <c r="J66" s="58"/>
      <c r="K66" s="58"/>
      <c r="L66" s="58"/>
      <c r="M66" s="58"/>
      <c r="N66" s="106"/>
      <c r="O66" s="31"/>
      <c r="P66" s="82" t="s">
        <v>19</v>
      </c>
      <c r="S66" s="80"/>
      <c r="V66" s="109" t="s">
        <v>94</v>
      </c>
    </row>
    <row r="67" spans="1:22" ht="15" customHeight="1">
      <c r="A67" s="58"/>
      <c r="B67" s="58"/>
      <c r="C67" s="58"/>
      <c r="D67" s="31"/>
      <c r="E67" s="178"/>
      <c r="F67" s="107" t="s">
        <v>90</v>
      </c>
      <c r="G67" s="31"/>
      <c r="H67" s="79" t="s">
        <v>91</v>
      </c>
      <c r="I67" s="36"/>
      <c r="J67" s="58"/>
      <c r="K67" s="58"/>
      <c r="L67" s="58"/>
      <c r="M67" s="58"/>
      <c r="N67" s="106"/>
      <c r="O67" s="31"/>
      <c r="P67" s="82" t="s">
        <v>19</v>
      </c>
      <c r="S67" s="80"/>
      <c r="V67" s="109" t="s">
        <v>95</v>
      </c>
    </row>
    <row r="68" spans="1:22" ht="15" customHeight="1">
      <c r="A68" s="8"/>
      <c r="B68" s="8"/>
      <c r="C68" s="8"/>
      <c r="D68" s="31"/>
      <c r="E68" s="178" t="s">
        <v>96</v>
      </c>
      <c r="F68" s="107" t="s">
        <v>87</v>
      </c>
      <c r="G68" s="31"/>
      <c r="H68" s="79" t="s">
        <v>88</v>
      </c>
      <c r="I68" s="36"/>
      <c r="J68" s="8"/>
      <c r="K68" s="8"/>
      <c r="L68" s="8"/>
      <c r="M68" s="8"/>
      <c r="N68" s="106"/>
      <c r="O68" s="31"/>
      <c r="P68" s="82" t="s">
        <v>19</v>
      </c>
      <c r="S68" s="80"/>
      <c r="V68" s="109" t="s">
        <v>97</v>
      </c>
    </row>
    <row r="69" spans="1:22" ht="15" customHeight="1">
      <c r="A69" s="8"/>
      <c r="B69" s="8"/>
      <c r="C69" s="8"/>
      <c r="D69" s="31"/>
      <c r="E69" s="178"/>
      <c r="F69" s="107" t="s">
        <v>98</v>
      </c>
      <c r="G69" s="31"/>
      <c r="H69" s="79" t="s">
        <v>99</v>
      </c>
      <c r="I69" s="36"/>
      <c r="J69" s="8"/>
      <c r="K69" s="8"/>
      <c r="L69" s="8"/>
      <c r="M69" s="8"/>
      <c r="N69" s="106"/>
      <c r="O69" s="31"/>
      <c r="P69" s="82" t="s">
        <v>19</v>
      </c>
      <c r="S69" s="80"/>
      <c r="V69" s="109" t="s">
        <v>100</v>
      </c>
    </row>
    <row r="70" spans="1:22" ht="15" customHeight="1">
      <c r="A70" s="8"/>
      <c r="B70" s="8"/>
      <c r="C70" s="8"/>
      <c r="D70" s="31"/>
      <c r="E70" s="178"/>
      <c r="F70" s="107" t="s">
        <v>90</v>
      </c>
      <c r="G70" s="31"/>
      <c r="H70" s="79" t="s">
        <v>91</v>
      </c>
      <c r="I70" s="36"/>
      <c r="J70" s="8"/>
      <c r="K70" s="8"/>
      <c r="L70" s="8"/>
      <c r="M70" s="8"/>
      <c r="N70" s="106"/>
      <c r="O70" s="31"/>
      <c r="P70" s="82" t="s">
        <v>19</v>
      </c>
      <c r="S70" s="80"/>
      <c r="V70" s="109" t="s">
        <v>101</v>
      </c>
    </row>
    <row r="71" spans="1:22" ht="15" customHeight="1">
      <c r="A71" s="8"/>
      <c r="B71" s="8"/>
      <c r="C71" s="8"/>
      <c r="D71" s="31"/>
      <c r="E71" s="178"/>
      <c r="F71" s="107" t="s">
        <v>102</v>
      </c>
      <c r="G71" s="31"/>
      <c r="H71" s="79" t="s">
        <v>103</v>
      </c>
      <c r="I71" s="36"/>
      <c r="J71" s="8"/>
      <c r="K71" s="8"/>
      <c r="L71" s="8"/>
      <c r="M71" s="8"/>
      <c r="N71" s="106"/>
      <c r="O71" s="31"/>
      <c r="P71" s="82" t="s">
        <v>19</v>
      </c>
      <c r="S71" s="80"/>
      <c r="V71" s="109" t="s">
        <v>104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7" t="s">
        <v>105</v>
      </c>
      <c r="F75" s="187"/>
      <c r="G75" s="187"/>
      <c r="H75" s="18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78" t="s">
        <v>106</v>
      </c>
      <c r="F78" s="178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8" t="s">
        <v>107</v>
      </c>
    </row>
    <row r="79" spans="1:22" ht="3" customHeight="1"/>
    <row r="80" spans="1:22" ht="24" customHeight="1">
      <c r="A80" s="40"/>
      <c r="B80" s="40"/>
      <c r="C80" s="58"/>
      <c r="D80" s="43"/>
      <c r="E80" s="178" t="s">
        <v>108</v>
      </c>
      <c r="F80" s="178"/>
      <c r="G80" s="31"/>
      <c r="H80" s="149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>
      <c r="E86" s="189" t="s">
        <v>109</v>
      </c>
      <c r="F86" s="85" t="s">
        <v>110</v>
      </c>
      <c r="G86" s="86"/>
      <c r="H86" s="72" t="s">
        <v>111</v>
      </c>
    </row>
    <row r="87" spans="5:8" ht="15" customHeight="1">
      <c r="E87" s="189"/>
      <c r="F87" s="85" t="s">
        <v>112</v>
      </c>
      <c r="G87" s="86"/>
      <c r="H87" s="72" t="s">
        <v>113</v>
      </c>
    </row>
    <row r="88" spans="5:8" ht="15" customHeight="1">
      <c r="E88" s="189" t="s">
        <v>114</v>
      </c>
      <c r="F88" s="85" t="s">
        <v>110</v>
      </c>
      <c r="G88" s="86"/>
      <c r="H88" s="72" t="s">
        <v>115</v>
      </c>
    </row>
    <row r="89" spans="5:8" ht="15" customHeight="1">
      <c r="E89" s="189"/>
      <c r="F89" s="85" t="s">
        <v>112</v>
      </c>
      <c r="G89" s="86"/>
      <c r="H89" s="72" t="s">
        <v>113</v>
      </c>
    </row>
    <row r="90" spans="5:8" ht="15" customHeight="1">
      <c r="E90" s="189" t="s">
        <v>116</v>
      </c>
      <c r="F90" s="85" t="s">
        <v>110</v>
      </c>
      <c r="G90" s="86"/>
      <c r="H90" s="72" t="s">
        <v>117</v>
      </c>
    </row>
    <row r="91" spans="5:8" ht="15" customHeight="1">
      <c r="E91" s="189"/>
      <c r="F91" s="85" t="s">
        <v>112</v>
      </c>
      <c r="G91" s="86"/>
      <c r="H91" s="72" t="s">
        <v>113</v>
      </c>
    </row>
    <row r="92" spans="5:8" ht="15" customHeight="1">
      <c r="E92" s="189" t="s">
        <v>118</v>
      </c>
      <c r="F92" s="85" t="s">
        <v>110</v>
      </c>
      <c r="G92" s="86"/>
      <c r="H92" s="72" t="s">
        <v>119</v>
      </c>
    </row>
    <row r="93" spans="5:8" ht="15" customHeight="1">
      <c r="E93" s="189"/>
      <c r="F93" s="85" t="s">
        <v>112</v>
      </c>
      <c r="G93" s="86"/>
      <c r="H93" s="72" t="s">
        <v>113</v>
      </c>
    </row>
    <row r="94" spans="5:8" ht="15" customHeight="1">
      <c r="E94" s="189" t="s">
        <v>120</v>
      </c>
      <c r="F94" s="85" t="s">
        <v>110</v>
      </c>
      <c r="G94" s="86"/>
      <c r="H94" s="72" t="s">
        <v>121</v>
      </c>
    </row>
    <row r="95" spans="5:8" ht="15" customHeight="1">
      <c r="E95" s="189"/>
      <c r="F95" s="85" t="s">
        <v>112</v>
      </c>
      <c r="G95" s="86"/>
      <c r="H95" s="72" t="s">
        <v>122</v>
      </c>
    </row>
    <row r="96" spans="5:8" ht="15" customHeight="1">
      <c r="E96" s="189" t="s">
        <v>123</v>
      </c>
      <c r="F96" s="85" t="s">
        <v>110</v>
      </c>
      <c r="G96" s="86"/>
      <c r="H96" s="72" t="s">
        <v>124</v>
      </c>
    </row>
    <row r="97" spans="1:19" ht="15" customHeight="1">
      <c r="E97" s="189"/>
      <c r="F97" s="85" t="s">
        <v>112</v>
      </c>
      <c r="G97" s="86"/>
      <c r="H97" s="72" t="s">
        <v>122</v>
      </c>
    </row>
    <row r="98" spans="1:19" ht="15" customHeight="1">
      <c r="E98" s="189" t="s">
        <v>125</v>
      </c>
      <c r="F98" s="85" t="s">
        <v>110</v>
      </c>
      <c r="G98" s="86"/>
      <c r="H98" s="72" t="s">
        <v>126</v>
      </c>
    </row>
    <row r="99" spans="1:19" ht="15" customHeight="1">
      <c r="E99" s="189"/>
      <c r="F99" s="85" t="s">
        <v>112</v>
      </c>
      <c r="G99" s="86"/>
      <c r="H99" s="72" t="s">
        <v>122</v>
      </c>
    </row>
    <row r="100" spans="1:19" ht="15" customHeight="1">
      <c r="E100" s="189" t="s">
        <v>127</v>
      </c>
      <c r="F100" s="85" t="s">
        <v>110</v>
      </c>
      <c r="G100" s="86"/>
      <c r="H100" s="72" t="s">
        <v>128</v>
      </c>
    </row>
    <row r="101" spans="1:19" ht="15" customHeight="1">
      <c r="E101" s="189"/>
      <c r="F101" s="85" t="s">
        <v>112</v>
      </c>
      <c r="G101" s="86"/>
      <c r="H101" s="72" t="s">
        <v>122</v>
      </c>
    </row>
    <row r="102" spans="1:19" ht="15" customHeight="1">
      <c r="E102" s="189" t="s">
        <v>129</v>
      </c>
      <c r="F102" s="85" t="s">
        <v>110</v>
      </c>
      <c r="G102" s="86"/>
      <c r="H102" s="72" t="s">
        <v>130</v>
      </c>
    </row>
    <row r="103" spans="1:19" ht="15" customHeight="1">
      <c r="E103" s="189"/>
      <c r="F103" s="85" t="s">
        <v>112</v>
      </c>
      <c r="G103" s="86"/>
      <c r="H103" s="72" t="s">
        <v>113</v>
      </c>
    </row>
    <row r="104" spans="1:19" ht="15" customHeight="1">
      <c r="E104" s="189" t="s">
        <v>131</v>
      </c>
      <c r="F104" s="85" t="s">
        <v>110</v>
      </c>
      <c r="G104" s="86"/>
      <c r="H104" s="72" t="s">
        <v>132</v>
      </c>
    </row>
    <row r="105" spans="1:19" ht="15" customHeight="1">
      <c r="E105" s="189"/>
      <c r="F105" s="85" t="s">
        <v>112</v>
      </c>
      <c r="G105" s="86"/>
      <c r="H105" s="72" t="s">
        <v>122</v>
      </c>
    </row>
    <row r="106" spans="1:19" ht="15" customHeight="1">
      <c r="E106" s="189" t="s">
        <v>133</v>
      </c>
      <c r="F106" s="85" t="s">
        <v>110</v>
      </c>
      <c r="G106" s="86"/>
      <c r="H106" s="72" t="s">
        <v>134</v>
      </c>
    </row>
    <row r="107" spans="1:19" ht="15" customHeight="1">
      <c r="E107" s="189"/>
      <c r="F107" s="85" t="s">
        <v>112</v>
      </c>
      <c r="G107" s="86"/>
      <c r="H107" s="72" t="s">
        <v>122</v>
      </c>
    </row>
    <row r="108" spans="1:19" ht="15" customHeight="1">
      <c r="E108" s="189" t="s">
        <v>135</v>
      </c>
      <c r="F108" s="85" t="s">
        <v>110</v>
      </c>
      <c r="G108" s="86"/>
      <c r="H108" s="72" t="s">
        <v>136</v>
      </c>
    </row>
    <row r="109" spans="1:19" ht="15" customHeight="1">
      <c r="E109" s="189"/>
      <c r="F109" s="85" t="s">
        <v>112</v>
      </c>
      <c r="G109" s="86"/>
      <c r="H109" s="72" t="s">
        <v>122</v>
      </c>
    </row>
    <row r="110" spans="1:19" ht="5.25" customHeight="1">
      <c r="E110" s="83"/>
      <c r="F110" s="83"/>
      <c r="G110" s="83"/>
      <c r="H110" s="83"/>
    </row>
    <row r="111" spans="1:19" ht="5.25" customHeight="1">
      <c r="E111" s="84"/>
      <c r="F111" s="84"/>
      <c r="G111" s="84"/>
      <c r="H111" s="84"/>
    </row>
    <row r="112" spans="1:19" ht="30" customHeight="1">
      <c r="A112" s="40"/>
      <c r="B112" s="40"/>
      <c r="C112" s="58"/>
      <c r="D112" s="43"/>
      <c r="E112" s="178" t="s">
        <v>137</v>
      </c>
      <c r="F112" s="178"/>
      <c r="G112" s="31"/>
      <c r="H112" s="143" t="s">
        <v>138</v>
      </c>
      <c r="I112" s="58"/>
      <c r="J112" s="58"/>
      <c r="K112" s="58"/>
      <c r="L112" s="58"/>
      <c r="M112" s="58"/>
      <c r="N112" s="106"/>
      <c r="O112" s="58"/>
      <c r="S112" s="80"/>
    </row>
    <row r="113" spans="5:8" ht="5.25" customHeight="1">
      <c r="E113" s="83"/>
      <c r="F113" s="83"/>
      <c r="G113" s="83"/>
      <c r="H113" s="83"/>
    </row>
    <row r="114" spans="5:8" ht="5.25" customHeight="1">
      <c r="E114" s="84"/>
      <c r="F114" s="84"/>
      <c r="G114" s="84"/>
      <c r="H114" s="84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 xr:uid="{00000000-0002-0000-0100-000000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1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2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3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4000000}">
      <formula1>MR_LIST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5000000}">
      <formula1>MONTH_LIST_SPECIFIC_2022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6000000}">
      <formula1>MO_LIST_7</formula1>
    </dataValidation>
  </dataValidations>
  <hyperlinks>
    <hyperlink ref="E8" r:id="rId1" display="https://sp.eias.ru/knowledgebase.php?article=125" xr:uid="{6868E351-3EB8-2246-6553-87C9F5548326}"/>
    <hyperlink ref="H80" r:id="rId2" display="https://eias.ru/files/46ep.stx.eias.justification.rtf" xr:uid="{5F1E320D-060C-DCB7-931F-4B55AE25238A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45CD-8CB1-D1BC-4DCA-44FE4A3836A9}">
  <sheetPr>
    <tabColor rgb="FFD3DBDB"/>
    <pageSetUpPr fitToPage="1"/>
  </sheetPr>
  <dimension ref="A1:T162"/>
  <sheetViews>
    <sheetView showGridLines="0" tabSelected="1" topLeftCell="C7" workbookViewId="0">
      <selection activeCell="K161" sqref="K161"/>
    </sheetView>
  </sheetViews>
  <sheetFormatPr defaultRowHeight="10.5" customHeight="1"/>
  <cols>
    <col min="1" max="2" width="4.7109375" style="160" hidden="1" customWidth="1"/>
    <col min="3" max="3" width="2.7109375" style="160" customWidth="1"/>
    <col min="4" max="4" width="10.7109375" style="160" customWidth="1"/>
    <col min="5" max="5" width="70.7109375" style="160" customWidth="1"/>
    <col min="6" max="6" width="10.7109375" style="160" customWidth="1"/>
    <col min="7" max="7" width="6.7109375" style="160" customWidth="1"/>
    <col min="8" max="12" width="17.7109375" style="160" customWidth="1"/>
    <col min="13" max="13" width="2.7109375" style="160" customWidth="1"/>
    <col min="14" max="19" width="13.5703125" style="160" hidden="1" customWidth="1"/>
    <col min="20" max="20" width="33.7109375" style="16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3" t="s">
        <v>139</v>
      </c>
      <c r="I3" s="112" t="s">
        <v>140</v>
      </c>
      <c r="J3" s="112" t="s">
        <v>141</v>
      </c>
      <c r="K3" s="112" t="s">
        <v>142</v>
      </c>
      <c r="L3" s="112" t="s">
        <v>143</v>
      </c>
      <c r="N3" s="113" t="s">
        <v>144</v>
      </c>
      <c r="O3" s="113" t="s">
        <v>145</v>
      </c>
      <c r="P3" s="113" t="s">
        <v>146</v>
      </c>
      <c r="Q3" s="113" t="s">
        <v>147</v>
      </c>
      <c r="R3" s="113" t="s">
        <v>148</v>
      </c>
      <c r="S3" s="113" t="s">
        <v>149</v>
      </c>
      <c r="T3" s="113" t="s">
        <v>150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6" t="str">
        <f>IF(ORG="","Не определено",ORG)</f>
        <v>ООО "Дальневосточная энергосетевая компания"</v>
      </c>
      <c r="E9" s="116"/>
    </row>
    <row r="10" spans="1:20" ht="15" customHeight="1">
      <c r="D10" s="115"/>
      <c r="E10" s="115"/>
      <c r="F10" s="63"/>
      <c r="G10" s="63"/>
      <c r="H10" s="63"/>
      <c r="I10" s="63"/>
      <c r="J10" s="63"/>
      <c r="K10" s="63"/>
      <c r="L10" s="64" t="s">
        <v>151</v>
      </c>
    </row>
    <row r="11" spans="1:20" ht="15" customHeight="1">
      <c r="C11" s="61"/>
      <c r="D11" s="190" t="s">
        <v>152</v>
      </c>
      <c r="E11" s="190" t="s">
        <v>153</v>
      </c>
      <c r="F11" s="190" t="s">
        <v>154</v>
      </c>
      <c r="G11" s="190" t="s">
        <v>155</v>
      </c>
      <c r="H11" s="190" t="s">
        <v>156</v>
      </c>
      <c r="I11" s="190" t="s">
        <v>157</v>
      </c>
      <c r="J11" s="190"/>
      <c r="K11" s="190"/>
      <c r="L11" s="190"/>
    </row>
    <row r="12" spans="1:20" ht="15" customHeight="1">
      <c r="C12" s="61"/>
      <c r="D12" s="190"/>
      <c r="E12" s="190"/>
      <c r="F12" s="190"/>
      <c r="G12" s="190"/>
      <c r="H12" s="190"/>
      <c r="I12" s="71" t="s">
        <v>158</v>
      </c>
      <c r="J12" s="71" t="s">
        <v>159</v>
      </c>
      <c r="K12" s="71" t="s">
        <v>160</v>
      </c>
      <c r="L12" s="71" t="s">
        <v>161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91" t="s">
        <v>162</v>
      </c>
      <c r="E14" s="192"/>
      <c r="F14" s="192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0" ht="12" customHeight="1">
      <c r="C15" s="61"/>
      <c r="D15" s="72" t="s">
        <v>163</v>
      </c>
      <c r="E15" s="125" t="s">
        <v>164</v>
      </c>
      <c r="F15" s="126" t="s">
        <v>165</v>
      </c>
      <c r="G15" s="126">
        <v>10</v>
      </c>
      <c r="H15" s="60">
        <f>SUM(I15:L15)</f>
        <v>132170.59599999999</v>
      </c>
      <c r="I15" s="60">
        <f>SUM(I16,I17,I20,I23)</f>
        <v>0</v>
      </c>
      <c r="J15" s="60">
        <f>SUM(J16,J17,J20,J23)</f>
        <v>0</v>
      </c>
      <c r="K15" s="60">
        <f>SUM(K16,K17,K20,K23)</f>
        <v>132170.59599999999</v>
      </c>
      <c r="L15" s="60">
        <f>SUM(L16,L17,L20,L23)</f>
        <v>0</v>
      </c>
      <c r="N15" s="132"/>
      <c r="O15" s="132"/>
      <c r="P15" s="132"/>
      <c r="Q15" s="132"/>
      <c r="R15" s="132"/>
      <c r="S15" s="132"/>
      <c r="T15" s="134" t="s">
        <v>166</v>
      </c>
    </row>
    <row r="16" spans="1:20" ht="12" customHeight="1">
      <c r="C16" s="61"/>
      <c r="D16" s="117" t="s">
        <v>167</v>
      </c>
      <c r="E16" s="127" t="s">
        <v>168</v>
      </c>
      <c r="F16" s="118" t="s">
        <v>165</v>
      </c>
      <c r="G16" s="71">
        <v>20</v>
      </c>
      <c r="H16" s="60">
        <f>SUM(I16:L16)</f>
        <v>43901.243999999999</v>
      </c>
      <c r="I16" s="70"/>
      <c r="J16" s="70"/>
      <c r="K16" s="70">
        <v>43901.243999999999</v>
      </c>
      <c r="L16" s="70"/>
      <c r="N16" s="132"/>
      <c r="O16" s="132"/>
      <c r="P16" s="132"/>
      <c r="Q16" s="132"/>
      <c r="R16" s="132"/>
      <c r="S16" s="132"/>
      <c r="T16" s="134" t="s">
        <v>166</v>
      </c>
    </row>
    <row r="17" spans="1:20" ht="12" customHeight="1">
      <c r="C17" s="61"/>
      <c r="D17" s="117" t="s">
        <v>169</v>
      </c>
      <c r="E17" s="127" t="s">
        <v>170</v>
      </c>
      <c r="F17" s="118" t="s">
        <v>165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2"/>
      <c r="O17" s="132"/>
      <c r="P17" s="132"/>
      <c r="Q17" s="132"/>
      <c r="R17" s="132"/>
      <c r="S17" s="132"/>
      <c r="T17" s="134" t="s">
        <v>166</v>
      </c>
    </row>
    <row r="18" spans="1:20" ht="12" hidden="1" customHeight="1">
      <c r="C18" s="61"/>
      <c r="D18" s="124"/>
      <c r="E18" s="123"/>
      <c r="F18" s="121"/>
      <c r="G18" s="121"/>
      <c r="H18" s="119"/>
      <c r="I18" s="119"/>
      <c r="J18" s="119"/>
      <c r="K18" s="119"/>
      <c r="L18" s="122"/>
      <c r="N18" s="134" t="s">
        <v>171</v>
      </c>
      <c r="O18" s="132"/>
      <c r="P18" s="132"/>
      <c r="Q18" s="132"/>
      <c r="R18" s="132"/>
      <c r="S18" s="132"/>
      <c r="T18" s="132"/>
    </row>
    <row r="19" spans="1:20" ht="12" customHeight="1">
      <c r="C19" s="61"/>
      <c r="D19" s="120"/>
      <c r="E19" s="123" t="s">
        <v>172</v>
      </c>
      <c r="F19" s="121"/>
      <c r="G19" s="121"/>
      <c r="H19" s="119"/>
      <c r="I19" s="119"/>
      <c r="J19" s="119"/>
      <c r="K19" s="119"/>
      <c r="L19" s="122"/>
      <c r="N19" s="132"/>
      <c r="O19" s="132"/>
      <c r="P19" s="132"/>
      <c r="Q19" s="132"/>
      <c r="R19" s="132"/>
      <c r="S19" s="132"/>
      <c r="T19" s="137" t="s">
        <v>173</v>
      </c>
    </row>
    <row r="20" spans="1:20" ht="12" customHeight="1">
      <c r="C20" s="61"/>
      <c r="D20" s="117" t="s">
        <v>174</v>
      </c>
      <c r="E20" s="127" t="s">
        <v>175</v>
      </c>
      <c r="F20" s="118" t="s">
        <v>165</v>
      </c>
      <c r="G20" s="71" t="s">
        <v>176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2"/>
      <c r="O20" s="132"/>
      <c r="P20" s="132"/>
      <c r="Q20" s="132"/>
      <c r="R20" s="132"/>
      <c r="S20" s="132"/>
      <c r="T20" s="134" t="s">
        <v>166</v>
      </c>
    </row>
    <row r="21" spans="1:20" ht="12" hidden="1" customHeight="1">
      <c r="C21" s="61"/>
      <c r="D21" s="124"/>
      <c r="E21" s="123"/>
      <c r="F21" s="121"/>
      <c r="G21" s="121"/>
      <c r="H21" s="119"/>
      <c r="I21" s="119"/>
      <c r="J21" s="119"/>
      <c r="K21" s="119"/>
      <c r="L21" s="122"/>
      <c r="N21" s="134" t="s">
        <v>171</v>
      </c>
      <c r="O21" s="132"/>
      <c r="P21" s="132"/>
      <c r="Q21" s="132"/>
      <c r="R21" s="132"/>
      <c r="S21" s="132"/>
      <c r="T21" s="132"/>
    </row>
    <row r="22" spans="1:20" ht="12" customHeight="1">
      <c r="C22" s="61"/>
      <c r="D22" s="120"/>
      <c r="E22" s="123" t="s">
        <v>172</v>
      </c>
      <c r="F22" s="121"/>
      <c r="G22" s="121"/>
      <c r="H22" s="119"/>
      <c r="I22" s="119"/>
      <c r="J22" s="119"/>
      <c r="K22" s="119"/>
      <c r="L22" s="122"/>
      <c r="N22" s="132"/>
      <c r="O22" s="132"/>
      <c r="P22" s="132"/>
      <c r="Q22" s="132"/>
      <c r="R22" s="132"/>
      <c r="S22" s="132"/>
      <c r="T22" s="137" t="s">
        <v>177</v>
      </c>
    </row>
    <row r="23" spans="1:20" ht="12" customHeight="1">
      <c r="C23" s="61"/>
      <c r="D23" s="117" t="s">
        <v>178</v>
      </c>
      <c r="E23" s="127" t="s">
        <v>179</v>
      </c>
      <c r="F23" s="118" t="s">
        <v>165</v>
      </c>
      <c r="G23" s="71" t="s">
        <v>180</v>
      </c>
      <c r="H23" s="60">
        <f>SUM(I23:L23)</f>
        <v>88269.351999999999</v>
      </c>
      <c r="I23" s="60">
        <f>SUM(I24:I33)</f>
        <v>0</v>
      </c>
      <c r="J23" s="60">
        <f>SUM(J24:J33)</f>
        <v>0</v>
      </c>
      <c r="K23" s="60">
        <f>SUM(K24:K33)</f>
        <v>88269.351999999999</v>
      </c>
      <c r="L23" s="60">
        <f>SUM(L24:L33)</f>
        <v>0</v>
      </c>
      <c r="N23" s="132"/>
      <c r="O23" s="132"/>
      <c r="P23" s="132"/>
      <c r="Q23" s="132"/>
      <c r="R23" s="132"/>
      <c r="S23" s="132"/>
      <c r="T23" s="134" t="s">
        <v>166</v>
      </c>
    </row>
    <row r="24" spans="1:20" ht="12" hidden="1" customHeight="1">
      <c r="C24" s="61"/>
      <c r="D24" s="124"/>
      <c r="E24" s="123"/>
      <c r="F24" s="121"/>
      <c r="G24" s="121"/>
      <c r="H24" s="119"/>
      <c r="I24" s="119"/>
      <c r="J24" s="119"/>
      <c r="K24" s="119"/>
      <c r="L24" s="122"/>
      <c r="N24" s="134" t="s">
        <v>171</v>
      </c>
      <c r="O24" s="132"/>
      <c r="P24" s="132"/>
      <c r="Q24" s="132"/>
      <c r="R24" s="132"/>
      <c r="S24" s="132"/>
      <c r="T24" s="132"/>
    </row>
    <row r="25" spans="1:20" s="150" customFormat="1" ht="12" customHeight="1">
      <c r="A25" s="151"/>
      <c r="B25" s="151"/>
      <c r="C25" s="152" t="s">
        <v>181</v>
      </c>
      <c r="D25" s="153" t="str">
        <f t="shared" ref="D25:D32" si="0">"1.4."&amp;N25</f>
        <v>1.4.1</v>
      </c>
      <c r="E25" s="154" t="s">
        <v>182</v>
      </c>
      <c r="F25" s="155" t="s">
        <v>165</v>
      </c>
      <c r="G25" s="155" t="s">
        <v>180</v>
      </c>
      <c r="H25" s="156">
        <f t="shared" ref="H25:H32" si="1">SUM(I25:L25)</f>
        <v>43829.224000000002</v>
      </c>
      <c r="I25" s="157"/>
      <c r="J25" s="157"/>
      <c r="K25" s="157">
        <v>43829.224000000002</v>
      </c>
      <c r="L25" s="157"/>
      <c r="M25" s="151"/>
      <c r="N25" s="158" t="s">
        <v>163</v>
      </c>
      <c r="O25" s="159" t="s">
        <v>182</v>
      </c>
      <c r="P25" s="159" t="s">
        <v>183</v>
      </c>
      <c r="Q25" s="159" t="s">
        <v>184</v>
      </c>
      <c r="R25" s="159" t="s">
        <v>185</v>
      </c>
      <c r="S25" s="158" t="s">
        <v>186</v>
      </c>
      <c r="T25" s="158" t="s">
        <v>187</v>
      </c>
    </row>
    <row r="26" spans="1:20" s="151" customFormat="1" ht="12" customHeight="1">
      <c r="C26" s="152" t="s">
        <v>181</v>
      </c>
      <c r="D26" s="153" t="str">
        <f t="shared" si="0"/>
        <v>1.4.2</v>
      </c>
      <c r="E26" s="154" t="s">
        <v>188</v>
      </c>
      <c r="F26" s="155" t="s">
        <v>165</v>
      </c>
      <c r="G26" s="155" t="s">
        <v>180</v>
      </c>
      <c r="H26" s="156">
        <f t="shared" si="1"/>
        <v>1390.3219999999999</v>
      </c>
      <c r="I26" s="157"/>
      <c r="J26" s="157"/>
      <c r="K26" s="157">
        <v>1390.3219999999999</v>
      </c>
      <c r="L26" s="157"/>
      <c r="N26" s="158" t="s">
        <v>189</v>
      </c>
      <c r="O26" s="159" t="s">
        <v>188</v>
      </c>
      <c r="P26" s="159" t="s">
        <v>190</v>
      </c>
      <c r="Q26" s="159" t="s">
        <v>191</v>
      </c>
      <c r="R26" s="159" t="s">
        <v>192</v>
      </c>
      <c r="S26" s="158" t="s">
        <v>186</v>
      </c>
      <c r="T26" s="158" t="s">
        <v>187</v>
      </c>
    </row>
    <row r="27" spans="1:20" s="151" customFormat="1" ht="12" customHeight="1">
      <c r="C27" s="152" t="s">
        <v>181</v>
      </c>
      <c r="D27" s="153" t="str">
        <f t="shared" si="0"/>
        <v>1.4.3</v>
      </c>
      <c r="E27" s="154" t="s">
        <v>193</v>
      </c>
      <c r="F27" s="155" t="s">
        <v>165</v>
      </c>
      <c r="G27" s="155" t="s">
        <v>180</v>
      </c>
      <c r="H27" s="156">
        <f t="shared" si="1"/>
        <v>383.03399999999999</v>
      </c>
      <c r="I27" s="157"/>
      <c r="J27" s="157"/>
      <c r="K27" s="157">
        <v>383.03399999999999</v>
      </c>
      <c r="L27" s="157"/>
      <c r="N27" s="158" t="s">
        <v>194</v>
      </c>
      <c r="O27" s="159" t="s">
        <v>193</v>
      </c>
      <c r="P27" s="159" t="s">
        <v>195</v>
      </c>
      <c r="Q27" s="159" t="s">
        <v>196</v>
      </c>
      <c r="R27" s="159" t="s">
        <v>197</v>
      </c>
      <c r="S27" s="158" t="s">
        <v>186</v>
      </c>
      <c r="T27" s="158" t="s">
        <v>187</v>
      </c>
    </row>
    <row r="28" spans="1:20" s="151" customFormat="1" ht="12" customHeight="1">
      <c r="C28" s="152" t="s">
        <v>181</v>
      </c>
      <c r="D28" s="153" t="str">
        <f t="shared" si="0"/>
        <v>1.4.4</v>
      </c>
      <c r="E28" s="154" t="s">
        <v>198</v>
      </c>
      <c r="F28" s="155" t="s">
        <v>165</v>
      </c>
      <c r="G28" s="155" t="s">
        <v>180</v>
      </c>
      <c r="H28" s="156">
        <f t="shared" si="1"/>
        <v>3.3660000000000001</v>
      </c>
      <c r="I28" s="157"/>
      <c r="J28" s="157"/>
      <c r="K28" s="157">
        <v>3.3660000000000001</v>
      </c>
      <c r="L28" s="157"/>
      <c r="N28" s="158" t="s">
        <v>199</v>
      </c>
      <c r="O28" s="159" t="s">
        <v>198</v>
      </c>
      <c r="P28" s="159" t="s">
        <v>200</v>
      </c>
      <c r="Q28" s="159" t="s">
        <v>201</v>
      </c>
      <c r="R28" s="159" t="s">
        <v>202</v>
      </c>
      <c r="S28" s="158" t="s">
        <v>186</v>
      </c>
      <c r="T28" s="158" t="s">
        <v>187</v>
      </c>
    </row>
    <row r="29" spans="1:20" s="151" customFormat="1" ht="12" customHeight="1">
      <c r="C29" s="152" t="s">
        <v>181</v>
      </c>
      <c r="D29" s="153" t="str">
        <f t="shared" si="0"/>
        <v>1.4.5</v>
      </c>
      <c r="E29" s="154" t="s">
        <v>203</v>
      </c>
      <c r="F29" s="155" t="s">
        <v>165</v>
      </c>
      <c r="G29" s="155" t="s">
        <v>180</v>
      </c>
      <c r="H29" s="156">
        <f t="shared" si="1"/>
        <v>571.649</v>
      </c>
      <c r="I29" s="157"/>
      <c r="J29" s="157"/>
      <c r="K29" s="157">
        <v>571.649</v>
      </c>
      <c r="L29" s="157"/>
      <c r="N29" s="158" t="s">
        <v>204</v>
      </c>
      <c r="O29" s="159" t="s">
        <v>203</v>
      </c>
      <c r="P29" s="159" t="s">
        <v>205</v>
      </c>
      <c r="Q29" s="159" t="s">
        <v>206</v>
      </c>
      <c r="R29" s="159" t="s">
        <v>39</v>
      </c>
      <c r="S29" s="158" t="s">
        <v>186</v>
      </c>
      <c r="T29" s="158" t="s">
        <v>187</v>
      </c>
    </row>
    <row r="30" spans="1:20" s="151" customFormat="1" ht="12" customHeight="1">
      <c r="C30" s="152" t="s">
        <v>181</v>
      </c>
      <c r="D30" s="153" t="str">
        <f t="shared" si="0"/>
        <v>1.4.6</v>
      </c>
      <c r="E30" s="154" t="s">
        <v>207</v>
      </c>
      <c r="F30" s="155" t="s">
        <v>165</v>
      </c>
      <c r="G30" s="155" t="s">
        <v>180</v>
      </c>
      <c r="H30" s="156">
        <f t="shared" si="1"/>
        <v>873.87199999999996</v>
      </c>
      <c r="I30" s="157"/>
      <c r="J30" s="157"/>
      <c r="K30" s="157">
        <v>873.87199999999996</v>
      </c>
      <c r="L30" s="157"/>
      <c r="N30" s="158" t="s">
        <v>208</v>
      </c>
      <c r="O30" s="159" t="s">
        <v>207</v>
      </c>
      <c r="P30" s="159" t="s">
        <v>209</v>
      </c>
      <c r="Q30" s="159" t="s">
        <v>210</v>
      </c>
      <c r="R30" s="159" t="s">
        <v>211</v>
      </c>
      <c r="S30" s="158" t="s">
        <v>186</v>
      </c>
      <c r="T30" s="158" t="s">
        <v>187</v>
      </c>
    </row>
    <row r="31" spans="1:20" s="151" customFormat="1" ht="12" customHeight="1">
      <c r="C31" s="152" t="s">
        <v>181</v>
      </c>
      <c r="D31" s="153" t="str">
        <f t="shared" si="0"/>
        <v>1.4.7</v>
      </c>
      <c r="E31" s="154" t="s">
        <v>212</v>
      </c>
      <c r="F31" s="155" t="s">
        <v>165</v>
      </c>
      <c r="G31" s="155" t="s">
        <v>180</v>
      </c>
      <c r="H31" s="156">
        <f t="shared" si="1"/>
        <v>37769.188000000002</v>
      </c>
      <c r="I31" s="157"/>
      <c r="J31" s="157"/>
      <c r="K31" s="157">
        <v>37769.188000000002</v>
      </c>
      <c r="L31" s="157"/>
      <c r="N31" s="158" t="s">
        <v>213</v>
      </c>
      <c r="O31" s="159" t="s">
        <v>212</v>
      </c>
      <c r="P31" s="159" t="s">
        <v>214</v>
      </c>
      <c r="Q31" s="159" t="s">
        <v>215</v>
      </c>
      <c r="R31" s="159" t="s">
        <v>216</v>
      </c>
      <c r="S31" s="158" t="s">
        <v>186</v>
      </c>
      <c r="T31" s="158" t="s">
        <v>187</v>
      </c>
    </row>
    <row r="32" spans="1:20" s="151" customFormat="1" ht="12" customHeight="1">
      <c r="C32" s="152" t="s">
        <v>181</v>
      </c>
      <c r="D32" s="153" t="str">
        <f t="shared" si="0"/>
        <v>1.4.8</v>
      </c>
      <c r="E32" s="154" t="s">
        <v>217</v>
      </c>
      <c r="F32" s="155" t="s">
        <v>165</v>
      </c>
      <c r="G32" s="155" t="s">
        <v>180</v>
      </c>
      <c r="H32" s="156">
        <f t="shared" si="1"/>
        <v>3448.6970000000001</v>
      </c>
      <c r="I32" s="157"/>
      <c r="J32" s="157"/>
      <c r="K32" s="157">
        <v>3448.6970000000001</v>
      </c>
      <c r="L32" s="157"/>
      <c r="N32" s="158" t="s">
        <v>218</v>
      </c>
      <c r="O32" s="159" t="s">
        <v>217</v>
      </c>
      <c r="P32" s="159" t="s">
        <v>219</v>
      </c>
      <c r="Q32" s="159" t="s">
        <v>220</v>
      </c>
      <c r="R32" s="159" t="s">
        <v>221</v>
      </c>
      <c r="S32" s="158" t="s">
        <v>186</v>
      </c>
      <c r="T32" s="158" t="s">
        <v>187</v>
      </c>
    </row>
    <row r="33" spans="3:20" ht="12" customHeight="1">
      <c r="C33" s="61"/>
      <c r="D33" s="120"/>
      <c r="E33" s="123" t="s">
        <v>172</v>
      </c>
      <c r="F33" s="121"/>
      <c r="G33" s="121"/>
      <c r="H33" s="119"/>
      <c r="I33" s="119"/>
      <c r="J33" s="119"/>
      <c r="K33" s="119"/>
      <c r="L33" s="122"/>
      <c r="N33" s="132"/>
      <c r="O33" s="132"/>
      <c r="P33" s="132"/>
      <c r="Q33" s="132"/>
      <c r="R33" s="132"/>
      <c r="S33" s="132"/>
      <c r="T33" s="137" t="s">
        <v>222</v>
      </c>
    </row>
    <row r="34" spans="3:20" ht="12" customHeight="1">
      <c r="C34" s="61"/>
      <c r="D34" s="72" t="s">
        <v>189</v>
      </c>
      <c r="E34" s="125" t="s">
        <v>223</v>
      </c>
      <c r="F34" s="126" t="s">
        <v>165</v>
      </c>
      <c r="G34" s="126" t="s">
        <v>224</v>
      </c>
      <c r="H34" s="60">
        <f t="shared" ref="H34:H46" si="2">SUM(I34:L34)</f>
        <v>0</v>
      </c>
      <c r="I34" s="60">
        <f>SUM(I36,I37,I38)</f>
        <v>0</v>
      </c>
      <c r="J34" s="60">
        <f>SUM(J35,J37,J38)</f>
        <v>0</v>
      </c>
      <c r="K34" s="60">
        <f>SUM(K35,K36,K38)</f>
        <v>-94402.955000000002</v>
      </c>
      <c r="L34" s="60">
        <f>SUM(L35,L36,L37)</f>
        <v>94402.955000000002</v>
      </c>
      <c r="N34" s="132"/>
      <c r="O34" s="132"/>
      <c r="P34" s="132"/>
      <c r="Q34" s="132"/>
      <c r="R34" s="132"/>
      <c r="S34" s="132"/>
      <c r="T34" s="134" t="s">
        <v>166</v>
      </c>
    </row>
    <row r="35" spans="3:20" ht="12" customHeight="1">
      <c r="C35" s="61"/>
      <c r="D35" s="117" t="s">
        <v>225</v>
      </c>
      <c r="E35" s="127" t="s">
        <v>158</v>
      </c>
      <c r="F35" s="118" t="s">
        <v>165</v>
      </c>
      <c r="G35" s="71" t="s">
        <v>226</v>
      </c>
      <c r="H35" s="60">
        <f t="shared" si="2"/>
        <v>0</v>
      </c>
      <c r="I35" s="131"/>
      <c r="J35" s="70"/>
      <c r="K35" s="70"/>
      <c r="L35" s="70"/>
      <c r="N35" s="132"/>
      <c r="O35" s="132"/>
      <c r="P35" s="132"/>
      <c r="Q35" s="132"/>
      <c r="R35" s="132"/>
      <c r="S35" s="132"/>
      <c r="T35" s="134" t="s">
        <v>166</v>
      </c>
    </row>
    <row r="36" spans="3:20" ht="12" customHeight="1">
      <c r="C36" s="61"/>
      <c r="D36" s="117" t="s">
        <v>227</v>
      </c>
      <c r="E36" s="127" t="s">
        <v>159</v>
      </c>
      <c r="F36" s="118" t="s">
        <v>165</v>
      </c>
      <c r="G36" s="71" t="s">
        <v>228</v>
      </c>
      <c r="H36" s="60">
        <f t="shared" si="2"/>
        <v>0</v>
      </c>
      <c r="I36" s="70"/>
      <c r="J36" s="131"/>
      <c r="K36" s="70"/>
      <c r="L36" s="70"/>
      <c r="N36" s="132"/>
      <c r="O36" s="132"/>
      <c r="P36" s="132"/>
      <c r="Q36" s="132"/>
      <c r="R36" s="132"/>
      <c r="S36" s="132"/>
      <c r="T36" s="134" t="s">
        <v>166</v>
      </c>
    </row>
    <row r="37" spans="3:20" ht="12" customHeight="1">
      <c r="C37" s="61"/>
      <c r="D37" s="117" t="s">
        <v>229</v>
      </c>
      <c r="E37" s="127" t="s">
        <v>160</v>
      </c>
      <c r="F37" s="118" t="s">
        <v>165</v>
      </c>
      <c r="G37" s="71" t="s">
        <v>230</v>
      </c>
      <c r="H37" s="60">
        <f t="shared" si="2"/>
        <v>94402.955000000002</v>
      </c>
      <c r="I37" s="70"/>
      <c r="J37" s="70"/>
      <c r="K37" s="131"/>
      <c r="L37" s="70">
        <v>94402.955000000002</v>
      </c>
      <c r="N37" s="132"/>
      <c r="O37" s="132"/>
      <c r="P37" s="132"/>
      <c r="Q37" s="132"/>
      <c r="R37" s="132"/>
      <c r="S37" s="132"/>
      <c r="T37" s="134" t="s">
        <v>166</v>
      </c>
    </row>
    <row r="38" spans="3:20" ht="12" customHeight="1">
      <c r="C38" s="61"/>
      <c r="D38" s="117" t="s">
        <v>231</v>
      </c>
      <c r="E38" s="127" t="s">
        <v>232</v>
      </c>
      <c r="F38" s="118" t="s">
        <v>165</v>
      </c>
      <c r="G38" s="71" t="s">
        <v>233</v>
      </c>
      <c r="H38" s="60">
        <f t="shared" si="2"/>
        <v>-94402.955000000002</v>
      </c>
      <c r="I38" s="70"/>
      <c r="J38" s="70"/>
      <c r="K38" s="70">
        <v>-94402.955000000002</v>
      </c>
      <c r="L38" s="131"/>
      <c r="N38" s="132"/>
      <c r="O38" s="132"/>
      <c r="P38" s="132"/>
      <c r="Q38" s="132"/>
      <c r="R38" s="132"/>
      <c r="S38" s="132"/>
      <c r="T38" s="134" t="s">
        <v>166</v>
      </c>
    </row>
    <row r="39" spans="3:20" ht="12" customHeight="1">
      <c r="C39" s="61"/>
      <c r="D39" s="72" t="s">
        <v>194</v>
      </c>
      <c r="E39" s="125" t="s">
        <v>234</v>
      </c>
      <c r="F39" s="126" t="s">
        <v>165</v>
      </c>
      <c r="G39" s="126" t="s">
        <v>235</v>
      </c>
      <c r="H39" s="60">
        <f t="shared" si="2"/>
        <v>0</v>
      </c>
      <c r="I39" s="70"/>
      <c r="J39" s="70"/>
      <c r="K39" s="70"/>
      <c r="L39" s="70"/>
      <c r="N39" s="132"/>
      <c r="O39" s="132"/>
      <c r="P39" s="132"/>
      <c r="Q39" s="132"/>
      <c r="R39" s="132"/>
      <c r="S39" s="132"/>
      <c r="T39" s="134" t="s">
        <v>166</v>
      </c>
    </row>
    <row r="40" spans="3:20" ht="12" customHeight="1">
      <c r="C40" s="61"/>
      <c r="D40" s="72" t="s">
        <v>199</v>
      </c>
      <c r="E40" s="125" t="s">
        <v>236</v>
      </c>
      <c r="F40" s="126" t="s">
        <v>165</v>
      </c>
      <c r="G40" s="126" t="s">
        <v>237</v>
      </c>
      <c r="H40" s="60">
        <f t="shared" si="2"/>
        <v>106816.00462000001</v>
      </c>
      <c r="I40" s="60">
        <f>SUM(I41,I43,I46,I50)</f>
        <v>0</v>
      </c>
      <c r="J40" s="60">
        <f>SUM(J41,J43,J46,J50)</f>
        <v>0</v>
      </c>
      <c r="K40" s="60">
        <f>SUM(K41,K43,K46,K50)</f>
        <v>28117.049620000002</v>
      </c>
      <c r="L40" s="60">
        <f>SUM(L41,L43,L46,L50)</f>
        <v>78698.955000000002</v>
      </c>
      <c r="N40" s="132"/>
      <c r="O40" s="132"/>
      <c r="P40" s="132"/>
      <c r="Q40" s="132"/>
      <c r="R40" s="132"/>
      <c r="S40" s="132"/>
      <c r="T40" s="134" t="s">
        <v>166</v>
      </c>
    </row>
    <row r="41" spans="3:20" ht="24" customHeight="1">
      <c r="C41" s="61"/>
      <c r="D41" s="117" t="s">
        <v>238</v>
      </c>
      <c r="E41" s="127" t="s">
        <v>239</v>
      </c>
      <c r="F41" s="118" t="s">
        <v>165</v>
      </c>
      <c r="G41" s="71" t="s">
        <v>240</v>
      </c>
      <c r="H41" s="60">
        <f t="shared" si="2"/>
        <v>0</v>
      </c>
      <c r="I41" s="70"/>
      <c r="J41" s="70"/>
      <c r="K41" s="70"/>
      <c r="L41" s="70"/>
      <c r="N41" s="132"/>
      <c r="O41" s="132"/>
      <c r="P41" s="132"/>
      <c r="Q41" s="132"/>
      <c r="R41" s="132"/>
      <c r="S41" s="132"/>
      <c r="T41" s="134" t="s">
        <v>166</v>
      </c>
    </row>
    <row r="42" spans="3:20" ht="12" customHeight="1">
      <c r="C42" s="61"/>
      <c r="D42" s="117" t="s">
        <v>241</v>
      </c>
      <c r="E42" s="128" t="s">
        <v>242</v>
      </c>
      <c r="F42" s="118" t="s">
        <v>165</v>
      </c>
      <c r="G42" s="71" t="s">
        <v>243</v>
      </c>
      <c r="H42" s="60">
        <f t="shared" si="2"/>
        <v>0</v>
      </c>
      <c r="I42" s="70"/>
      <c r="J42" s="70"/>
      <c r="K42" s="70"/>
      <c r="L42" s="70"/>
      <c r="N42" s="132"/>
      <c r="O42" s="132"/>
      <c r="P42" s="132"/>
      <c r="Q42" s="132"/>
      <c r="R42" s="132"/>
      <c r="S42" s="132"/>
      <c r="T42" s="134" t="s">
        <v>166</v>
      </c>
    </row>
    <row r="43" spans="3:20" ht="12" customHeight="1">
      <c r="C43" s="61"/>
      <c r="D43" s="117" t="s">
        <v>244</v>
      </c>
      <c r="E43" s="127" t="s">
        <v>245</v>
      </c>
      <c r="F43" s="118" t="s">
        <v>165</v>
      </c>
      <c r="G43" s="71" t="s">
        <v>246</v>
      </c>
      <c r="H43" s="60">
        <f t="shared" si="2"/>
        <v>104931.94</v>
      </c>
      <c r="I43" s="70"/>
      <c r="J43" s="70"/>
      <c r="K43" s="70">
        <v>26232.985000000001</v>
      </c>
      <c r="L43" s="70">
        <v>78698.955000000002</v>
      </c>
      <c r="N43" s="132"/>
      <c r="O43" s="132"/>
      <c r="P43" s="132"/>
      <c r="Q43" s="132"/>
      <c r="R43" s="132"/>
      <c r="S43" s="132"/>
      <c r="T43" s="134" t="s">
        <v>166</v>
      </c>
    </row>
    <row r="44" spans="3:20" ht="12" customHeight="1">
      <c r="C44" s="61"/>
      <c r="D44" s="117" t="s">
        <v>247</v>
      </c>
      <c r="E44" s="128" t="s">
        <v>248</v>
      </c>
      <c r="F44" s="118" t="s">
        <v>165</v>
      </c>
      <c r="G44" s="71" t="s">
        <v>249</v>
      </c>
      <c r="H44" s="60">
        <f t="shared" si="2"/>
        <v>104931.94</v>
      </c>
      <c r="I44" s="70"/>
      <c r="J44" s="70"/>
      <c r="K44" s="70">
        <v>26232.985000000001</v>
      </c>
      <c r="L44" s="70">
        <v>78698.955000000002</v>
      </c>
      <c r="N44" s="132"/>
      <c r="O44" s="132"/>
      <c r="P44" s="132"/>
      <c r="Q44" s="132"/>
      <c r="R44" s="132"/>
      <c r="S44" s="132"/>
      <c r="T44" s="134" t="s">
        <v>166</v>
      </c>
    </row>
    <row r="45" spans="3:20" ht="12" customHeight="1">
      <c r="C45" s="61"/>
      <c r="D45" s="117" t="s">
        <v>250</v>
      </c>
      <c r="E45" s="129" t="s">
        <v>251</v>
      </c>
      <c r="F45" s="118" t="s">
        <v>165</v>
      </c>
      <c r="G45" s="71" t="s">
        <v>252</v>
      </c>
      <c r="H45" s="60">
        <f t="shared" si="2"/>
        <v>0</v>
      </c>
      <c r="I45" s="70"/>
      <c r="J45" s="70"/>
      <c r="K45" s="70"/>
      <c r="L45" s="70"/>
      <c r="N45" s="132"/>
      <c r="O45" s="132"/>
      <c r="P45" s="132"/>
      <c r="Q45" s="132"/>
      <c r="R45" s="132"/>
      <c r="S45" s="132"/>
      <c r="T45" s="134" t="s">
        <v>166</v>
      </c>
    </row>
    <row r="46" spans="3:20" ht="12" customHeight="1">
      <c r="C46" s="61"/>
      <c r="D46" s="117" t="s">
        <v>253</v>
      </c>
      <c r="E46" s="127" t="s">
        <v>254</v>
      </c>
      <c r="F46" s="118" t="s">
        <v>165</v>
      </c>
      <c r="G46" s="71" t="s">
        <v>255</v>
      </c>
      <c r="H46" s="60">
        <f t="shared" si="2"/>
        <v>1884.0646200000001</v>
      </c>
      <c r="I46" s="60">
        <f>SUM(I47:I49)</f>
        <v>0</v>
      </c>
      <c r="J46" s="60">
        <f>SUM(J47:J49)</f>
        <v>0</v>
      </c>
      <c r="K46" s="60">
        <f>SUM(K47:K49)</f>
        <v>1884.0646200000001</v>
      </c>
      <c r="L46" s="60">
        <f>SUM(L47:L49)</f>
        <v>0</v>
      </c>
      <c r="N46" s="132"/>
      <c r="O46" s="132"/>
      <c r="P46" s="132"/>
      <c r="Q46" s="132"/>
      <c r="R46" s="132"/>
      <c r="S46" s="132"/>
      <c r="T46" s="134" t="s">
        <v>166</v>
      </c>
    </row>
    <row r="47" spans="3:20" ht="12" hidden="1" customHeight="1">
      <c r="C47" s="61"/>
      <c r="D47" s="124"/>
      <c r="E47" s="123"/>
      <c r="F47" s="121"/>
      <c r="G47" s="121"/>
      <c r="H47" s="119"/>
      <c r="I47" s="119"/>
      <c r="J47" s="119"/>
      <c r="K47" s="119"/>
      <c r="L47" s="122"/>
      <c r="N47" s="134" t="s">
        <v>171</v>
      </c>
      <c r="O47" s="132"/>
      <c r="P47" s="132"/>
      <c r="Q47" s="132"/>
      <c r="R47" s="132"/>
      <c r="S47" s="132"/>
      <c r="T47" s="132"/>
    </row>
    <row r="48" spans="3:20" s="151" customFormat="1" ht="12" customHeight="1">
      <c r="C48" s="152" t="s">
        <v>181</v>
      </c>
      <c r="D48" s="153" t="str">
        <f>"4.3."&amp;N48</f>
        <v>4.3.1</v>
      </c>
      <c r="E48" s="154" t="s">
        <v>217</v>
      </c>
      <c r="F48" s="155" t="s">
        <v>165</v>
      </c>
      <c r="G48" s="155" t="s">
        <v>255</v>
      </c>
      <c r="H48" s="156">
        <f>SUM(I48:L48)</f>
        <v>1884.0646200000001</v>
      </c>
      <c r="I48" s="157"/>
      <c r="J48" s="157"/>
      <c r="K48" s="157">
        <v>1884.0646200000001</v>
      </c>
      <c r="L48" s="157"/>
      <c r="N48" s="158" t="s">
        <v>163</v>
      </c>
      <c r="O48" s="159" t="s">
        <v>217</v>
      </c>
      <c r="P48" s="159" t="s">
        <v>219</v>
      </c>
      <c r="Q48" s="159" t="s">
        <v>220</v>
      </c>
      <c r="R48" s="159" t="s">
        <v>221</v>
      </c>
      <c r="S48" s="158" t="s">
        <v>186</v>
      </c>
      <c r="T48" s="158" t="s">
        <v>256</v>
      </c>
    </row>
    <row r="49" spans="3:20" ht="12" customHeight="1">
      <c r="C49" s="61"/>
      <c r="D49" s="120"/>
      <c r="E49" s="123" t="s">
        <v>172</v>
      </c>
      <c r="F49" s="121"/>
      <c r="G49" s="121"/>
      <c r="H49" s="119"/>
      <c r="I49" s="119"/>
      <c r="J49" s="119"/>
      <c r="K49" s="119"/>
      <c r="L49" s="122"/>
      <c r="N49" s="132"/>
      <c r="O49" s="132"/>
      <c r="P49" s="132"/>
      <c r="Q49" s="132"/>
      <c r="R49" s="132"/>
      <c r="S49" s="132"/>
      <c r="T49" s="137" t="s">
        <v>257</v>
      </c>
    </row>
    <row r="50" spans="3:20" ht="12" customHeight="1">
      <c r="C50" s="61"/>
      <c r="D50" s="117" t="s">
        <v>258</v>
      </c>
      <c r="E50" s="127" t="s">
        <v>259</v>
      </c>
      <c r="F50" s="118" t="s">
        <v>165</v>
      </c>
      <c r="G50" s="71" t="s">
        <v>260</v>
      </c>
      <c r="H50" s="60">
        <f t="shared" ref="H50:H58" si="3">SUM(I50:L50)</f>
        <v>0</v>
      </c>
      <c r="I50" s="70"/>
      <c r="J50" s="70"/>
      <c r="K50" s="70"/>
      <c r="L50" s="70"/>
      <c r="N50" s="132"/>
      <c r="O50" s="132"/>
      <c r="P50" s="132"/>
      <c r="Q50" s="132"/>
      <c r="R50" s="132"/>
      <c r="S50" s="132"/>
      <c r="T50" s="134" t="s">
        <v>166</v>
      </c>
    </row>
    <row r="51" spans="3:20" ht="12" customHeight="1">
      <c r="C51" s="61"/>
      <c r="D51" s="72" t="s">
        <v>204</v>
      </c>
      <c r="E51" s="125" t="s">
        <v>261</v>
      </c>
      <c r="F51" s="126" t="s">
        <v>165</v>
      </c>
      <c r="G51" s="126" t="s">
        <v>262</v>
      </c>
      <c r="H51" s="60">
        <f t="shared" si="3"/>
        <v>0</v>
      </c>
      <c r="I51" s="70"/>
      <c r="J51" s="70"/>
      <c r="K51" s="70"/>
      <c r="L51" s="70"/>
      <c r="N51" s="132"/>
      <c r="O51" s="132"/>
      <c r="P51" s="132"/>
      <c r="Q51" s="132"/>
      <c r="R51" s="132"/>
      <c r="S51" s="132"/>
      <c r="T51" s="134" t="s">
        <v>166</v>
      </c>
    </row>
    <row r="52" spans="3:20" ht="12" customHeight="1">
      <c r="C52" s="61"/>
      <c r="D52" s="72" t="s">
        <v>208</v>
      </c>
      <c r="E52" s="125" t="s">
        <v>263</v>
      </c>
      <c r="F52" s="126" t="s">
        <v>165</v>
      </c>
      <c r="G52" s="126" t="s">
        <v>264</v>
      </c>
      <c r="H52" s="60">
        <f t="shared" si="3"/>
        <v>0</v>
      </c>
      <c r="I52" s="70"/>
      <c r="J52" s="70"/>
      <c r="K52" s="70"/>
      <c r="L52" s="70"/>
      <c r="N52" s="132"/>
      <c r="O52" s="132"/>
      <c r="P52" s="132"/>
      <c r="Q52" s="132"/>
      <c r="R52" s="132"/>
      <c r="S52" s="132"/>
      <c r="T52" s="134" t="s">
        <v>166</v>
      </c>
    </row>
    <row r="53" spans="3:20" ht="12" customHeight="1">
      <c r="C53" s="61"/>
      <c r="D53" s="72" t="s">
        <v>213</v>
      </c>
      <c r="E53" s="125" t="s">
        <v>265</v>
      </c>
      <c r="F53" s="126" t="s">
        <v>165</v>
      </c>
      <c r="G53" s="126" t="s">
        <v>266</v>
      </c>
      <c r="H53" s="60">
        <f t="shared" si="3"/>
        <v>0</v>
      </c>
      <c r="I53" s="70"/>
      <c r="J53" s="70"/>
      <c r="K53" s="70"/>
      <c r="L53" s="70"/>
      <c r="N53" s="132"/>
      <c r="O53" s="132"/>
      <c r="P53" s="132"/>
      <c r="Q53" s="132"/>
      <c r="R53" s="132"/>
      <c r="S53" s="132"/>
      <c r="T53" s="134" t="s">
        <v>166</v>
      </c>
    </row>
    <row r="54" spans="3:20" ht="12" customHeight="1">
      <c r="C54" s="61"/>
      <c r="D54" s="72" t="s">
        <v>218</v>
      </c>
      <c r="E54" s="125" t="s">
        <v>267</v>
      </c>
      <c r="F54" s="126" t="s">
        <v>165</v>
      </c>
      <c r="G54" s="126" t="s">
        <v>268</v>
      </c>
      <c r="H54" s="60">
        <f t="shared" si="3"/>
        <v>25354.5916</v>
      </c>
      <c r="I54" s="70"/>
      <c r="J54" s="70"/>
      <c r="K54" s="70">
        <v>9650.5915999999997</v>
      </c>
      <c r="L54" s="70">
        <v>15704</v>
      </c>
      <c r="N54" s="132"/>
      <c r="O54" s="132"/>
      <c r="P54" s="132"/>
      <c r="Q54" s="132"/>
      <c r="R54" s="132"/>
      <c r="S54" s="132"/>
      <c r="T54" s="134" t="s">
        <v>166</v>
      </c>
    </row>
    <row r="55" spans="3:20" ht="12" customHeight="1">
      <c r="C55" s="61"/>
      <c r="D55" s="117" t="s">
        <v>269</v>
      </c>
      <c r="E55" s="127" t="s">
        <v>270</v>
      </c>
      <c r="F55" s="118" t="s">
        <v>165</v>
      </c>
      <c r="G55" s="71" t="s">
        <v>271</v>
      </c>
      <c r="H55" s="60">
        <f t="shared" si="3"/>
        <v>0</v>
      </c>
      <c r="I55" s="70"/>
      <c r="J55" s="70"/>
      <c r="K55" s="70"/>
      <c r="L55" s="70"/>
      <c r="N55" s="132"/>
      <c r="O55" s="132"/>
      <c r="P55" s="132"/>
      <c r="Q55" s="132"/>
      <c r="R55" s="132"/>
      <c r="S55" s="132"/>
      <c r="T55" s="134" t="s">
        <v>166</v>
      </c>
    </row>
    <row r="56" spans="3:20" ht="12" customHeight="1">
      <c r="C56" s="61"/>
      <c r="D56" s="72" t="s">
        <v>272</v>
      </c>
      <c r="E56" s="125" t="s">
        <v>273</v>
      </c>
      <c r="F56" s="126" t="s">
        <v>165</v>
      </c>
      <c r="G56" s="126" t="s">
        <v>274</v>
      </c>
      <c r="H56" s="60">
        <f t="shared" si="3"/>
        <v>20207.499599999999</v>
      </c>
      <c r="I56" s="70"/>
      <c r="J56" s="70"/>
      <c r="K56" s="70">
        <v>4503.4996000000001</v>
      </c>
      <c r="L56" s="70">
        <v>15704</v>
      </c>
      <c r="N56" s="132"/>
      <c r="O56" s="132"/>
      <c r="P56" s="132"/>
      <c r="Q56" s="132"/>
      <c r="R56" s="132"/>
      <c r="S56" s="132"/>
      <c r="T56" s="134" t="s">
        <v>166</v>
      </c>
    </row>
    <row r="57" spans="3:20" ht="24" customHeight="1">
      <c r="C57" s="61"/>
      <c r="D57" s="72" t="s">
        <v>275</v>
      </c>
      <c r="E57" s="125" t="s">
        <v>276</v>
      </c>
      <c r="F57" s="126" t="s">
        <v>165</v>
      </c>
      <c r="G57" s="126" t="s">
        <v>277</v>
      </c>
      <c r="H57" s="60">
        <f t="shared" si="3"/>
        <v>5147.0919999999996</v>
      </c>
      <c r="I57" s="60">
        <f>I54-I56</f>
        <v>0</v>
      </c>
      <c r="J57" s="60">
        <f>J54-J56</f>
        <v>0</v>
      </c>
      <c r="K57" s="60">
        <f>K54-K56</f>
        <v>5147.0919999999996</v>
      </c>
      <c r="L57" s="60">
        <f>L54-L56</f>
        <v>0</v>
      </c>
      <c r="N57" s="132"/>
      <c r="O57" s="132"/>
      <c r="P57" s="132"/>
      <c r="Q57" s="132"/>
      <c r="R57" s="132"/>
      <c r="S57" s="132"/>
      <c r="T57" s="134" t="s">
        <v>166</v>
      </c>
    </row>
    <row r="58" spans="3:20" ht="12" customHeight="1">
      <c r="C58" s="61"/>
      <c r="D58" s="72" t="s">
        <v>278</v>
      </c>
      <c r="E58" s="125" t="s">
        <v>279</v>
      </c>
      <c r="F58" s="126" t="s">
        <v>165</v>
      </c>
      <c r="G58" s="126" t="s">
        <v>280</v>
      </c>
      <c r="H58" s="60">
        <f t="shared" si="3"/>
        <v>-2.2000001627020538E-4</v>
      </c>
      <c r="I58" s="60">
        <f>SUM(I15,I34,I39)-SUM(I40,I51:I54)</f>
        <v>0</v>
      </c>
      <c r="J58" s="60">
        <f>SUM(J15,J34,J39)-SUM(J40,J51:J54)</f>
        <v>0</v>
      </c>
      <c r="K58" s="60">
        <f>SUM(K15,K34,K39)-SUM(K40,K51:K54)</f>
        <v>-2.2000001627020538E-4</v>
      </c>
      <c r="L58" s="60">
        <f>SUM(L15,L34,L39)-SUM(L40,L51:L54)</f>
        <v>0</v>
      </c>
      <c r="N58" s="132"/>
      <c r="O58" s="132"/>
      <c r="P58" s="132"/>
      <c r="Q58" s="132"/>
      <c r="R58" s="132"/>
      <c r="S58" s="132"/>
      <c r="T58" s="134" t="s">
        <v>166</v>
      </c>
    </row>
    <row r="59" spans="3:20" ht="18" customHeight="1">
      <c r="C59" s="61"/>
      <c r="D59" s="191" t="s">
        <v>281</v>
      </c>
      <c r="E59" s="192"/>
      <c r="F59" s="192"/>
      <c r="G59" s="142"/>
      <c r="H59" s="140"/>
      <c r="I59" s="140"/>
      <c r="J59" s="140"/>
      <c r="K59" s="140"/>
      <c r="L59" s="141"/>
      <c r="N59" s="132"/>
      <c r="O59" s="132"/>
      <c r="P59" s="132"/>
      <c r="Q59" s="132"/>
      <c r="R59" s="132"/>
      <c r="S59" s="132"/>
      <c r="T59" s="132"/>
    </row>
    <row r="60" spans="3:20" ht="12" customHeight="1">
      <c r="C60" s="61"/>
      <c r="D60" s="72" t="s">
        <v>282</v>
      </c>
      <c r="E60" s="125" t="s">
        <v>164</v>
      </c>
      <c r="F60" s="126" t="s">
        <v>283</v>
      </c>
      <c r="G60" s="126" t="s">
        <v>284</v>
      </c>
      <c r="H60" s="60">
        <f>SUM(I60:L60)</f>
        <v>20.056899999999999</v>
      </c>
      <c r="I60" s="60">
        <f>SUM(I61,I62,I65,I68)</f>
        <v>0</v>
      </c>
      <c r="J60" s="60">
        <f>SUM(J61,J62,J65,J68)</f>
        <v>0</v>
      </c>
      <c r="K60" s="60">
        <f>SUM(K61,K62,K65,K68)</f>
        <v>20.056899999999999</v>
      </c>
      <c r="L60" s="60">
        <f>SUM(L61,L62,L65,L68)</f>
        <v>0</v>
      </c>
      <c r="N60" s="132"/>
      <c r="O60" s="132"/>
      <c r="P60" s="132"/>
      <c r="Q60" s="132"/>
      <c r="R60" s="132"/>
      <c r="S60" s="132"/>
      <c r="T60" s="134" t="s">
        <v>166</v>
      </c>
    </row>
    <row r="61" spans="3:20" ht="12" customHeight="1">
      <c r="C61" s="61"/>
      <c r="D61" s="117" t="s">
        <v>285</v>
      </c>
      <c r="E61" s="127" t="s">
        <v>168</v>
      </c>
      <c r="F61" s="118" t="s">
        <v>283</v>
      </c>
      <c r="G61" s="71" t="s">
        <v>286</v>
      </c>
      <c r="H61" s="60">
        <f>SUM(I61:L61)</f>
        <v>9.64</v>
      </c>
      <c r="I61" s="70"/>
      <c r="J61" s="70"/>
      <c r="K61" s="70">
        <v>9.64</v>
      </c>
      <c r="L61" s="70"/>
      <c r="N61" s="132"/>
      <c r="O61" s="132"/>
      <c r="P61" s="132"/>
      <c r="Q61" s="132"/>
      <c r="R61" s="132"/>
      <c r="S61" s="132"/>
      <c r="T61" s="134" t="s">
        <v>166</v>
      </c>
    </row>
    <row r="62" spans="3:20" ht="12" customHeight="1">
      <c r="C62" s="61"/>
      <c r="D62" s="117" t="s">
        <v>287</v>
      </c>
      <c r="E62" s="127" t="s">
        <v>170</v>
      </c>
      <c r="F62" s="118" t="s">
        <v>283</v>
      </c>
      <c r="G62" s="71" t="s">
        <v>288</v>
      </c>
      <c r="H62" s="60">
        <f>SUM(I62:L62)</f>
        <v>0</v>
      </c>
      <c r="I62" s="60">
        <f>SUM(I63:I64)</f>
        <v>0</v>
      </c>
      <c r="J62" s="60">
        <f>SUM(J63:J64)</f>
        <v>0</v>
      </c>
      <c r="K62" s="60">
        <f>SUM(K63:K64)</f>
        <v>0</v>
      </c>
      <c r="L62" s="60">
        <f>SUM(L63:L64)</f>
        <v>0</v>
      </c>
      <c r="N62" s="132"/>
      <c r="O62" s="132"/>
      <c r="P62" s="132"/>
      <c r="Q62" s="132"/>
      <c r="R62" s="132"/>
      <c r="S62" s="132"/>
      <c r="T62" s="134" t="s">
        <v>166</v>
      </c>
    </row>
    <row r="63" spans="3:20" ht="12" hidden="1" customHeight="1">
      <c r="C63" s="61"/>
      <c r="D63" s="124"/>
      <c r="E63" s="123"/>
      <c r="F63" s="121"/>
      <c r="G63" s="121"/>
      <c r="H63" s="119"/>
      <c r="I63" s="119"/>
      <c r="J63" s="119"/>
      <c r="K63" s="119"/>
      <c r="L63" s="122"/>
      <c r="N63" s="134" t="s">
        <v>171</v>
      </c>
      <c r="O63" s="132"/>
      <c r="P63" s="132"/>
      <c r="Q63" s="132"/>
      <c r="R63" s="132"/>
      <c r="S63" s="132"/>
      <c r="T63" s="132"/>
    </row>
    <row r="64" spans="3:20" ht="12" customHeight="1">
      <c r="C64" s="61"/>
      <c r="D64" s="120"/>
      <c r="E64" s="123" t="s">
        <v>172</v>
      </c>
      <c r="F64" s="121"/>
      <c r="G64" s="121"/>
      <c r="H64" s="119"/>
      <c r="I64" s="119"/>
      <c r="J64" s="119"/>
      <c r="K64" s="119"/>
      <c r="L64" s="122"/>
      <c r="N64" s="132"/>
      <c r="O64" s="132"/>
      <c r="P64" s="132"/>
      <c r="Q64" s="132"/>
      <c r="R64" s="132"/>
      <c r="S64" s="132"/>
      <c r="T64" s="137" t="s">
        <v>289</v>
      </c>
    </row>
    <row r="65" spans="3:20" ht="12" customHeight="1">
      <c r="C65" s="61"/>
      <c r="D65" s="117" t="s">
        <v>290</v>
      </c>
      <c r="E65" s="127" t="s">
        <v>175</v>
      </c>
      <c r="F65" s="118" t="s">
        <v>283</v>
      </c>
      <c r="G65" s="71" t="s">
        <v>291</v>
      </c>
      <c r="H65" s="60">
        <f>SUM(I65:L65)</f>
        <v>0</v>
      </c>
      <c r="I65" s="60">
        <f>SUM(I66:I67)</f>
        <v>0</v>
      </c>
      <c r="J65" s="60">
        <f>SUM(J66:J67)</f>
        <v>0</v>
      </c>
      <c r="K65" s="60">
        <f>SUM(K66:K67)</f>
        <v>0</v>
      </c>
      <c r="L65" s="60">
        <f>SUM(L66:L67)</f>
        <v>0</v>
      </c>
      <c r="N65" s="132"/>
      <c r="O65" s="132"/>
      <c r="P65" s="132"/>
      <c r="Q65" s="132"/>
      <c r="R65" s="132"/>
      <c r="S65" s="132"/>
      <c r="T65" s="134" t="s">
        <v>166</v>
      </c>
    </row>
    <row r="66" spans="3:20" ht="12" hidden="1" customHeight="1">
      <c r="C66" s="61"/>
      <c r="D66" s="124"/>
      <c r="E66" s="123"/>
      <c r="F66" s="121"/>
      <c r="G66" s="121"/>
      <c r="H66" s="119"/>
      <c r="I66" s="119"/>
      <c r="J66" s="119"/>
      <c r="K66" s="119"/>
      <c r="L66" s="122"/>
      <c r="N66" s="134" t="s">
        <v>171</v>
      </c>
      <c r="O66" s="132"/>
      <c r="P66" s="132"/>
      <c r="Q66" s="132"/>
      <c r="R66" s="132"/>
      <c r="S66" s="132"/>
      <c r="T66" s="132"/>
    </row>
    <row r="67" spans="3:20" ht="12" customHeight="1">
      <c r="C67" s="61"/>
      <c r="D67" s="120"/>
      <c r="E67" s="123" t="s">
        <v>172</v>
      </c>
      <c r="F67" s="121"/>
      <c r="G67" s="121"/>
      <c r="H67" s="119"/>
      <c r="I67" s="119"/>
      <c r="J67" s="119"/>
      <c r="K67" s="119"/>
      <c r="L67" s="122"/>
      <c r="N67" s="132"/>
      <c r="O67" s="132"/>
      <c r="P67" s="132"/>
      <c r="Q67" s="132"/>
      <c r="R67" s="132"/>
      <c r="S67" s="132"/>
      <c r="T67" s="137" t="s">
        <v>292</v>
      </c>
    </row>
    <row r="68" spans="3:20" ht="12" customHeight="1">
      <c r="C68" s="61"/>
      <c r="D68" s="117" t="s">
        <v>293</v>
      </c>
      <c r="E68" s="127" t="s">
        <v>179</v>
      </c>
      <c r="F68" s="118" t="s">
        <v>283</v>
      </c>
      <c r="G68" s="71" t="s">
        <v>294</v>
      </c>
      <c r="H68" s="60">
        <f>SUM(I68:L68)</f>
        <v>10.4169</v>
      </c>
      <c r="I68" s="60">
        <f>SUM(I69:I78)</f>
        <v>0</v>
      </c>
      <c r="J68" s="60">
        <f>SUM(J69:J78)</f>
        <v>0</v>
      </c>
      <c r="K68" s="60">
        <f>SUM(K69:K78)</f>
        <v>10.4169</v>
      </c>
      <c r="L68" s="60">
        <f>SUM(L69:L78)</f>
        <v>0</v>
      </c>
      <c r="N68" s="132"/>
      <c r="O68" s="132"/>
      <c r="P68" s="132"/>
      <c r="Q68" s="132"/>
      <c r="R68" s="132"/>
      <c r="S68" s="132"/>
      <c r="T68" s="134" t="s">
        <v>166</v>
      </c>
    </row>
    <row r="69" spans="3:20" ht="12" hidden="1" customHeight="1">
      <c r="C69" s="61"/>
      <c r="D69" s="124"/>
      <c r="E69" s="123"/>
      <c r="F69" s="121"/>
      <c r="G69" s="121"/>
      <c r="H69" s="119"/>
      <c r="I69" s="119"/>
      <c r="J69" s="119"/>
      <c r="K69" s="119"/>
      <c r="L69" s="122"/>
      <c r="N69" s="134" t="s">
        <v>171</v>
      </c>
      <c r="O69" s="132"/>
      <c r="P69" s="132"/>
      <c r="Q69" s="132"/>
      <c r="R69" s="132"/>
      <c r="S69" s="132"/>
      <c r="T69" s="132"/>
    </row>
    <row r="70" spans="3:20" s="151" customFormat="1" ht="12" customHeight="1">
      <c r="C70" s="152" t="s">
        <v>181</v>
      </c>
      <c r="D70" s="153" t="str">
        <f t="shared" ref="D70:D77" si="4">"12.4."&amp;N70</f>
        <v>12.4.1</v>
      </c>
      <c r="E70" s="154" t="s">
        <v>182</v>
      </c>
      <c r="F70" s="155" t="s">
        <v>283</v>
      </c>
      <c r="G70" s="155" t="s">
        <v>294</v>
      </c>
      <c r="H70" s="156">
        <f t="shared" ref="H70:H77" si="5">SUM(I70:L70)</f>
        <v>3.6732</v>
      </c>
      <c r="I70" s="157"/>
      <c r="J70" s="157"/>
      <c r="K70" s="157">
        <v>3.6732</v>
      </c>
      <c r="L70" s="157"/>
      <c r="N70" s="158" t="s">
        <v>163</v>
      </c>
      <c r="O70" s="159" t="s">
        <v>182</v>
      </c>
      <c r="P70" s="159" t="s">
        <v>183</v>
      </c>
      <c r="Q70" s="159" t="s">
        <v>184</v>
      </c>
      <c r="R70" s="159" t="s">
        <v>185</v>
      </c>
      <c r="S70" s="158" t="s">
        <v>186</v>
      </c>
      <c r="T70" s="158" t="s">
        <v>295</v>
      </c>
    </row>
    <row r="71" spans="3:20" s="151" customFormat="1" ht="12" customHeight="1">
      <c r="C71" s="152" t="s">
        <v>181</v>
      </c>
      <c r="D71" s="153" t="str">
        <f t="shared" si="4"/>
        <v>12.4.2</v>
      </c>
      <c r="E71" s="154" t="s">
        <v>188</v>
      </c>
      <c r="F71" s="155" t="s">
        <v>283</v>
      </c>
      <c r="G71" s="155" t="s">
        <v>294</v>
      </c>
      <c r="H71" s="156">
        <f t="shared" si="5"/>
        <v>0.21099999999999999</v>
      </c>
      <c r="I71" s="157"/>
      <c r="J71" s="157"/>
      <c r="K71" s="157">
        <v>0.21099999999999999</v>
      </c>
      <c r="L71" s="157"/>
      <c r="N71" s="158" t="s">
        <v>189</v>
      </c>
      <c r="O71" s="159" t="s">
        <v>188</v>
      </c>
      <c r="P71" s="159" t="s">
        <v>190</v>
      </c>
      <c r="Q71" s="159" t="s">
        <v>191</v>
      </c>
      <c r="R71" s="159" t="s">
        <v>192</v>
      </c>
      <c r="S71" s="158" t="s">
        <v>186</v>
      </c>
      <c r="T71" s="158" t="s">
        <v>295</v>
      </c>
    </row>
    <row r="72" spans="3:20" s="151" customFormat="1" ht="12" customHeight="1">
      <c r="C72" s="152" t="s">
        <v>181</v>
      </c>
      <c r="D72" s="153" t="str">
        <f t="shared" si="4"/>
        <v>12.4.3</v>
      </c>
      <c r="E72" s="154" t="s">
        <v>193</v>
      </c>
      <c r="F72" s="155" t="s">
        <v>283</v>
      </c>
      <c r="G72" s="155" t="s">
        <v>294</v>
      </c>
      <c r="H72" s="156">
        <f t="shared" si="5"/>
        <v>5.8099999999999999E-2</v>
      </c>
      <c r="I72" s="157"/>
      <c r="J72" s="157"/>
      <c r="K72" s="157">
        <v>5.8099999999999999E-2</v>
      </c>
      <c r="L72" s="157"/>
      <c r="N72" s="158" t="s">
        <v>194</v>
      </c>
      <c r="O72" s="159" t="s">
        <v>193</v>
      </c>
      <c r="P72" s="159" t="s">
        <v>195</v>
      </c>
      <c r="Q72" s="159" t="s">
        <v>196</v>
      </c>
      <c r="R72" s="159" t="s">
        <v>197</v>
      </c>
      <c r="S72" s="158" t="s">
        <v>186</v>
      </c>
      <c r="T72" s="158" t="s">
        <v>295</v>
      </c>
    </row>
    <row r="73" spans="3:20" s="151" customFormat="1" ht="12" customHeight="1">
      <c r="C73" s="152" t="s">
        <v>181</v>
      </c>
      <c r="D73" s="153" t="str">
        <f t="shared" si="4"/>
        <v>12.4.4</v>
      </c>
      <c r="E73" s="154" t="s">
        <v>198</v>
      </c>
      <c r="F73" s="155" t="s">
        <v>283</v>
      </c>
      <c r="G73" s="155" t="s">
        <v>294</v>
      </c>
      <c r="H73" s="156">
        <f t="shared" si="5"/>
        <v>5.0000000000000001E-4</v>
      </c>
      <c r="I73" s="157"/>
      <c r="J73" s="157"/>
      <c r="K73" s="157">
        <v>5.0000000000000001E-4</v>
      </c>
      <c r="L73" s="157"/>
      <c r="N73" s="158" t="s">
        <v>199</v>
      </c>
      <c r="O73" s="159" t="s">
        <v>198</v>
      </c>
      <c r="P73" s="159" t="s">
        <v>200</v>
      </c>
      <c r="Q73" s="159" t="s">
        <v>201</v>
      </c>
      <c r="R73" s="159" t="s">
        <v>202</v>
      </c>
      <c r="S73" s="158" t="s">
        <v>186</v>
      </c>
      <c r="T73" s="158" t="s">
        <v>295</v>
      </c>
    </row>
    <row r="74" spans="3:20" s="151" customFormat="1" ht="12" customHeight="1">
      <c r="C74" s="152" t="s">
        <v>181</v>
      </c>
      <c r="D74" s="153" t="str">
        <f t="shared" si="4"/>
        <v>12.4.5</v>
      </c>
      <c r="E74" s="154" t="s">
        <v>203</v>
      </c>
      <c r="F74" s="155" t="s">
        <v>283</v>
      </c>
      <c r="G74" s="155" t="s">
        <v>294</v>
      </c>
      <c r="H74" s="156">
        <f t="shared" si="5"/>
        <v>8.6699999999999999E-2</v>
      </c>
      <c r="I74" s="157"/>
      <c r="J74" s="157"/>
      <c r="K74" s="157">
        <v>8.6699999999999999E-2</v>
      </c>
      <c r="L74" s="157"/>
      <c r="N74" s="158" t="s">
        <v>204</v>
      </c>
      <c r="O74" s="159" t="s">
        <v>203</v>
      </c>
      <c r="P74" s="159" t="s">
        <v>205</v>
      </c>
      <c r="Q74" s="159" t="s">
        <v>206</v>
      </c>
      <c r="R74" s="159" t="s">
        <v>39</v>
      </c>
      <c r="S74" s="158" t="s">
        <v>186</v>
      </c>
      <c r="T74" s="158" t="s">
        <v>295</v>
      </c>
    </row>
    <row r="75" spans="3:20" s="151" customFormat="1" ht="12" customHeight="1">
      <c r="C75" s="152" t="s">
        <v>181</v>
      </c>
      <c r="D75" s="153" t="str">
        <f t="shared" si="4"/>
        <v>12.4.6</v>
      </c>
      <c r="E75" s="154" t="s">
        <v>207</v>
      </c>
      <c r="F75" s="155" t="s">
        <v>283</v>
      </c>
      <c r="G75" s="155" t="s">
        <v>294</v>
      </c>
      <c r="H75" s="156">
        <f t="shared" si="5"/>
        <v>0.1326</v>
      </c>
      <c r="I75" s="157"/>
      <c r="J75" s="157"/>
      <c r="K75" s="157">
        <v>0.1326</v>
      </c>
      <c r="L75" s="157"/>
      <c r="N75" s="158" t="s">
        <v>208</v>
      </c>
      <c r="O75" s="159" t="s">
        <v>207</v>
      </c>
      <c r="P75" s="159" t="s">
        <v>209</v>
      </c>
      <c r="Q75" s="159" t="s">
        <v>210</v>
      </c>
      <c r="R75" s="159" t="s">
        <v>211</v>
      </c>
      <c r="S75" s="158" t="s">
        <v>186</v>
      </c>
      <c r="T75" s="158" t="s">
        <v>295</v>
      </c>
    </row>
    <row r="76" spans="3:20" s="151" customFormat="1" ht="12" customHeight="1">
      <c r="C76" s="152" t="s">
        <v>181</v>
      </c>
      <c r="D76" s="153" t="str">
        <f t="shared" si="4"/>
        <v>12.4.7</v>
      </c>
      <c r="E76" s="154" t="s">
        <v>212</v>
      </c>
      <c r="F76" s="155" t="s">
        <v>283</v>
      </c>
      <c r="G76" s="155" t="s">
        <v>294</v>
      </c>
      <c r="H76" s="156">
        <f t="shared" si="5"/>
        <v>5.7314999999999996</v>
      </c>
      <c r="I76" s="157"/>
      <c r="J76" s="157"/>
      <c r="K76" s="157">
        <v>5.7314999999999996</v>
      </c>
      <c r="L76" s="157"/>
      <c r="N76" s="158" t="s">
        <v>213</v>
      </c>
      <c r="O76" s="159" t="s">
        <v>212</v>
      </c>
      <c r="P76" s="159" t="s">
        <v>214</v>
      </c>
      <c r="Q76" s="159" t="s">
        <v>215</v>
      </c>
      <c r="R76" s="159" t="s">
        <v>216</v>
      </c>
      <c r="S76" s="158" t="s">
        <v>186</v>
      </c>
      <c r="T76" s="158" t="s">
        <v>295</v>
      </c>
    </row>
    <row r="77" spans="3:20" s="151" customFormat="1" ht="12" customHeight="1">
      <c r="C77" s="152" t="s">
        <v>181</v>
      </c>
      <c r="D77" s="153" t="str">
        <f t="shared" si="4"/>
        <v>12.4.8</v>
      </c>
      <c r="E77" s="154" t="s">
        <v>217</v>
      </c>
      <c r="F77" s="155" t="s">
        <v>283</v>
      </c>
      <c r="G77" s="155" t="s">
        <v>294</v>
      </c>
      <c r="H77" s="156">
        <f t="shared" si="5"/>
        <v>0.52329999999999999</v>
      </c>
      <c r="I77" s="157"/>
      <c r="J77" s="157"/>
      <c r="K77" s="157">
        <v>0.52329999999999999</v>
      </c>
      <c r="L77" s="157"/>
      <c r="N77" s="158" t="s">
        <v>218</v>
      </c>
      <c r="O77" s="159" t="s">
        <v>217</v>
      </c>
      <c r="P77" s="159" t="s">
        <v>219</v>
      </c>
      <c r="Q77" s="159" t="s">
        <v>220</v>
      </c>
      <c r="R77" s="159" t="s">
        <v>221</v>
      </c>
      <c r="S77" s="158" t="s">
        <v>186</v>
      </c>
      <c r="T77" s="158" t="s">
        <v>295</v>
      </c>
    </row>
    <row r="78" spans="3:20" ht="12" customHeight="1">
      <c r="C78" s="61"/>
      <c r="D78" s="120"/>
      <c r="E78" s="123" t="s">
        <v>172</v>
      </c>
      <c r="F78" s="121"/>
      <c r="G78" s="121"/>
      <c r="H78" s="119"/>
      <c r="I78" s="119"/>
      <c r="J78" s="119"/>
      <c r="K78" s="119"/>
      <c r="L78" s="122"/>
      <c r="N78" s="132"/>
      <c r="O78" s="132"/>
      <c r="P78" s="132"/>
      <c r="Q78" s="132"/>
      <c r="R78" s="132"/>
      <c r="S78" s="132"/>
      <c r="T78" s="137" t="s">
        <v>296</v>
      </c>
    </row>
    <row r="79" spans="3:20" ht="12" customHeight="1">
      <c r="C79" s="61"/>
      <c r="D79" s="72" t="s">
        <v>297</v>
      </c>
      <c r="E79" s="125" t="s">
        <v>223</v>
      </c>
      <c r="F79" s="126" t="s">
        <v>283</v>
      </c>
      <c r="G79" s="126" t="s">
        <v>298</v>
      </c>
      <c r="H79" s="60">
        <f t="shared" ref="H79:H91" si="6">SUM(I79:L79)</f>
        <v>0</v>
      </c>
      <c r="I79" s="60">
        <f>SUM(I81,I82,I83)</f>
        <v>0</v>
      </c>
      <c r="J79" s="60">
        <f>SUM(J80,J82,J83)</f>
        <v>0</v>
      </c>
      <c r="K79" s="60">
        <f>SUM(K80,K81,K83)</f>
        <v>-14.326000000000001</v>
      </c>
      <c r="L79" s="60">
        <f>SUM(L80,L81,L82)</f>
        <v>14.326000000000001</v>
      </c>
      <c r="N79" s="132"/>
      <c r="O79" s="132"/>
      <c r="P79" s="132"/>
      <c r="Q79" s="132"/>
      <c r="R79" s="132"/>
      <c r="S79" s="132"/>
      <c r="T79" s="134" t="s">
        <v>166</v>
      </c>
    </row>
    <row r="80" spans="3:20" ht="12" customHeight="1">
      <c r="C80" s="61"/>
      <c r="D80" s="117" t="s">
        <v>299</v>
      </c>
      <c r="E80" s="127" t="s">
        <v>158</v>
      </c>
      <c r="F80" s="118" t="s">
        <v>283</v>
      </c>
      <c r="G80" s="71" t="s">
        <v>300</v>
      </c>
      <c r="H80" s="60">
        <f t="shared" si="6"/>
        <v>0</v>
      </c>
      <c r="I80" s="131"/>
      <c r="J80" s="70"/>
      <c r="K80" s="70"/>
      <c r="L80" s="70"/>
      <c r="N80" s="132"/>
      <c r="O80" s="132"/>
      <c r="P80" s="132"/>
      <c r="Q80" s="132"/>
      <c r="R80" s="132"/>
      <c r="S80" s="132"/>
      <c r="T80" s="134" t="s">
        <v>166</v>
      </c>
    </row>
    <row r="81" spans="3:20" ht="12" customHeight="1">
      <c r="C81" s="61"/>
      <c r="D81" s="117" t="s">
        <v>301</v>
      </c>
      <c r="E81" s="127" t="s">
        <v>159</v>
      </c>
      <c r="F81" s="118" t="s">
        <v>283</v>
      </c>
      <c r="G81" s="71" t="s">
        <v>302</v>
      </c>
      <c r="H81" s="60">
        <f t="shared" si="6"/>
        <v>0</v>
      </c>
      <c r="I81" s="70"/>
      <c r="J81" s="131"/>
      <c r="K81" s="70"/>
      <c r="L81" s="70"/>
      <c r="N81" s="132"/>
      <c r="O81" s="132"/>
      <c r="P81" s="132"/>
      <c r="Q81" s="132"/>
      <c r="R81" s="132"/>
      <c r="S81" s="132"/>
      <c r="T81" s="134" t="s">
        <v>166</v>
      </c>
    </row>
    <row r="82" spans="3:20" ht="12" customHeight="1">
      <c r="C82" s="61"/>
      <c r="D82" s="117" t="s">
        <v>303</v>
      </c>
      <c r="E82" s="127" t="s">
        <v>160</v>
      </c>
      <c r="F82" s="118" t="s">
        <v>283</v>
      </c>
      <c r="G82" s="71" t="s">
        <v>304</v>
      </c>
      <c r="H82" s="60">
        <f t="shared" si="6"/>
        <v>14.326000000000001</v>
      </c>
      <c r="I82" s="70"/>
      <c r="J82" s="70"/>
      <c r="K82" s="131"/>
      <c r="L82" s="70">
        <v>14.326000000000001</v>
      </c>
      <c r="N82" s="132"/>
      <c r="O82" s="132"/>
      <c r="P82" s="132"/>
      <c r="Q82" s="132"/>
      <c r="R82" s="132"/>
      <c r="S82" s="132"/>
      <c r="T82" s="134" t="s">
        <v>166</v>
      </c>
    </row>
    <row r="83" spans="3:20" ht="12" customHeight="1">
      <c r="C83" s="61"/>
      <c r="D83" s="117" t="s">
        <v>305</v>
      </c>
      <c r="E83" s="127" t="s">
        <v>232</v>
      </c>
      <c r="F83" s="118" t="s">
        <v>283</v>
      </c>
      <c r="G83" s="71" t="s">
        <v>306</v>
      </c>
      <c r="H83" s="60">
        <f t="shared" si="6"/>
        <v>-14.326000000000001</v>
      </c>
      <c r="I83" s="70"/>
      <c r="J83" s="70"/>
      <c r="K83" s="70">
        <v>-14.326000000000001</v>
      </c>
      <c r="L83" s="131"/>
      <c r="N83" s="132"/>
      <c r="O83" s="132"/>
      <c r="P83" s="132"/>
      <c r="Q83" s="132"/>
      <c r="R83" s="132"/>
      <c r="S83" s="132"/>
      <c r="T83" s="134" t="s">
        <v>166</v>
      </c>
    </row>
    <row r="84" spans="3:20" ht="12" customHeight="1">
      <c r="C84" s="61"/>
      <c r="D84" s="72" t="s">
        <v>307</v>
      </c>
      <c r="E84" s="125" t="s">
        <v>234</v>
      </c>
      <c r="F84" s="126" t="s">
        <v>283</v>
      </c>
      <c r="G84" s="126" t="s">
        <v>308</v>
      </c>
      <c r="H84" s="60">
        <f t="shared" si="6"/>
        <v>0</v>
      </c>
      <c r="I84" s="70"/>
      <c r="J84" s="70"/>
      <c r="K84" s="70"/>
      <c r="L84" s="70"/>
      <c r="N84" s="132"/>
      <c r="O84" s="132"/>
      <c r="P84" s="132"/>
      <c r="Q84" s="132"/>
      <c r="R84" s="132"/>
      <c r="S84" s="132"/>
      <c r="T84" s="134" t="s">
        <v>166</v>
      </c>
    </row>
    <row r="85" spans="3:20" ht="12" customHeight="1">
      <c r="C85" s="61"/>
      <c r="D85" s="72" t="s">
        <v>309</v>
      </c>
      <c r="E85" s="125" t="s">
        <v>236</v>
      </c>
      <c r="F85" s="126" t="s">
        <v>283</v>
      </c>
      <c r="G85" s="126" t="s">
        <v>310</v>
      </c>
      <c r="H85" s="60">
        <f t="shared" si="6"/>
        <v>16.209400000000002</v>
      </c>
      <c r="I85" s="60">
        <f>SUM(I86,I88,I91,I95)</f>
        <v>0</v>
      </c>
      <c r="J85" s="60">
        <f>SUM(J86,J88,J91,J95)</f>
        <v>0</v>
      </c>
      <c r="K85" s="60">
        <f>SUM(K86,K88,K91,K95)</f>
        <v>4.2667999999999999</v>
      </c>
      <c r="L85" s="60">
        <f>SUM(L86,L88,L91,L95)</f>
        <v>11.942600000000001</v>
      </c>
      <c r="N85" s="132"/>
      <c r="O85" s="132"/>
      <c r="P85" s="132"/>
      <c r="Q85" s="132"/>
      <c r="R85" s="132"/>
      <c r="S85" s="132"/>
      <c r="T85" s="134" t="s">
        <v>166</v>
      </c>
    </row>
    <row r="86" spans="3:20" ht="24" customHeight="1">
      <c r="C86" s="61"/>
      <c r="D86" s="117" t="s">
        <v>311</v>
      </c>
      <c r="E86" s="127" t="s">
        <v>239</v>
      </c>
      <c r="F86" s="118" t="s">
        <v>283</v>
      </c>
      <c r="G86" s="71" t="s">
        <v>312</v>
      </c>
      <c r="H86" s="60">
        <f t="shared" si="6"/>
        <v>0</v>
      </c>
      <c r="I86" s="70"/>
      <c r="J86" s="70"/>
      <c r="K86" s="70"/>
      <c r="L86" s="70"/>
      <c r="N86" s="132"/>
      <c r="O86" s="132"/>
      <c r="P86" s="132"/>
      <c r="Q86" s="132"/>
      <c r="R86" s="132"/>
      <c r="S86" s="132"/>
      <c r="T86" s="134" t="s">
        <v>166</v>
      </c>
    </row>
    <row r="87" spans="3:20" ht="12" customHeight="1">
      <c r="C87" s="61"/>
      <c r="D87" s="117" t="s">
        <v>313</v>
      </c>
      <c r="E87" s="128" t="s">
        <v>242</v>
      </c>
      <c r="F87" s="118" t="s">
        <v>283</v>
      </c>
      <c r="G87" s="71" t="s">
        <v>314</v>
      </c>
      <c r="H87" s="60">
        <f t="shared" si="6"/>
        <v>0</v>
      </c>
      <c r="I87" s="70"/>
      <c r="J87" s="70"/>
      <c r="K87" s="70"/>
      <c r="L87" s="70"/>
      <c r="N87" s="132"/>
      <c r="O87" s="132"/>
      <c r="P87" s="132"/>
      <c r="Q87" s="132"/>
      <c r="R87" s="132"/>
      <c r="S87" s="132"/>
      <c r="T87" s="134" t="s">
        <v>166</v>
      </c>
    </row>
    <row r="88" spans="3:20" ht="12" customHeight="1">
      <c r="C88" s="61"/>
      <c r="D88" s="117" t="s">
        <v>315</v>
      </c>
      <c r="E88" s="127" t="s">
        <v>245</v>
      </c>
      <c r="F88" s="118" t="s">
        <v>283</v>
      </c>
      <c r="G88" s="71" t="s">
        <v>316</v>
      </c>
      <c r="H88" s="60">
        <f t="shared" si="6"/>
        <v>15.923500000000001</v>
      </c>
      <c r="I88" s="70"/>
      <c r="J88" s="70"/>
      <c r="K88" s="70">
        <v>3.9809000000000001</v>
      </c>
      <c r="L88" s="70">
        <v>11.942600000000001</v>
      </c>
      <c r="N88" s="132"/>
      <c r="O88" s="132"/>
      <c r="P88" s="132"/>
      <c r="Q88" s="132"/>
      <c r="R88" s="132"/>
      <c r="S88" s="132"/>
      <c r="T88" s="134" t="s">
        <v>166</v>
      </c>
    </row>
    <row r="89" spans="3:20" ht="12" customHeight="1">
      <c r="C89" s="61"/>
      <c r="D89" s="117" t="s">
        <v>317</v>
      </c>
      <c r="E89" s="128" t="s">
        <v>248</v>
      </c>
      <c r="F89" s="118" t="s">
        <v>283</v>
      </c>
      <c r="G89" s="71" t="s">
        <v>318</v>
      </c>
      <c r="H89" s="60">
        <f t="shared" si="6"/>
        <v>15.923500000000001</v>
      </c>
      <c r="I89" s="70"/>
      <c r="J89" s="70"/>
      <c r="K89" s="70">
        <v>3.9809000000000001</v>
      </c>
      <c r="L89" s="70">
        <v>11.942600000000001</v>
      </c>
      <c r="N89" s="132"/>
      <c r="O89" s="132"/>
      <c r="P89" s="132"/>
      <c r="Q89" s="132"/>
      <c r="R89" s="132"/>
      <c r="S89" s="132"/>
      <c r="T89" s="134" t="s">
        <v>166</v>
      </c>
    </row>
    <row r="90" spans="3:20" ht="12" customHeight="1">
      <c r="C90" s="61"/>
      <c r="D90" s="117" t="s">
        <v>319</v>
      </c>
      <c r="E90" s="129" t="s">
        <v>251</v>
      </c>
      <c r="F90" s="118" t="s">
        <v>283</v>
      </c>
      <c r="G90" s="71" t="s">
        <v>320</v>
      </c>
      <c r="H90" s="60">
        <f t="shared" si="6"/>
        <v>0</v>
      </c>
      <c r="I90" s="70"/>
      <c r="J90" s="70"/>
      <c r="K90" s="70"/>
      <c r="L90" s="70"/>
      <c r="N90" s="132"/>
      <c r="O90" s="132"/>
      <c r="P90" s="132"/>
      <c r="Q90" s="132"/>
      <c r="R90" s="132"/>
      <c r="S90" s="132"/>
      <c r="T90" s="134" t="s">
        <v>166</v>
      </c>
    </row>
    <row r="91" spans="3:20" ht="12" customHeight="1">
      <c r="C91" s="61"/>
      <c r="D91" s="117" t="s">
        <v>321</v>
      </c>
      <c r="E91" s="127" t="s">
        <v>254</v>
      </c>
      <c r="F91" s="118" t="s">
        <v>283</v>
      </c>
      <c r="G91" s="71" t="s">
        <v>322</v>
      </c>
      <c r="H91" s="60">
        <f t="shared" si="6"/>
        <v>0.28589999999999999</v>
      </c>
      <c r="I91" s="60">
        <f>SUM(I92:I94)</f>
        <v>0</v>
      </c>
      <c r="J91" s="60">
        <f>SUM(J92:J94)</f>
        <v>0</v>
      </c>
      <c r="K91" s="60">
        <f>SUM(K92:K94)</f>
        <v>0.28589999999999999</v>
      </c>
      <c r="L91" s="60">
        <f>SUM(L92:L94)</f>
        <v>0</v>
      </c>
      <c r="N91" s="132"/>
      <c r="O91" s="132"/>
      <c r="P91" s="132"/>
      <c r="Q91" s="132"/>
      <c r="R91" s="132"/>
      <c r="S91" s="132"/>
      <c r="T91" s="134" t="s">
        <v>166</v>
      </c>
    </row>
    <row r="92" spans="3:20" ht="12" hidden="1" customHeight="1">
      <c r="C92" s="61"/>
      <c r="D92" s="124"/>
      <c r="E92" s="123"/>
      <c r="F92" s="121"/>
      <c r="G92" s="121"/>
      <c r="H92" s="119"/>
      <c r="I92" s="119"/>
      <c r="J92" s="119"/>
      <c r="K92" s="119"/>
      <c r="L92" s="122"/>
      <c r="N92" s="134" t="s">
        <v>171</v>
      </c>
      <c r="O92" s="132"/>
      <c r="P92" s="132"/>
      <c r="Q92" s="132"/>
      <c r="R92" s="132"/>
      <c r="S92" s="132"/>
      <c r="T92" s="132"/>
    </row>
    <row r="93" spans="3:20" s="151" customFormat="1" ht="12" customHeight="1">
      <c r="C93" s="152" t="s">
        <v>181</v>
      </c>
      <c r="D93" s="153" t="str">
        <f>"15.3."&amp;N93</f>
        <v>15.3.1</v>
      </c>
      <c r="E93" s="154" t="s">
        <v>217</v>
      </c>
      <c r="F93" s="155" t="s">
        <v>283</v>
      </c>
      <c r="G93" s="155" t="s">
        <v>322</v>
      </c>
      <c r="H93" s="156">
        <f>SUM(I93:L93)</f>
        <v>0.28589999999999999</v>
      </c>
      <c r="I93" s="157"/>
      <c r="J93" s="157"/>
      <c r="K93" s="157">
        <v>0.28589999999999999</v>
      </c>
      <c r="L93" s="157"/>
      <c r="N93" s="158" t="s">
        <v>163</v>
      </c>
      <c r="O93" s="159" t="s">
        <v>217</v>
      </c>
      <c r="P93" s="159" t="s">
        <v>219</v>
      </c>
      <c r="Q93" s="159" t="s">
        <v>220</v>
      </c>
      <c r="R93" s="159" t="s">
        <v>221</v>
      </c>
      <c r="S93" s="158" t="s">
        <v>186</v>
      </c>
      <c r="T93" s="158" t="s">
        <v>323</v>
      </c>
    </row>
    <row r="94" spans="3:20" ht="12" customHeight="1">
      <c r="C94" s="61"/>
      <c r="D94" s="120"/>
      <c r="E94" s="123" t="s">
        <v>172</v>
      </c>
      <c r="F94" s="121"/>
      <c r="G94" s="121"/>
      <c r="H94" s="119"/>
      <c r="I94" s="119"/>
      <c r="J94" s="119"/>
      <c r="K94" s="119"/>
      <c r="L94" s="122"/>
      <c r="N94" s="132"/>
      <c r="O94" s="132"/>
      <c r="P94" s="132"/>
      <c r="Q94" s="132"/>
      <c r="R94" s="132"/>
      <c r="S94" s="132"/>
      <c r="T94" s="137" t="s">
        <v>324</v>
      </c>
    </row>
    <row r="95" spans="3:20" ht="12" customHeight="1">
      <c r="C95" s="61"/>
      <c r="D95" s="117" t="s">
        <v>325</v>
      </c>
      <c r="E95" s="127" t="s">
        <v>259</v>
      </c>
      <c r="F95" s="118" t="s">
        <v>283</v>
      </c>
      <c r="G95" s="71" t="s">
        <v>326</v>
      </c>
      <c r="H95" s="60">
        <f t="shared" ref="H95:H103" si="7">SUM(I95:L95)</f>
        <v>0</v>
      </c>
      <c r="I95" s="70"/>
      <c r="J95" s="70"/>
      <c r="K95" s="70"/>
      <c r="L95" s="70"/>
      <c r="N95" s="132"/>
      <c r="O95" s="132"/>
      <c r="P95" s="132"/>
      <c r="Q95" s="132"/>
      <c r="R95" s="132"/>
      <c r="S95" s="132"/>
      <c r="T95" s="134" t="s">
        <v>166</v>
      </c>
    </row>
    <row r="96" spans="3:20" ht="12" customHeight="1">
      <c r="C96" s="61"/>
      <c r="D96" s="72" t="s">
        <v>327</v>
      </c>
      <c r="E96" s="125" t="s">
        <v>261</v>
      </c>
      <c r="F96" s="126" t="s">
        <v>283</v>
      </c>
      <c r="G96" s="126" t="s">
        <v>328</v>
      </c>
      <c r="H96" s="60">
        <f t="shared" si="7"/>
        <v>0</v>
      </c>
      <c r="I96" s="70"/>
      <c r="J96" s="70"/>
      <c r="K96" s="70"/>
      <c r="L96" s="70"/>
      <c r="N96" s="132"/>
      <c r="O96" s="132"/>
      <c r="P96" s="132"/>
      <c r="Q96" s="132"/>
      <c r="R96" s="132"/>
      <c r="S96" s="132"/>
      <c r="T96" s="134" t="s">
        <v>166</v>
      </c>
    </row>
    <row r="97" spans="3:20" ht="12" customHeight="1">
      <c r="C97" s="61"/>
      <c r="D97" s="72" t="s">
        <v>329</v>
      </c>
      <c r="E97" s="125" t="s">
        <v>263</v>
      </c>
      <c r="F97" s="126" t="s">
        <v>283</v>
      </c>
      <c r="G97" s="126" t="s">
        <v>330</v>
      </c>
      <c r="H97" s="60">
        <f t="shared" si="7"/>
        <v>0</v>
      </c>
      <c r="I97" s="70"/>
      <c r="J97" s="70"/>
      <c r="K97" s="70"/>
      <c r="L97" s="70"/>
      <c r="N97" s="132"/>
      <c r="O97" s="132"/>
      <c r="P97" s="132"/>
      <c r="Q97" s="132"/>
      <c r="R97" s="132"/>
      <c r="S97" s="132"/>
      <c r="T97" s="134" t="s">
        <v>166</v>
      </c>
    </row>
    <row r="98" spans="3:20" ht="12" customHeight="1">
      <c r="C98" s="61"/>
      <c r="D98" s="72" t="s">
        <v>331</v>
      </c>
      <c r="E98" s="125" t="s">
        <v>265</v>
      </c>
      <c r="F98" s="126" t="s">
        <v>283</v>
      </c>
      <c r="G98" s="126" t="s">
        <v>332</v>
      </c>
      <c r="H98" s="60">
        <f t="shared" si="7"/>
        <v>0</v>
      </c>
      <c r="I98" s="70"/>
      <c r="J98" s="70"/>
      <c r="K98" s="70"/>
      <c r="L98" s="70"/>
      <c r="N98" s="132"/>
      <c r="O98" s="132"/>
      <c r="P98" s="132"/>
      <c r="Q98" s="132"/>
      <c r="R98" s="132"/>
      <c r="S98" s="132"/>
      <c r="T98" s="134" t="s">
        <v>166</v>
      </c>
    </row>
    <row r="99" spans="3:20" ht="12" customHeight="1">
      <c r="C99" s="61"/>
      <c r="D99" s="72" t="s">
        <v>333</v>
      </c>
      <c r="E99" s="125" t="s">
        <v>267</v>
      </c>
      <c r="F99" s="126" t="s">
        <v>283</v>
      </c>
      <c r="G99" s="126" t="s">
        <v>334</v>
      </c>
      <c r="H99" s="60">
        <f t="shared" si="7"/>
        <v>3.8475999999999999</v>
      </c>
      <c r="I99" s="70"/>
      <c r="J99" s="70"/>
      <c r="K99" s="157">
        <v>1.4644999999999999</v>
      </c>
      <c r="L99" s="70">
        <v>2.3831000000000002</v>
      </c>
      <c r="N99" s="132"/>
      <c r="O99" s="132"/>
      <c r="P99" s="132"/>
      <c r="Q99" s="132"/>
      <c r="R99" s="132"/>
      <c r="S99" s="132"/>
      <c r="T99" s="134" t="s">
        <v>166</v>
      </c>
    </row>
    <row r="100" spans="3:20" ht="12" customHeight="1">
      <c r="C100" s="61"/>
      <c r="D100" s="117" t="s">
        <v>335</v>
      </c>
      <c r="E100" s="127" t="s">
        <v>336</v>
      </c>
      <c r="F100" s="118" t="s">
        <v>283</v>
      </c>
      <c r="G100" s="71" t="s">
        <v>337</v>
      </c>
      <c r="H100" s="60">
        <f t="shared" si="7"/>
        <v>0</v>
      </c>
      <c r="I100" s="70"/>
      <c r="J100" s="70"/>
      <c r="K100" s="70"/>
      <c r="L100" s="70"/>
      <c r="N100" s="132"/>
      <c r="O100" s="132"/>
      <c r="P100" s="132"/>
      <c r="Q100" s="132"/>
      <c r="R100" s="132"/>
      <c r="S100" s="132"/>
      <c r="T100" s="134" t="s">
        <v>166</v>
      </c>
    </row>
    <row r="101" spans="3:20" ht="12" customHeight="1">
      <c r="C101" s="61"/>
      <c r="D101" s="72" t="s">
        <v>338</v>
      </c>
      <c r="E101" s="125" t="s">
        <v>273</v>
      </c>
      <c r="F101" s="126" t="s">
        <v>283</v>
      </c>
      <c r="G101" s="126" t="s">
        <v>339</v>
      </c>
      <c r="H101" s="60">
        <f t="shared" si="7"/>
        <v>2.6030000000000002</v>
      </c>
      <c r="I101" s="70"/>
      <c r="J101" s="70"/>
      <c r="K101" s="70">
        <v>0.22</v>
      </c>
      <c r="L101" s="70">
        <v>2.383</v>
      </c>
      <c r="N101" s="132"/>
      <c r="O101" s="132"/>
      <c r="P101" s="132"/>
      <c r="Q101" s="132"/>
      <c r="R101" s="132"/>
      <c r="S101" s="132"/>
      <c r="T101" s="134" t="s">
        <v>166</v>
      </c>
    </row>
    <row r="102" spans="3:20" ht="24" customHeight="1">
      <c r="C102" s="61"/>
      <c r="D102" s="72" t="s">
        <v>340</v>
      </c>
      <c r="E102" s="125" t="s">
        <v>276</v>
      </c>
      <c r="F102" s="126" t="s">
        <v>283</v>
      </c>
      <c r="G102" s="126" t="s">
        <v>341</v>
      </c>
      <c r="H102" s="60">
        <f t="shared" si="7"/>
        <v>1.2446000000000002</v>
      </c>
      <c r="I102" s="60">
        <f>I99-I101</f>
        <v>0</v>
      </c>
      <c r="J102" s="60">
        <f>J99-J101</f>
        <v>0</v>
      </c>
      <c r="K102" s="60">
        <f>K99-K101</f>
        <v>1.2444999999999999</v>
      </c>
      <c r="L102" s="60">
        <f>L99-L101</f>
        <v>1.0000000000021103E-4</v>
      </c>
      <c r="N102" s="132"/>
      <c r="O102" s="132"/>
      <c r="P102" s="132"/>
      <c r="Q102" s="132"/>
      <c r="R102" s="132"/>
      <c r="S102" s="132"/>
      <c r="T102" s="134" t="s">
        <v>166</v>
      </c>
    </row>
    <row r="103" spans="3:20" ht="12" customHeight="1">
      <c r="C103" s="61"/>
      <c r="D103" s="72" t="s">
        <v>342</v>
      </c>
      <c r="E103" s="125" t="s">
        <v>279</v>
      </c>
      <c r="F103" s="126" t="s">
        <v>283</v>
      </c>
      <c r="G103" s="126" t="s">
        <v>343</v>
      </c>
      <c r="H103" s="60">
        <f t="shared" si="7"/>
        <v>-1.0000000000243148E-4</v>
      </c>
      <c r="I103" s="60">
        <f>SUM(I60,I79,I84)-SUM(I85,I96:I99)</f>
        <v>0</v>
      </c>
      <c r="J103" s="60">
        <f>SUM(J60,J79,J84)-SUM(J85,J96:J99)</f>
        <v>0</v>
      </c>
      <c r="K103" s="60">
        <f>SUM(K60,K79,K84)-SUM(K85,K96:K99)</f>
        <v>-4.000000000017323E-4</v>
      </c>
      <c r="L103" s="60">
        <f>SUM(L60,L79,L84)-SUM(L85,L96:L99)</f>
        <v>2.9999999999930083E-4</v>
      </c>
      <c r="N103" s="132"/>
      <c r="O103" s="132"/>
      <c r="P103" s="132"/>
      <c r="Q103" s="132"/>
      <c r="R103" s="132"/>
      <c r="S103" s="132"/>
      <c r="T103" s="134" t="s">
        <v>166</v>
      </c>
    </row>
    <row r="104" spans="3:20" ht="18" customHeight="1">
      <c r="C104" s="61"/>
      <c r="D104" s="191" t="s">
        <v>344</v>
      </c>
      <c r="E104" s="192"/>
      <c r="F104" s="192"/>
      <c r="G104" s="142"/>
      <c r="H104" s="140"/>
      <c r="I104" s="140"/>
      <c r="J104" s="140"/>
      <c r="K104" s="140"/>
      <c r="L104" s="141"/>
      <c r="N104" s="132"/>
      <c r="O104" s="132"/>
      <c r="P104" s="132"/>
      <c r="Q104" s="132"/>
      <c r="R104" s="132"/>
      <c r="S104" s="132"/>
      <c r="T104" s="132"/>
    </row>
    <row r="105" spans="3:20" ht="12" customHeight="1">
      <c r="C105" s="61"/>
      <c r="D105" s="72" t="s">
        <v>345</v>
      </c>
      <c r="E105" s="125" t="s">
        <v>346</v>
      </c>
      <c r="F105" s="126" t="s">
        <v>283</v>
      </c>
      <c r="G105" s="126" t="s">
        <v>347</v>
      </c>
      <c r="H105" s="60">
        <f>SUM(I105:L105)</f>
        <v>10.417</v>
      </c>
      <c r="I105" s="70"/>
      <c r="J105" s="70"/>
      <c r="K105" s="157">
        <v>10.417</v>
      </c>
      <c r="L105" s="70"/>
      <c r="N105" s="132"/>
      <c r="O105" s="132"/>
      <c r="P105" s="132"/>
      <c r="Q105" s="132"/>
      <c r="R105" s="132"/>
      <c r="S105" s="132"/>
      <c r="T105" s="134" t="s">
        <v>166</v>
      </c>
    </row>
    <row r="106" spans="3:20" ht="12" customHeight="1">
      <c r="C106" s="61"/>
      <c r="D106" s="72" t="s">
        <v>348</v>
      </c>
      <c r="E106" s="125" t="s">
        <v>349</v>
      </c>
      <c r="F106" s="126" t="s">
        <v>283</v>
      </c>
      <c r="G106" s="126" t="s">
        <v>350</v>
      </c>
      <c r="H106" s="60">
        <f>SUM(I106:L106)</f>
        <v>68.031999999999996</v>
      </c>
      <c r="I106" s="70"/>
      <c r="J106" s="70"/>
      <c r="K106" s="70">
        <v>68.031999999999996</v>
      </c>
      <c r="L106" s="70"/>
      <c r="N106" s="132"/>
      <c r="O106" s="132"/>
      <c r="P106" s="132"/>
      <c r="Q106" s="132"/>
      <c r="R106" s="132"/>
      <c r="S106" s="132"/>
      <c r="T106" s="134" t="s">
        <v>166</v>
      </c>
    </row>
    <row r="107" spans="3:20" ht="12" customHeight="1">
      <c r="C107" s="61"/>
      <c r="D107" s="72" t="s">
        <v>351</v>
      </c>
      <c r="E107" s="125" t="s">
        <v>352</v>
      </c>
      <c r="F107" s="126" t="s">
        <v>283</v>
      </c>
      <c r="G107" s="126" t="s">
        <v>353</v>
      </c>
      <c r="H107" s="60">
        <f>SUM(I107:L107)</f>
        <v>0</v>
      </c>
      <c r="I107" s="70"/>
      <c r="J107" s="70"/>
      <c r="K107" s="70"/>
      <c r="L107" s="70"/>
      <c r="N107" s="132"/>
      <c r="O107" s="132"/>
      <c r="P107" s="132"/>
      <c r="Q107" s="132"/>
      <c r="R107" s="132"/>
      <c r="S107" s="132"/>
      <c r="T107" s="134" t="s">
        <v>166</v>
      </c>
    </row>
    <row r="108" spans="3:20" ht="18" customHeight="1">
      <c r="C108" s="61"/>
      <c r="D108" s="191" t="s">
        <v>354</v>
      </c>
      <c r="E108" s="192"/>
      <c r="F108" s="192"/>
      <c r="G108" s="142"/>
      <c r="H108" s="140"/>
      <c r="I108" s="140"/>
      <c r="J108" s="140"/>
      <c r="K108" s="140"/>
      <c r="L108" s="141"/>
      <c r="N108" s="132"/>
      <c r="O108" s="132"/>
      <c r="P108" s="132"/>
      <c r="Q108" s="132"/>
      <c r="R108" s="132"/>
      <c r="S108" s="132"/>
      <c r="T108" s="132"/>
    </row>
    <row r="109" spans="3:20" ht="12" customHeight="1">
      <c r="C109" s="61"/>
      <c r="D109" s="72" t="s">
        <v>355</v>
      </c>
      <c r="E109" s="125" t="s">
        <v>356</v>
      </c>
      <c r="F109" s="126" t="s">
        <v>165</v>
      </c>
      <c r="G109" s="126" t="s">
        <v>357</v>
      </c>
      <c r="H109" s="60">
        <f t="shared" ref="H109:H140" si="8">SUM(I109:L109)</f>
        <v>0</v>
      </c>
      <c r="I109" s="60">
        <f>SUM(I110,I111)</f>
        <v>0</v>
      </c>
      <c r="J109" s="60">
        <f>SUM(J110,J111)</f>
        <v>0</v>
      </c>
      <c r="K109" s="60">
        <f>SUM(K110,K111)</f>
        <v>0</v>
      </c>
      <c r="L109" s="60">
        <f>SUM(L110,L111)</f>
        <v>0</v>
      </c>
      <c r="N109" s="132"/>
      <c r="O109" s="132"/>
      <c r="P109" s="132"/>
      <c r="Q109" s="132"/>
      <c r="R109" s="132"/>
      <c r="S109" s="132"/>
      <c r="T109" s="134" t="s">
        <v>166</v>
      </c>
    </row>
    <row r="110" spans="3:20" ht="12" customHeight="1">
      <c r="C110" s="61"/>
      <c r="D110" s="117" t="s">
        <v>358</v>
      </c>
      <c r="E110" s="127" t="s">
        <v>359</v>
      </c>
      <c r="F110" s="118" t="s">
        <v>165</v>
      </c>
      <c r="G110" s="71" t="s">
        <v>360</v>
      </c>
      <c r="H110" s="60">
        <f t="shared" si="8"/>
        <v>0</v>
      </c>
      <c r="I110" s="70"/>
      <c r="J110" s="70"/>
      <c r="K110" s="70"/>
      <c r="L110" s="70"/>
      <c r="N110" s="132"/>
      <c r="O110" s="132"/>
      <c r="P110" s="132"/>
      <c r="Q110" s="132"/>
      <c r="R110" s="132"/>
      <c r="S110" s="132"/>
      <c r="T110" s="134" t="s">
        <v>166</v>
      </c>
    </row>
    <row r="111" spans="3:20" ht="12" customHeight="1">
      <c r="C111" s="61"/>
      <c r="D111" s="117" t="s">
        <v>361</v>
      </c>
      <c r="E111" s="127" t="s">
        <v>362</v>
      </c>
      <c r="F111" s="118" t="s">
        <v>165</v>
      </c>
      <c r="G111" s="71" t="s">
        <v>363</v>
      </c>
      <c r="H111" s="60">
        <f t="shared" si="8"/>
        <v>0</v>
      </c>
      <c r="I111" s="60">
        <f>I114</f>
        <v>0</v>
      </c>
      <c r="J111" s="60">
        <f>J114</f>
        <v>0</v>
      </c>
      <c r="K111" s="60">
        <f>K114</f>
        <v>0</v>
      </c>
      <c r="L111" s="60">
        <f>L114</f>
        <v>0</v>
      </c>
      <c r="N111" s="132"/>
      <c r="O111" s="132"/>
      <c r="P111" s="132"/>
      <c r="Q111" s="132"/>
      <c r="R111" s="132"/>
      <c r="S111" s="132"/>
      <c r="T111" s="134" t="s">
        <v>166</v>
      </c>
    </row>
    <row r="112" spans="3:20" ht="12" customHeight="1">
      <c r="C112" s="61"/>
      <c r="D112" s="117" t="s">
        <v>364</v>
      </c>
      <c r="E112" s="128" t="s">
        <v>365</v>
      </c>
      <c r="F112" s="118" t="s">
        <v>283</v>
      </c>
      <c r="G112" s="71" t="s">
        <v>366</v>
      </c>
      <c r="H112" s="60">
        <f t="shared" si="8"/>
        <v>0</v>
      </c>
      <c r="I112" s="70"/>
      <c r="J112" s="70"/>
      <c r="K112" s="70"/>
      <c r="L112" s="70"/>
      <c r="N112" s="132"/>
      <c r="O112" s="132"/>
      <c r="P112" s="132"/>
      <c r="Q112" s="132"/>
      <c r="R112" s="132"/>
      <c r="S112" s="132"/>
      <c r="T112" s="134" t="s">
        <v>166</v>
      </c>
    </row>
    <row r="113" spans="3:20" ht="12" customHeight="1">
      <c r="C113" s="61"/>
      <c r="D113" s="117" t="s">
        <v>367</v>
      </c>
      <c r="E113" s="129" t="s">
        <v>368</v>
      </c>
      <c r="F113" s="118" t="s">
        <v>283</v>
      </c>
      <c r="G113" s="71" t="s">
        <v>369</v>
      </c>
      <c r="H113" s="60">
        <f t="shared" si="8"/>
        <v>0</v>
      </c>
      <c r="I113" s="70"/>
      <c r="J113" s="70"/>
      <c r="K113" s="70"/>
      <c r="L113" s="70"/>
      <c r="N113" s="132"/>
      <c r="O113" s="132"/>
      <c r="P113" s="132"/>
      <c r="Q113" s="132"/>
      <c r="R113" s="132"/>
      <c r="S113" s="132"/>
      <c r="T113" s="134" t="s">
        <v>166</v>
      </c>
    </row>
    <row r="114" spans="3:20" ht="12" customHeight="1">
      <c r="C114" s="61"/>
      <c r="D114" s="117" t="s">
        <v>370</v>
      </c>
      <c r="E114" s="128" t="s">
        <v>371</v>
      </c>
      <c r="F114" s="118" t="s">
        <v>165</v>
      </c>
      <c r="G114" s="71" t="s">
        <v>372</v>
      </c>
      <c r="H114" s="60">
        <f t="shared" si="8"/>
        <v>0</v>
      </c>
      <c r="I114" s="70"/>
      <c r="J114" s="70"/>
      <c r="K114" s="70"/>
      <c r="L114" s="70"/>
      <c r="N114" s="132"/>
      <c r="O114" s="132"/>
      <c r="P114" s="132"/>
      <c r="Q114" s="132"/>
      <c r="R114" s="132"/>
      <c r="S114" s="132"/>
      <c r="T114" s="134" t="s">
        <v>166</v>
      </c>
    </row>
    <row r="115" spans="3:20" ht="12" customHeight="1">
      <c r="C115" s="61"/>
      <c r="D115" s="72" t="s">
        <v>373</v>
      </c>
      <c r="E115" s="125" t="s">
        <v>374</v>
      </c>
      <c r="F115" s="126" t="s">
        <v>165</v>
      </c>
      <c r="G115" s="126" t="s">
        <v>375</v>
      </c>
      <c r="H115" s="60">
        <f t="shared" si="8"/>
        <v>106816.004</v>
      </c>
      <c r="I115" s="60">
        <f>SUM(I116,I132)</f>
        <v>0</v>
      </c>
      <c r="J115" s="60">
        <f>SUM(J116,J132)</f>
        <v>0</v>
      </c>
      <c r="K115" s="60">
        <f>SUM(K116,K132)</f>
        <v>28117.048999999999</v>
      </c>
      <c r="L115" s="60">
        <f>SUM(L116,L132)</f>
        <v>78698.955000000002</v>
      </c>
      <c r="N115" s="132"/>
      <c r="O115" s="132"/>
      <c r="P115" s="132"/>
      <c r="Q115" s="132"/>
      <c r="R115" s="132"/>
      <c r="S115" s="132"/>
      <c r="T115" s="134" t="s">
        <v>166</v>
      </c>
    </row>
    <row r="116" spans="3:20" ht="12" customHeight="1">
      <c r="C116" s="61"/>
      <c r="D116" s="117" t="s">
        <v>376</v>
      </c>
      <c r="E116" s="127" t="s">
        <v>377</v>
      </c>
      <c r="F116" s="118" t="s">
        <v>165</v>
      </c>
      <c r="G116" s="71" t="s">
        <v>378</v>
      </c>
      <c r="H116" s="60">
        <f t="shared" si="8"/>
        <v>106816.004</v>
      </c>
      <c r="I116" s="60">
        <f>SUM(I117:I118)</f>
        <v>0</v>
      </c>
      <c r="J116" s="60">
        <f>SUM(J117:J118)</f>
        <v>0</v>
      </c>
      <c r="K116" s="60">
        <f>SUM(K117:K118)</f>
        <v>28117.048999999999</v>
      </c>
      <c r="L116" s="60">
        <f>SUM(L117:L118)</f>
        <v>78698.955000000002</v>
      </c>
      <c r="N116" s="132"/>
      <c r="O116" s="132"/>
      <c r="P116" s="132"/>
      <c r="Q116" s="132"/>
      <c r="R116" s="132"/>
      <c r="S116" s="132"/>
      <c r="T116" s="134" t="s">
        <v>166</v>
      </c>
    </row>
    <row r="117" spans="3:20" ht="12" customHeight="1">
      <c r="C117" s="61"/>
      <c r="D117" s="117" t="s">
        <v>379</v>
      </c>
      <c r="E117" s="128" t="s">
        <v>380</v>
      </c>
      <c r="F117" s="118" t="s">
        <v>165</v>
      </c>
      <c r="G117" s="71" t="s">
        <v>381</v>
      </c>
      <c r="H117" s="60">
        <f t="shared" si="8"/>
        <v>106816.004</v>
      </c>
      <c r="I117" s="70"/>
      <c r="J117" s="70"/>
      <c r="K117" s="157">
        <v>28117.048999999999</v>
      </c>
      <c r="L117" s="70">
        <v>78698.955000000002</v>
      </c>
      <c r="N117" s="132"/>
      <c r="O117" s="132"/>
      <c r="P117" s="132"/>
      <c r="Q117" s="132"/>
      <c r="R117" s="132"/>
      <c r="S117" s="132"/>
      <c r="T117" s="134" t="s">
        <v>166</v>
      </c>
    </row>
    <row r="118" spans="3:20" ht="12" customHeight="1">
      <c r="C118" s="61"/>
      <c r="D118" s="117" t="s">
        <v>382</v>
      </c>
      <c r="E118" s="128" t="s">
        <v>383</v>
      </c>
      <c r="F118" s="118" t="s">
        <v>165</v>
      </c>
      <c r="G118" s="71" t="s">
        <v>384</v>
      </c>
      <c r="H118" s="60">
        <f t="shared" si="8"/>
        <v>0</v>
      </c>
      <c r="I118" s="60">
        <f>SUM(I119,I122,I125,I128:I131)</f>
        <v>0</v>
      </c>
      <c r="J118" s="60">
        <f>SUM(J119,J122,J125,J128:J131)</f>
        <v>0</v>
      </c>
      <c r="K118" s="60">
        <f>SUM(K119,K122,K125,K128:K131)</f>
        <v>0</v>
      </c>
      <c r="L118" s="60">
        <f>SUM(L119,L122,L125,L128:L131)</f>
        <v>0</v>
      </c>
      <c r="N118" s="132"/>
      <c r="O118" s="132"/>
      <c r="P118" s="132"/>
      <c r="Q118" s="132"/>
      <c r="R118" s="132"/>
      <c r="S118" s="132"/>
      <c r="T118" s="134" t="s">
        <v>166</v>
      </c>
    </row>
    <row r="119" spans="3:20" ht="36" customHeight="1">
      <c r="C119" s="61"/>
      <c r="D119" s="117" t="s">
        <v>385</v>
      </c>
      <c r="E119" s="129" t="s">
        <v>386</v>
      </c>
      <c r="F119" s="118" t="s">
        <v>165</v>
      </c>
      <c r="G119" s="71" t="s">
        <v>387</v>
      </c>
      <c r="H119" s="60">
        <f t="shared" si="8"/>
        <v>0</v>
      </c>
      <c r="I119" s="60">
        <f>SUM(I120:I121)</f>
        <v>0</v>
      </c>
      <c r="J119" s="60">
        <f>SUM(J120:J121)</f>
        <v>0</v>
      </c>
      <c r="K119" s="60">
        <f>SUM(K120:K121)</f>
        <v>0</v>
      </c>
      <c r="L119" s="60">
        <f>SUM(L120:L121)</f>
        <v>0</v>
      </c>
      <c r="N119" s="132"/>
      <c r="O119" s="132"/>
      <c r="P119" s="132"/>
      <c r="Q119" s="132"/>
      <c r="R119" s="132"/>
      <c r="S119" s="132"/>
      <c r="T119" s="134" t="s">
        <v>166</v>
      </c>
    </row>
    <row r="120" spans="3:20" ht="12" customHeight="1">
      <c r="C120" s="61"/>
      <c r="D120" s="117" t="s">
        <v>388</v>
      </c>
      <c r="E120" s="130" t="s">
        <v>389</v>
      </c>
      <c r="F120" s="118" t="s">
        <v>165</v>
      </c>
      <c r="G120" s="71" t="s">
        <v>390</v>
      </c>
      <c r="H120" s="60">
        <f t="shared" si="8"/>
        <v>0</v>
      </c>
      <c r="I120" s="70"/>
      <c r="J120" s="70"/>
      <c r="K120" s="70"/>
      <c r="L120" s="70"/>
      <c r="N120" s="132"/>
      <c r="O120" s="132"/>
      <c r="P120" s="132"/>
      <c r="Q120" s="132"/>
      <c r="R120" s="132"/>
      <c r="S120" s="132"/>
      <c r="T120" s="134" t="s">
        <v>166</v>
      </c>
    </row>
    <row r="121" spans="3:20" ht="12" customHeight="1">
      <c r="C121" s="61"/>
      <c r="D121" s="117" t="s">
        <v>391</v>
      </c>
      <c r="E121" s="130" t="s">
        <v>392</v>
      </c>
      <c r="F121" s="118" t="s">
        <v>165</v>
      </c>
      <c r="G121" s="71" t="s">
        <v>393</v>
      </c>
      <c r="H121" s="60">
        <f t="shared" si="8"/>
        <v>0</v>
      </c>
      <c r="I121" s="70"/>
      <c r="J121" s="70"/>
      <c r="K121" s="70"/>
      <c r="L121" s="70"/>
      <c r="N121" s="132"/>
      <c r="O121" s="132"/>
      <c r="P121" s="132"/>
      <c r="Q121" s="132"/>
      <c r="R121" s="132"/>
      <c r="S121" s="132"/>
      <c r="T121" s="134" t="s">
        <v>166</v>
      </c>
    </row>
    <row r="122" spans="3:20" ht="36" customHeight="1">
      <c r="C122" s="61"/>
      <c r="D122" s="117" t="s">
        <v>394</v>
      </c>
      <c r="E122" s="129" t="s">
        <v>395</v>
      </c>
      <c r="F122" s="118" t="s">
        <v>165</v>
      </c>
      <c r="G122" s="71" t="s">
        <v>396</v>
      </c>
      <c r="H122" s="60">
        <f t="shared" si="8"/>
        <v>0</v>
      </c>
      <c r="I122" s="60">
        <f>SUM(I123:I124)</f>
        <v>0</v>
      </c>
      <c r="J122" s="60">
        <f>SUM(J123:J124)</f>
        <v>0</v>
      </c>
      <c r="K122" s="60">
        <f>SUM(K123:K124)</f>
        <v>0</v>
      </c>
      <c r="L122" s="60">
        <f>SUM(L123:L124)</f>
        <v>0</v>
      </c>
      <c r="N122" s="132"/>
      <c r="O122" s="132"/>
      <c r="P122" s="132"/>
      <c r="Q122" s="132"/>
      <c r="R122" s="132"/>
      <c r="S122" s="132"/>
      <c r="T122" s="134" t="s">
        <v>166</v>
      </c>
    </row>
    <row r="123" spans="3:20" ht="12" customHeight="1">
      <c r="C123" s="61"/>
      <c r="D123" s="117" t="s">
        <v>397</v>
      </c>
      <c r="E123" s="130" t="s">
        <v>389</v>
      </c>
      <c r="F123" s="118" t="s">
        <v>165</v>
      </c>
      <c r="G123" s="71" t="s">
        <v>398</v>
      </c>
      <c r="H123" s="60">
        <f t="shared" si="8"/>
        <v>0</v>
      </c>
      <c r="I123" s="70"/>
      <c r="J123" s="70"/>
      <c r="K123" s="70"/>
      <c r="L123" s="70"/>
      <c r="N123" s="132"/>
      <c r="O123" s="132"/>
      <c r="P123" s="132"/>
      <c r="Q123" s="132"/>
      <c r="R123" s="132"/>
      <c r="S123" s="132"/>
      <c r="T123" s="134" t="s">
        <v>166</v>
      </c>
    </row>
    <row r="124" spans="3:20" ht="12" customHeight="1">
      <c r="C124" s="61"/>
      <c r="D124" s="117" t="s">
        <v>399</v>
      </c>
      <c r="E124" s="130" t="s">
        <v>392</v>
      </c>
      <c r="F124" s="118" t="s">
        <v>165</v>
      </c>
      <c r="G124" s="71" t="s">
        <v>400</v>
      </c>
      <c r="H124" s="60">
        <f t="shared" si="8"/>
        <v>0</v>
      </c>
      <c r="I124" s="70"/>
      <c r="J124" s="70"/>
      <c r="K124" s="70"/>
      <c r="L124" s="70"/>
      <c r="N124" s="132"/>
      <c r="O124" s="132"/>
      <c r="P124" s="132"/>
      <c r="Q124" s="132"/>
      <c r="R124" s="132"/>
      <c r="S124" s="132"/>
      <c r="T124" s="134" t="s">
        <v>166</v>
      </c>
    </row>
    <row r="125" spans="3:20" ht="24" customHeight="1">
      <c r="C125" s="61"/>
      <c r="D125" s="117" t="s">
        <v>401</v>
      </c>
      <c r="E125" s="129" t="s">
        <v>402</v>
      </c>
      <c r="F125" s="118" t="s">
        <v>165</v>
      </c>
      <c r="G125" s="71" t="s">
        <v>403</v>
      </c>
      <c r="H125" s="60">
        <f t="shared" si="8"/>
        <v>0</v>
      </c>
      <c r="I125" s="60">
        <f>SUM(I126:I127)</f>
        <v>0</v>
      </c>
      <c r="J125" s="60">
        <f>SUM(J126:J127)</f>
        <v>0</v>
      </c>
      <c r="K125" s="60">
        <f>SUM(K126:K127)</f>
        <v>0</v>
      </c>
      <c r="L125" s="60">
        <f>SUM(L126:L127)</f>
        <v>0</v>
      </c>
      <c r="N125" s="132"/>
      <c r="O125" s="132"/>
      <c r="P125" s="132"/>
      <c r="Q125" s="132"/>
      <c r="R125" s="132"/>
      <c r="S125" s="132"/>
      <c r="T125" s="134" t="s">
        <v>166</v>
      </c>
    </row>
    <row r="126" spans="3:20" ht="12" customHeight="1">
      <c r="C126" s="61"/>
      <c r="D126" s="117" t="s">
        <v>404</v>
      </c>
      <c r="E126" s="130" t="s">
        <v>389</v>
      </c>
      <c r="F126" s="118" t="s">
        <v>165</v>
      </c>
      <c r="G126" s="71" t="s">
        <v>405</v>
      </c>
      <c r="H126" s="60">
        <f t="shared" si="8"/>
        <v>0</v>
      </c>
      <c r="I126" s="70"/>
      <c r="J126" s="70"/>
      <c r="K126" s="70"/>
      <c r="L126" s="70"/>
      <c r="N126" s="132"/>
      <c r="O126" s="132"/>
      <c r="P126" s="132"/>
      <c r="Q126" s="132"/>
      <c r="R126" s="132"/>
      <c r="S126" s="132"/>
      <c r="T126" s="134" t="s">
        <v>166</v>
      </c>
    </row>
    <row r="127" spans="3:20" ht="12" customHeight="1">
      <c r="C127" s="61"/>
      <c r="D127" s="117" t="s">
        <v>406</v>
      </c>
      <c r="E127" s="130" t="s">
        <v>392</v>
      </c>
      <c r="F127" s="118" t="s">
        <v>165</v>
      </c>
      <c r="G127" s="71" t="s">
        <v>407</v>
      </c>
      <c r="H127" s="60">
        <f t="shared" si="8"/>
        <v>0</v>
      </c>
      <c r="I127" s="70"/>
      <c r="J127" s="70"/>
      <c r="K127" s="70"/>
      <c r="L127" s="70"/>
      <c r="N127" s="132"/>
      <c r="O127" s="132"/>
      <c r="P127" s="132"/>
      <c r="Q127" s="132"/>
      <c r="R127" s="132"/>
      <c r="S127" s="132"/>
      <c r="T127" s="134" t="s">
        <v>166</v>
      </c>
    </row>
    <row r="128" spans="3:20" ht="12" customHeight="1">
      <c r="C128" s="61"/>
      <c r="D128" s="117" t="s">
        <v>408</v>
      </c>
      <c r="E128" s="129" t="s">
        <v>409</v>
      </c>
      <c r="F128" s="118" t="s">
        <v>165</v>
      </c>
      <c r="G128" s="71" t="s">
        <v>410</v>
      </c>
      <c r="H128" s="60">
        <f t="shared" si="8"/>
        <v>0</v>
      </c>
      <c r="I128" s="70"/>
      <c r="J128" s="70"/>
      <c r="K128" s="70"/>
      <c r="L128" s="70"/>
      <c r="N128" s="132"/>
      <c r="O128" s="132"/>
      <c r="P128" s="132"/>
      <c r="Q128" s="132"/>
      <c r="R128" s="132"/>
      <c r="S128" s="132"/>
      <c r="T128" s="134" t="s">
        <v>166</v>
      </c>
    </row>
    <row r="129" spans="3:20" ht="12" customHeight="1">
      <c r="C129" s="61"/>
      <c r="D129" s="117" t="s">
        <v>411</v>
      </c>
      <c r="E129" s="129" t="s">
        <v>412</v>
      </c>
      <c r="F129" s="118" t="s">
        <v>165</v>
      </c>
      <c r="G129" s="71" t="s">
        <v>413</v>
      </c>
      <c r="H129" s="60">
        <f t="shared" si="8"/>
        <v>0</v>
      </c>
      <c r="I129" s="70"/>
      <c r="J129" s="70"/>
      <c r="K129" s="70"/>
      <c r="L129" s="70"/>
      <c r="N129" s="132"/>
      <c r="O129" s="132"/>
      <c r="P129" s="132"/>
      <c r="Q129" s="132"/>
      <c r="R129" s="132"/>
      <c r="S129" s="132"/>
      <c r="T129" s="134" t="s">
        <v>166</v>
      </c>
    </row>
    <row r="130" spans="3:20" ht="36" customHeight="1">
      <c r="C130" s="61"/>
      <c r="D130" s="117" t="s">
        <v>414</v>
      </c>
      <c r="E130" s="129" t="s">
        <v>415</v>
      </c>
      <c r="F130" s="118" t="s">
        <v>165</v>
      </c>
      <c r="G130" s="71" t="s">
        <v>416</v>
      </c>
      <c r="H130" s="60">
        <f t="shared" si="8"/>
        <v>0</v>
      </c>
      <c r="I130" s="70"/>
      <c r="J130" s="70"/>
      <c r="K130" s="70"/>
      <c r="L130" s="70"/>
      <c r="N130" s="132"/>
      <c r="O130" s="132"/>
      <c r="P130" s="132"/>
      <c r="Q130" s="132"/>
      <c r="R130" s="132"/>
      <c r="S130" s="132"/>
      <c r="T130" s="134" t="s">
        <v>166</v>
      </c>
    </row>
    <row r="131" spans="3:20" ht="24" customHeight="1">
      <c r="C131" s="61"/>
      <c r="D131" s="117" t="s">
        <v>417</v>
      </c>
      <c r="E131" s="129" t="s">
        <v>418</v>
      </c>
      <c r="F131" s="118" t="s">
        <v>165</v>
      </c>
      <c r="G131" s="71" t="s">
        <v>419</v>
      </c>
      <c r="H131" s="60">
        <f t="shared" si="8"/>
        <v>0</v>
      </c>
      <c r="I131" s="70"/>
      <c r="J131" s="70"/>
      <c r="K131" s="70"/>
      <c r="L131" s="70"/>
      <c r="N131" s="132"/>
      <c r="O131" s="132"/>
      <c r="P131" s="132"/>
      <c r="Q131" s="132"/>
      <c r="R131" s="132"/>
      <c r="S131" s="132"/>
      <c r="T131" s="134" t="s">
        <v>166</v>
      </c>
    </row>
    <row r="132" spans="3:20" ht="12" customHeight="1">
      <c r="C132" s="61"/>
      <c r="D132" s="117" t="s">
        <v>420</v>
      </c>
      <c r="E132" s="127" t="s">
        <v>421</v>
      </c>
      <c r="F132" s="118" t="s">
        <v>165</v>
      </c>
      <c r="G132" s="71" t="s">
        <v>422</v>
      </c>
      <c r="H132" s="60">
        <f t="shared" si="8"/>
        <v>0</v>
      </c>
      <c r="I132" s="60">
        <f>I135</f>
        <v>0</v>
      </c>
      <c r="J132" s="60">
        <f>J135</f>
        <v>0</v>
      </c>
      <c r="K132" s="60">
        <f>K135</f>
        <v>0</v>
      </c>
      <c r="L132" s="60">
        <f>L135</f>
        <v>0</v>
      </c>
      <c r="N132" s="132"/>
      <c r="O132" s="132"/>
      <c r="P132" s="132"/>
      <c r="Q132" s="132"/>
      <c r="R132" s="132"/>
      <c r="S132" s="132"/>
      <c r="T132" s="134" t="s">
        <v>166</v>
      </c>
    </row>
    <row r="133" spans="3:20" ht="12" customHeight="1">
      <c r="C133" s="61"/>
      <c r="D133" s="117" t="s">
        <v>423</v>
      </c>
      <c r="E133" s="128" t="s">
        <v>365</v>
      </c>
      <c r="F133" s="118" t="s">
        <v>283</v>
      </c>
      <c r="G133" s="71" t="s">
        <v>424</v>
      </c>
      <c r="H133" s="60">
        <f t="shared" si="8"/>
        <v>0</v>
      </c>
      <c r="I133" s="70"/>
      <c r="J133" s="70"/>
      <c r="K133" s="70"/>
      <c r="L133" s="70"/>
      <c r="N133" s="132"/>
      <c r="O133" s="132"/>
      <c r="P133" s="132"/>
      <c r="Q133" s="132"/>
      <c r="R133" s="132"/>
      <c r="S133" s="132"/>
      <c r="T133" s="134" t="s">
        <v>166</v>
      </c>
    </row>
    <row r="134" spans="3:20" ht="12" customHeight="1">
      <c r="C134" s="61"/>
      <c r="D134" s="117" t="s">
        <v>425</v>
      </c>
      <c r="E134" s="129" t="s">
        <v>368</v>
      </c>
      <c r="F134" s="118" t="s">
        <v>283</v>
      </c>
      <c r="G134" s="71" t="s">
        <v>426</v>
      </c>
      <c r="H134" s="60">
        <f t="shared" si="8"/>
        <v>0</v>
      </c>
      <c r="I134" s="70"/>
      <c r="J134" s="70"/>
      <c r="K134" s="70"/>
      <c r="L134" s="70"/>
      <c r="N134" s="132"/>
      <c r="O134" s="132"/>
      <c r="P134" s="132"/>
      <c r="Q134" s="132"/>
      <c r="R134" s="132"/>
      <c r="S134" s="132"/>
      <c r="T134" s="134" t="s">
        <v>166</v>
      </c>
    </row>
    <row r="135" spans="3:20" ht="12" customHeight="1">
      <c r="C135" s="61"/>
      <c r="D135" s="117" t="s">
        <v>427</v>
      </c>
      <c r="E135" s="128" t="s">
        <v>371</v>
      </c>
      <c r="F135" s="118" t="s">
        <v>165</v>
      </c>
      <c r="G135" s="71" t="s">
        <v>428</v>
      </c>
      <c r="H135" s="60">
        <f t="shared" si="8"/>
        <v>0</v>
      </c>
      <c r="I135" s="70"/>
      <c r="J135" s="70"/>
      <c r="K135" s="70"/>
      <c r="L135" s="70"/>
      <c r="N135" s="132"/>
      <c r="O135" s="132"/>
      <c r="P135" s="132"/>
      <c r="Q135" s="132"/>
      <c r="R135" s="132"/>
      <c r="S135" s="132"/>
      <c r="T135" s="134" t="s">
        <v>166</v>
      </c>
    </row>
    <row r="136" spans="3:20" ht="12" customHeight="1">
      <c r="C136" s="61"/>
      <c r="D136" s="72" t="s">
        <v>429</v>
      </c>
      <c r="E136" s="125" t="s">
        <v>430</v>
      </c>
      <c r="F136" s="126" t="s">
        <v>165</v>
      </c>
      <c r="G136" s="126" t="s">
        <v>431</v>
      </c>
      <c r="H136" s="60">
        <f t="shared" si="8"/>
        <v>0</v>
      </c>
      <c r="I136" s="60">
        <f>SUM(I137,I138)</f>
        <v>0</v>
      </c>
      <c r="J136" s="60">
        <f>SUM(J137,J138)</f>
        <v>0</v>
      </c>
      <c r="K136" s="60">
        <f>SUM(K137,K138)</f>
        <v>0</v>
      </c>
      <c r="L136" s="60">
        <f>SUM(L137,L138)</f>
        <v>0</v>
      </c>
      <c r="N136" s="132"/>
      <c r="O136" s="132"/>
      <c r="P136" s="132"/>
      <c r="Q136" s="132"/>
      <c r="R136" s="132"/>
      <c r="S136" s="132"/>
      <c r="T136" s="134" t="s">
        <v>166</v>
      </c>
    </row>
    <row r="137" spans="3:20" ht="12" customHeight="1">
      <c r="C137" s="61"/>
      <c r="D137" s="117" t="s">
        <v>432</v>
      </c>
      <c r="E137" s="127" t="s">
        <v>359</v>
      </c>
      <c r="F137" s="118" t="s">
        <v>165</v>
      </c>
      <c r="G137" s="71" t="s">
        <v>433</v>
      </c>
      <c r="H137" s="60">
        <f t="shared" si="8"/>
        <v>0</v>
      </c>
      <c r="I137" s="70"/>
      <c r="J137" s="70"/>
      <c r="K137" s="70"/>
      <c r="L137" s="70"/>
      <c r="N137" s="132"/>
      <c r="O137" s="132"/>
      <c r="P137" s="132"/>
      <c r="Q137" s="132"/>
      <c r="R137" s="132"/>
      <c r="S137" s="132"/>
      <c r="T137" s="134" t="s">
        <v>166</v>
      </c>
    </row>
    <row r="138" spans="3:20" ht="12" customHeight="1">
      <c r="C138" s="61"/>
      <c r="D138" s="117" t="s">
        <v>434</v>
      </c>
      <c r="E138" s="127" t="s">
        <v>362</v>
      </c>
      <c r="F138" s="118" t="s">
        <v>165</v>
      </c>
      <c r="G138" s="71" t="s">
        <v>435</v>
      </c>
      <c r="H138" s="60">
        <f t="shared" si="8"/>
        <v>0</v>
      </c>
      <c r="I138" s="60">
        <f>I140</f>
        <v>0</v>
      </c>
      <c r="J138" s="60">
        <f>J140</f>
        <v>0</v>
      </c>
      <c r="K138" s="60">
        <f>K140</f>
        <v>0</v>
      </c>
      <c r="L138" s="60">
        <f>L140</f>
        <v>0</v>
      </c>
      <c r="N138" s="132"/>
      <c r="O138" s="132"/>
      <c r="P138" s="132"/>
      <c r="Q138" s="132"/>
      <c r="R138" s="132"/>
      <c r="S138" s="132"/>
      <c r="T138" s="134" t="s">
        <v>166</v>
      </c>
    </row>
    <row r="139" spans="3:20" ht="12" customHeight="1">
      <c r="C139" s="61"/>
      <c r="D139" s="117" t="s">
        <v>436</v>
      </c>
      <c r="E139" s="128" t="s">
        <v>437</v>
      </c>
      <c r="F139" s="118" t="s">
        <v>283</v>
      </c>
      <c r="G139" s="71" t="s">
        <v>438</v>
      </c>
      <c r="H139" s="60">
        <f t="shared" si="8"/>
        <v>0</v>
      </c>
      <c r="I139" s="70"/>
      <c r="J139" s="70"/>
      <c r="K139" s="157"/>
      <c r="L139" s="70"/>
      <c r="N139" s="132"/>
      <c r="O139" s="132"/>
      <c r="P139" s="132"/>
      <c r="Q139" s="132"/>
      <c r="R139" s="132"/>
      <c r="S139" s="132"/>
      <c r="T139" s="134" t="s">
        <v>166</v>
      </c>
    </row>
    <row r="140" spans="3:20" ht="12" customHeight="1">
      <c r="C140" s="61"/>
      <c r="D140" s="117" t="s">
        <v>439</v>
      </c>
      <c r="E140" s="128" t="s">
        <v>371</v>
      </c>
      <c r="F140" s="118" t="s">
        <v>165</v>
      </c>
      <c r="G140" s="71" t="s">
        <v>440</v>
      </c>
      <c r="H140" s="60">
        <f t="shared" si="8"/>
        <v>0</v>
      </c>
      <c r="I140" s="70"/>
      <c r="J140" s="70"/>
      <c r="K140" s="70"/>
      <c r="L140" s="70"/>
      <c r="N140" s="132"/>
      <c r="O140" s="132"/>
      <c r="P140" s="132"/>
      <c r="Q140" s="132"/>
      <c r="R140" s="132"/>
      <c r="S140" s="132"/>
      <c r="T140" s="134" t="s">
        <v>166</v>
      </c>
    </row>
    <row r="141" spans="3:20" ht="18" customHeight="1">
      <c r="C141" s="61"/>
      <c r="D141" s="191" t="s">
        <v>441</v>
      </c>
      <c r="E141" s="192"/>
      <c r="F141" s="192"/>
      <c r="G141" s="142"/>
      <c r="H141" s="140"/>
      <c r="I141" s="140"/>
      <c r="J141" s="140"/>
      <c r="K141" s="140"/>
      <c r="L141" s="141"/>
      <c r="N141" s="132"/>
      <c r="O141" s="132"/>
      <c r="P141" s="132"/>
      <c r="Q141" s="132"/>
      <c r="R141" s="132"/>
      <c r="S141" s="132"/>
      <c r="T141" s="132"/>
    </row>
    <row r="142" spans="3:20" ht="24" customHeight="1">
      <c r="C142" s="61"/>
      <c r="D142" s="72" t="s">
        <v>442</v>
      </c>
      <c r="E142" s="125" t="s">
        <v>443</v>
      </c>
      <c r="F142" s="126" t="s">
        <v>444</v>
      </c>
      <c r="G142" s="126" t="s">
        <v>445</v>
      </c>
      <c r="H142" s="60">
        <f t="shared" ref="H142:H162" si="9">SUM(I142:L142)</f>
        <v>0</v>
      </c>
      <c r="I142" s="60">
        <f>SUM(I143:I144)</f>
        <v>0</v>
      </c>
      <c r="J142" s="60">
        <f>SUM(J143:J144)</f>
        <v>0</v>
      </c>
      <c r="K142" s="60">
        <f>SUM(K143:K144)</f>
        <v>0</v>
      </c>
      <c r="L142" s="60">
        <f>SUM(L143:L144)</f>
        <v>0</v>
      </c>
      <c r="N142" s="132"/>
      <c r="O142" s="132"/>
      <c r="P142" s="132"/>
      <c r="Q142" s="132"/>
      <c r="R142" s="132"/>
      <c r="S142" s="132"/>
      <c r="T142" s="134" t="s">
        <v>166</v>
      </c>
    </row>
    <row r="143" spans="3:20" ht="12" customHeight="1">
      <c r="C143" s="61"/>
      <c r="D143" s="117" t="s">
        <v>446</v>
      </c>
      <c r="E143" s="127" t="s">
        <v>359</v>
      </c>
      <c r="F143" s="118" t="s">
        <v>444</v>
      </c>
      <c r="G143" s="71" t="s">
        <v>447</v>
      </c>
      <c r="H143" s="60">
        <f t="shared" si="9"/>
        <v>0</v>
      </c>
      <c r="I143" s="70"/>
      <c r="J143" s="70"/>
      <c r="K143" s="70"/>
      <c r="L143" s="70"/>
      <c r="N143" s="132"/>
      <c r="O143" s="132"/>
      <c r="P143" s="132"/>
      <c r="Q143" s="132"/>
      <c r="R143" s="132"/>
      <c r="S143" s="132"/>
      <c r="T143" s="134" t="s">
        <v>166</v>
      </c>
    </row>
    <row r="144" spans="3:20" ht="12" customHeight="1">
      <c r="C144" s="61"/>
      <c r="D144" s="117" t="s">
        <v>448</v>
      </c>
      <c r="E144" s="127" t="s">
        <v>362</v>
      </c>
      <c r="F144" s="118" t="s">
        <v>444</v>
      </c>
      <c r="G144" s="71" t="s">
        <v>449</v>
      </c>
      <c r="H144" s="60">
        <f t="shared" si="9"/>
        <v>0</v>
      </c>
      <c r="I144" s="60">
        <f>SUM(I145,I147)</f>
        <v>0</v>
      </c>
      <c r="J144" s="60">
        <f>SUM(J145,J147)</f>
        <v>0</v>
      </c>
      <c r="K144" s="60">
        <f>SUM(K145,K147)</f>
        <v>0</v>
      </c>
      <c r="L144" s="60">
        <f>SUM(L145,L147)</f>
        <v>0</v>
      </c>
      <c r="N144" s="132"/>
      <c r="O144" s="132"/>
      <c r="P144" s="132"/>
      <c r="Q144" s="132"/>
      <c r="R144" s="132"/>
      <c r="S144" s="132"/>
      <c r="T144" s="134" t="s">
        <v>166</v>
      </c>
    </row>
    <row r="145" spans="3:20" ht="12" customHeight="1">
      <c r="C145" s="61"/>
      <c r="D145" s="117" t="s">
        <v>450</v>
      </c>
      <c r="E145" s="128" t="s">
        <v>365</v>
      </c>
      <c r="F145" s="118" t="s">
        <v>444</v>
      </c>
      <c r="G145" s="71" t="s">
        <v>451</v>
      </c>
      <c r="H145" s="60">
        <f t="shared" si="9"/>
        <v>0</v>
      </c>
      <c r="I145" s="70"/>
      <c r="J145" s="70"/>
      <c r="K145" s="70"/>
      <c r="L145" s="70"/>
      <c r="N145" s="132"/>
      <c r="O145" s="132"/>
      <c r="P145" s="132"/>
      <c r="Q145" s="132"/>
      <c r="R145" s="132"/>
      <c r="S145" s="132"/>
      <c r="T145" s="134" t="s">
        <v>166</v>
      </c>
    </row>
    <row r="146" spans="3:20" ht="12" customHeight="1">
      <c r="C146" s="61"/>
      <c r="D146" s="117" t="s">
        <v>452</v>
      </c>
      <c r="E146" s="129" t="s">
        <v>453</v>
      </c>
      <c r="F146" s="118" t="s">
        <v>444</v>
      </c>
      <c r="G146" s="71" t="s">
        <v>454</v>
      </c>
      <c r="H146" s="60">
        <f t="shared" si="9"/>
        <v>0</v>
      </c>
      <c r="I146" s="70"/>
      <c r="J146" s="70"/>
      <c r="K146" s="70"/>
      <c r="L146" s="70"/>
      <c r="N146" s="132"/>
      <c r="O146" s="132"/>
      <c r="P146" s="132"/>
      <c r="Q146" s="132"/>
      <c r="R146" s="132"/>
      <c r="S146" s="132"/>
      <c r="T146" s="134" t="s">
        <v>166</v>
      </c>
    </row>
    <row r="147" spans="3:20" ht="12" customHeight="1">
      <c r="C147" s="61"/>
      <c r="D147" s="117" t="s">
        <v>455</v>
      </c>
      <c r="E147" s="128" t="s">
        <v>371</v>
      </c>
      <c r="F147" s="118" t="s">
        <v>444</v>
      </c>
      <c r="G147" s="71" t="s">
        <v>456</v>
      </c>
      <c r="H147" s="60">
        <f t="shared" si="9"/>
        <v>0</v>
      </c>
      <c r="I147" s="70"/>
      <c r="J147" s="70"/>
      <c r="K147" s="70"/>
      <c r="L147" s="70"/>
      <c r="N147" s="132"/>
      <c r="O147" s="132"/>
      <c r="P147" s="132"/>
      <c r="Q147" s="132"/>
      <c r="R147" s="132"/>
      <c r="S147" s="132"/>
      <c r="T147" s="134" t="s">
        <v>166</v>
      </c>
    </row>
    <row r="148" spans="3:20" ht="12" customHeight="1">
      <c r="C148" s="61"/>
      <c r="D148" s="72" t="s">
        <v>457</v>
      </c>
      <c r="E148" s="125" t="s">
        <v>458</v>
      </c>
      <c r="F148" s="126" t="s">
        <v>444</v>
      </c>
      <c r="G148" s="126" t="s">
        <v>459</v>
      </c>
      <c r="H148" s="60">
        <f t="shared" si="9"/>
        <v>0</v>
      </c>
      <c r="I148" s="60">
        <f>SUM(I149,I154)</f>
        <v>0</v>
      </c>
      <c r="J148" s="60">
        <f>SUM(J149,J154)</f>
        <v>0</v>
      </c>
      <c r="K148" s="60">
        <f>SUM(K149,K154)</f>
        <v>0</v>
      </c>
      <c r="L148" s="60">
        <f>SUM(L149,L154)</f>
        <v>0</v>
      </c>
      <c r="N148" s="132"/>
      <c r="O148" s="132"/>
      <c r="P148" s="132"/>
      <c r="Q148" s="132"/>
      <c r="R148" s="132"/>
      <c r="S148" s="132"/>
      <c r="T148" s="134" t="s">
        <v>166</v>
      </c>
    </row>
    <row r="149" spans="3:20" ht="12" customHeight="1">
      <c r="C149" s="61"/>
      <c r="D149" s="117" t="s">
        <v>460</v>
      </c>
      <c r="E149" s="127" t="s">
        <v>359</v>
      </c>
      <c r="F149" s="118" t="s">
        <v>444</v>
      </c>
      <c r="G149" s="71" t="s">
        <v>461</v>
      </c>
      <c r="H149" s="60">
        <f t="shared" si="9"/>
        <v>0</v>
      </c>
      <c r="I149" s="60">
        <f>SUM(I150:I151)</f>
        <v>0</v>
      </c>
      <c r="J149" s="60">
        <f>SUM(J150:J151)</f>
        <v>0</v>
      </c>
      <c r="K149" s="60">
        <f>SUM(K150:K151)</f>
        <v>0</v>
      </c>
      <c r="L149" s="60">
        <f>SUM(L150:L151)</f>
        <v>0</v>
      </c>
      <c r="N149" s="132"/>
      <c r="O149" s="132"/>
      <c r="P149" s="132"/>
      <c r="Q149" s="132"/>
      <c r="R149" s="132"/>
      <c r="S149" s="132"/>
      <c r="T149" s="134" t="s">
        <v>166</v>
      </c>
    </row>
    <row r="150" spans="3:20" ht="12" customHeight="1">
      <c r="C150" s="61"/>
      <c r="D150" s="117" t="s">
        <v>462</v>
      </c>
      <c r="E150" s="128" t="s">
        <v>380</v>
      </c>
      <c r="F150" s="118" t="s">
        <v>444</v>
      </c>
      <c r="G150" s="71" t="s">
        <v>463</v>
      </c>
      <c r="H150" s="60">
        <f t="shared" si="9"/>
        <v>0</v>
      </c>
      <c r="I150" s="70"/>
      <c r="J150" s="70"/>
      <c r="K150" s="70"/>
      <c r="L150" s="70"/>
      <c r="N150" s="132"/>
      <c r="O150" s="132"/>
      <c r="P150" s="132"/>
      <c r="Q150" s="132"/>
      <c r="R150" s="132"/>
      <c r="S150" s="132"/>
      <c r="T150" s="134" t="s">
        <v>166</v>
      </c>
    </row>
    <row r="151" spans="3:20" ht="12" customHeight="1">
      <c r="C151" s="61"/>
      <c r="D151" s="117" t="s">
        <v>464</v>
      </c>
      <c r="E151" s="128" t="s">
        <v>383</v>
      </c>
      <c r="F151" s="118" t="s">
        <v>444</v>
      </c>
      <c r="G151" s="71" t="s">
        <v>465</v>
      </c>
      <c r="H151" s="60">
        <f t="shared" si="9"/>
        <v>0</v>
      </c>
      <c r="I151" s="60">
        <f>SUM(I152:I153)</f>
        <v>0</v>
      </c>
      <c r="J151" s="60">
        <f>SUM(J152:J153)</f>
        <v>0</v>
      </c>
      <c r="K151" s="60">
        <f>SUM(K152:K153)</f>
        <v>0</v>
      </c>
      <c r="L151" s="60">
        <f>SUM(L152:L153)</f>
        <v>0</v>
      </c>
      <c r="N151" s="132"/>
      <c r="O151" s="132"/>
      <c r="P151" s="132"/>
      <c r="Q151" s="132"/>
      <c r="R151" s="132"/>
      <c r="S151" s="132"/>
      <c r="T151" s="134" t="s">
        <v>166</v>
      </c>
    </row>
    <row r="152" spans="3:20" ht="12" customHeight="1">
      <c r="C152" s="61"/>
      <c r="D152" s="117" t="s">
        <v>466</v>
      </c>
      <c r="E152" s="129" t="s">
        <v>389</v>
      </c>
      <c r="F152" s="118" t="s">
        <v>444</v>
      </c>
      <c r="G152" s="71" t="s">
        <v>467</v>
      </c>
      <c r="H152" s="60">
        <f t="shared" si="9"/>
        <v>0</v>
      </c>
      <c r="I152" s="70"/>
      <c r="J152" s="70"/>
      <c r="K152" s="70"/>
      <c r="L152" s="70"/>
      <c r="N152" s="132"/>
      <c r="O152" s="132"/>
      <c r="P152" s="132"/>
      <c r="Q152" s="132"/>
      <c r="R152" s="132"/>
      <c r="S152" s="132"/>
      <c r="T152" s="134" t="s">
        <v>166</v>
      </c>
    </row>
    <row r="153" spans="3:20" ht="12" customHeight="1">
      <c r="C153" s="61"/>
      <c r="D153" s="117" t="s">
        <v>468</v>
      </c>
      <c r="E153" s="129" t="s">
        <v>469</v>
      </c>
      <c r="F153" s="118" t="s">
        <v>444</v>
      </c>
      <c r="G153" s="71" t="s">
        <v>470</v>
      </c>
      <c r="H153" s="60">
        <f t="shared" si="9"/>
        <v>0</v>
      </c>
      <c r="I153" s="70"/>
      <c r="J153" s="70"/>
      <c r="K153" s="70"/>
      <c r="L153" s="70"/>
      <c r="N153" s="132"/>
      <c r="O153" s="132"/>
      <c r="P153" s="132"/>
      <c r="Q153" s="132"/>
      <c r="R153" s="132"/>
      <c r="S153" s="132"/>
      <c r="T153" s="134" t="s">
        <v>166</v>
      </c>
    </row>
    <row r="154" spans="3:20" ht="12" customHeight="1">
      <c r="C154" s="61"/>
      <c r="D154" s="117" t="s">
        <v>471</v>
      </c>
      <c r="E154" s="127" t="s">
        <v>421</v>
      </c>
      <c r="F154" s="118" t="s">
        <v>444</v>
      </c>
      <c r="G154" s="71" t="s">
        <v>472</v>
      </c>
      <c r="H154" s="60">
        <f t="shared" si="9"/>
        <v>0</v>
      </c>
      <c r="I154" s="60">
        <f>SUM(I155,I157)</f>
        <v>0</v>
      </c>
      <c r="J154" s="60">
        <f>SUM(J155,J157)</f>
        <v>0</v>
      </c>
      <c r="K154" s="60">
        <f>SUM(K155,K157)</f>
        <v>0</v>
      </c>
      <c r="L154" s="60">
        <f>SUM(L155,L157)</f>
        <v>0</v>
      </c>
      <c r="N154" s="132"/>
      <c r="O154" s="132"/>
      <c r="P154" s="132"/>
      <c r="Q154" s="132"/>
      <c r="R154" s="132"/>
      <c r="S154" s="132"/>
      <c r="T154" s="134" t="s">
        <v>166</v>
      </c>
    </row>
    <row r="155" spans="3:20" ht="12" customHeight="1">
      <c r="C155" s="61"/>
      <c r="D155" s="117" t="s">
        <v>473</v>
      </c>
      <c r="E155" s="128" t="s">
        <v>365</v>
      </c>
      <c r="F155" s="118" t="s">
        <v>444</v>
      </c>
      <c r="G155" s="71" t="s">
        <v>474</v>
      </c>
      <c r="H155" s="60">
        <f t="shared" si="9"/>
        <v>0</v>
      </c>
      <c r="I155" s="70"/>
      <c r="J155" s="70"/>
      <c r="K155" s="70"/>
      <c r="L155" s="70"/>
      <c r="N155" s="132"/>
      <c r="O155" s="132"/>
      <c r="P155" s="132"/>
      <c r="Q155" s="132"/>
      <c r="R155" s="132"/>
      <c r="S155" s="132"/>
      <c r="T155" s="134" t="s">
        <v>166</v>
      </c>
    </row>
    <row r="156" spans="3:20" ht="12" customHeight="1">
      <c r="C156" s="61"/>
      <c r="D156" s="117" t="s">
        <v>475</v>
      </c>
      <c r="E156" s="129" t="s">
        <v>453</v>
      </c>
      <c r="F156" s="118" t="s">
        <v>444</v>
      </c>
      <c r="G156" s="71" t="s">
        <v>476</v>
      </c>
      <c r="H156" s="60">
        <f t="shared" si="9"/>
        <v>0</v>
      </c>
      <c r="I156" s="70"/>
      <c r="J156" s="70"/>
      <c r="K156" s="70"/>
      <c r="L156" s="70"/>
      <c r="N156" s="132"/>
      <c r="O156" s="132"/>
      <c r="P156" s="132"/>
      <c r="Q156" s="132"/>
      <c r="R156" s="132"/>
      <c r="S156" s="132"/>
      <c r="T156" s="134" t="s">
        <v>166</v>
      </c>
    </row>
    <row r="157" spans="3:20" ht="12" customHeight="1">
      <c r="C157" s="61"/>
      <c r="D157" s="117" t="s">
        <v>477</v>
      </c>
      <c r="E157" s="128" t="s">
        <v>371</v>
      </c>
      <c r="F157" s="118" t="s">
        <v>444</v>
      </c>
      <c r="G157" s="71" t="s">
        <v>478</v>
      </c>
      <c r="H157" s="60">
        <f t="shared" si="9"/>
        <v>0</v>
      </c>
      <c r="I157" s="70"/>
      <c r="J157" s="70"/>
      <c r="K157" s="70"/>
      <c r="L157" s="70"/>
      <c r="N157" s="132"/>
      <c r="O157" s="132"/>
      <c r="P157" s="132"/>
      <c r="Q157" s="132"/>
      <c r="R157" s="132"/>
      <c r="S157" s="132"/>
      <c r="T157" s="134" t="s">
        <v>166</v>
      </c>
    </row>
    <row r="158" spans="3:20" ht="12" customHeight="1">
      <c r="C158" s="61"/>
      <c r="D158" s="72" t="s">
        <v>479</v>
      </c>
      <c r="E158" s="125" t="s">
        <v>480</v>
      </c>
      <c r="F158" s="126" t="s">
        <v>444</v>
      </c>
      <c r="G158" s="126" t="s">
        <v>481</v>
      </c>
      <c r="H158" s="60">
        <f t="shared" si="9"/>
        <v>84702.49</v>
      </c>
      <c r="I158" s="60">
        <f>SUM(I159:I160)</f>
        <v>0</v>
      </c>
      <c r="J158" s="60">
        <f>SUM(J159:J160)</f>
        <v>0</v>
      </c>
      <c r="K158" s="60">
        <f>SUM(K159:K160)</f>
        <v>84702.49</v>
      </c>
      <c r="L158" s="60">
        <f>SUM(L159:L160)</f>
        <v>0</v>
      </c>
      <c r="N158" s="132"/>
      <c r="O158" s="132"/>
      <c r="P158" s="132"/>
      <c r="Q158" s="132"/>
      <c r="R158" s="132"/>
      <c r="S158" s="132"/>
      <c r="T158" s="134" t="s">
        <v>166</v>
      </c>
    </row>
    <row r="159" spans="3:20" ht="12" customHeight="1">
      <c r="C159" s="61"/>
      <c r="D159" s="117" t="s">
        <v>482</v>
      </c>
      <c r="E159" s="127" t="s">
        <v>359</v>
      </c>
      <c r="F159" s="118" t="s">
        <v>444</v>
      </c>
      <c r="G159" s="71" t="s">
        <v>483</v>
      </c>
      <c r="H159" s="60">
        <f t="shared" si="9"/>
        <v>0</v>
      </c>
      <c r="I159" s="70"/>
      <c r="J159" s="70"/>
      <c r="K159" s="70"/>
      <c r="L159" s="70"/>
      <c r="N159" s="132"/>
      <c r="O159" s="132"/>
      <c r="P159" s="132"/>
      <c r="Q159" s="132"/>
      <c r="R159" s="132"/>
      <c r="S159" s="132"/>
      <c r="T159" s="134" t="s">
        <v>166</v>
      </c>
    </row>
    <row r="160" spans="3:20" ht="12" customHeight="1">
      <c r="C160" s="61"/>
      <c r="D160" s="117" t="s">
        <v>484</v>
      </c>
      <c r="E160" s="127" t="s">
        <v>362</v>
      </c>
      <c r="F160" s="118" t="s">
        <v>444</v>
      </c>
      <c r="G160" s="71" t="s">
        <v>485</v>
      </c>
      <c r="H160" s="60">
        <f t="shared" si="9"/>
        <v>84702.49</v>
      </c>
      <c r="I160" s="60">
        <f>SUM(I161:I162)</f>
        <v>0</v>
      </c>
      <c r="J160" s="60">
        <f>SUM(J161:J162)</f>
        <v>0</v>
      </c>
      <c r="K160" s="60">
        <f>SUM(K161:K162)</f>
        <v>84702.49</v>
      </c>
      <c r="L160" s="60">
        <f>SUM(L161:L162)</f>
        <v>0</v>
      </c>
      <c r="N160" s="132"/>
      <c r="O160" s="132"/>
      <c r="P160" s="132"/>
      <c r="Q160" s="132"/>
      <c r="R160" s="132"/>
      <c r="S160" s="132"/>
      <c r="T160" s="134" t="s">
        <v>166</v>
      </c>
    </row>
    <row r="161" spans="3:20" ht="12" customHeight="1">
      <c r="C161" s="61"/>
      <c r="D161" s="117" t="s">
        <v>486</v>
      </c>
      <c r="E161" s="128" t="s">
        <v>437</v>
      </c>
      <c r="F161" s="118" t="s">
        <v>444</v>
      </c>
      <c r="G161" s="71" t="s">
        <v>487</v>
      </c>
      <c r="H161" s="60">
        <f t="shared" si="9"/>
        <v>15196.817999999999</v>
      </c>
      <c r="I161" s="70"/>
      <c r="J161" s="70"/>
      <c r="K161" s="157">
        <v>15196.817999999999</v>
      </c>
      <c r="L161" s="70"/>
      <c r="N161" s="132"/>
      <c r="O161" s="132"/>
      <c r="P161" s="132"/>
      <c r="Q161" s="132"/>
      <c r="R161" s="132"/>
      <c r="S161" s="132"/>
      <c r="T161" s="134" t="s">
        <v>166</v>
      </c>
    </row>
    <row r="162" spans="3:20" ht="12" customHeight="1">
      <c r="C162" s="61"/>
      <c r="D162" s="117" t="s">
        <v>488</v>
      </c>
      <c r="E162" s="128" t="s">
        <v>371</v>
      </c>
      <c r="F162" s="118" t="s">
        <v>444</v>
      </c>
      <c r="G162" s="71" t="s">
        <v>489</v>
      </c>
      <c r="H162" s="60">
        <f t="shared" si="9"/>
        <v>69505.672000000006</v>
      </c>
      <c r="I162" s="70"/>
      <c r="J162" s="70"/>
      <c r="K162" s="70">
        <v>69505.672000000006</v>
      </c>
      <c r="L162" s="70"/>
      <c r="N162" s="132"/>
      <c r="O162" s="132"/>
      <c r="P162" s="132"/>
      <c r="Q162" s="132"/>
      <c r="R162" s="132"/>
      <c r="S162" s="132"/>
      <c r="T162" s="134" t="s">
        <v>166</v>
      </c>
    </row>
  </sheetData>
  <sheetProtection formatColumns="0" formatRows="0" insertRows="0" deleteColumns="0" deleteRows="0" sort="0" autoFilter="0"/>
  <mergeCells count="11">
    <mergeCell ref="D14:F14"/>
    <mergeCell ref="D59:F59"/>
    <mergeCell ref="D104:F104"/>
    <mergeCell ref="D108:F108"/>
    <mergeCell ref="D141:F141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A14B-6465-7E31-D6BD-011F62848E93}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>
      <c r="A1" s="87" t="s">
        <v>490</v>
      </c>
      <c r="B1" s="88" t="s">
        <v>491</v>
      </c>
      <c r="C1" s="87" t="s">
        <v>490</v>
      </c>
      <c r="D1" s="89"/>
      <c r="E1" s="90" t="s">
        <v>492</v>
      </c>
      <c r="F1" s="89"/>
      <c r="G1" s="90" t="s">
        <v>493</v>
      </c>
      <c r="H1" s="89"/>
      <c r="I1" s="91" t="s">
        <v>494</v>
      </c>
      <c r="J1" s="90" t="s">
        <v>495</v>
      </c>
      <c r="L1" s="90" t="s">
        <v>496</v>
      </c>
      <c r="O1" s="90" t="s">
        <v>497</v>
      </c>
    </row>
    <row r="2" spans="1:15" ht="11.25" customHeight="1">
      <c r="A2" s="87" t="s">
        <v>498</v>
      </c>
      <c r="B2" s="88" t="s">
        <v>499</v>
      </c>
      <c r="C2" s="87" t="s">
        <v>498</v>
      </c>
      <c r="D2" s="89"/>
      <c r="E2" s="92" t="s">
        <v>500</v>
      </c>
      <c r="F2" s="89"/>
      <c r="G2" s="93" t="str">
        <f>YEAR</f>
        <v>2022</v>
      </c>
      <c r="H2" s="89"/>
      <c r="I2" s="91" t="s">
        <v>501</v>
      </c>
      <c r="J2" s="90" t="s">
        <v>502</v>
      </c>
      <c r="L2" s="92" t="s">
        <v>109</v>
      </c>
      <c r="M2" s="102">
        <v>1</v>
      </c>
      <c r="O2" s="92">
        <v>2022</v>
      </c>
    </row>
    <row r="3" spans="1:15" ht="11.25" customHeight="1">
      <c r="A3" s="87" t="s">
        <v>503</v>
      </c>
      <c r="B3" s="88" t="s">
        <v>504</v>
      </c>
      <c r="C3" s="87" t="s">
        <v>503</v>
      </c>
      <c r="D3" s="89"/>
      <c r="E3" s="92" t="s">
        <v>73</v>
      </c>
      <c r="F3" s="89"/>
      <c r="H3" s="89"/>
      <c r="I3" s="91" t="s">
        <v>505</v>
      </c>
      <c r="J3" s="90" t="s">
        <v>506</v>
      </c>
      <c r="L3" s="92" t="s">
        <v>114</v>
      </c>
      <c r="M3" s="102">
        <v>2</v>
      </c>
      <c r="O3" s="92">
        <v>2023</v>
      </c>
    </row>
    <row r="4" spans="1:15" ht="11.25" customHeight="1">
      <c r="A4" s="87" t="s">
        <v>507</v>
      </c>
      <c r="B4" s="88" t="s">
        <v>508</v>
      </c>
      <c r="C4" s="87" t="s">
        <v>507</v>
      </c>
      <c r="D4" s="89"/>
      <c r="F4" s="89"/>
      <c r="G4" s="90" t="s">
        <v>509</v>
      </c>
      <c r="H4" s="89"/>
      <c r="I4" s="91" t="s">
        <v>510</v>
      </c>
      <c r="J4" s="90" t="s">
        <v>511</v>
      </c>
      <c r="L4" s="92" t="s">
        <v>116</v>
      </c>
      <c r="M4" s="102">
        <v>3</v>
      </c>
      <c r="O4" s="92">
        <v>2024</v>
      </c>
    </row>
    <row r="5" spans="1:15" ht="11.25" customHeight="1">
      <c r="A5" s="87" t="s">
        <v>512</v>
      </c>
      <c r="B5" s="88" t="s">
        <v>513</v>
      </c>
      <c r="C5" s="87" t="s">
        <v>512</v>
      </c>
      <c r="D5" s="89"/>
      <c r="F5" s="89"/>
      <c r="G5" s="93" t="str">
        <f>"01.01."&amp;PERIOD</f>
        <v>01.01.2022</v>
      </c>
      <c r="H5" s="89"/>
      <c r="I5" s="91" t="s">
        <v>514</v>
      </c>
      <c r="J5" s="90" t="s">
        <v>515</v>
      </c>
      <c r="L5" s="92" t="s">
        <v>118</v>
      </c>
      <c r="M5" s="102">
        <v>4</v>
      </c>
      <c r="O5" s="92">
        <v>2025</v>
      </c>
    </row>
    <row r="6" spans="1:15" ht="11.25" customHeight="1">
      <c r="A6" s="87" t="s">
        <v>516</v>
      </c>
      <c r="B6" s="88" t="s">
        <v>517</v>
      </c>
      <c r="C6" s="87" t="s">
        <v>516</v>
      </c>
      <c r="D6" s="89"/>
      <c r="E6" s="90" t="s">
        <v>518</v>
      </c>
      <c r="F6" s="89"/>
      <c r="G6" s="93" t="str">
        <f>"31.12."&amp;PERIOD</f>
        <v>31.12.2022</v>
      </c>
      <c r="H6" s="89"/>
      <c r="I6" s="94"/>
      <c r="J6" s="90" t="s">
        <v>519</v>
      </c>
      <c r="L6" s="92" t="s">
        <v>120</v>
      </c>
      <c r="M6" s="102">
        <v>5</v>
      </c>
    </row>
    <row r="7" spans="1:15" ht="11.25" customHeight="1">
      <c r="A7" s="87" t="s">
        <v>520</v>
      </c>
      <c r="B7" s="88" t="s">
        <v>521</v>
      </c>
      <c r="C7" s="87" t="s">
        <v>520</v>
      </c>
      <c r="D7" s="89"/>
      <c r="E7" s="95" t="s">
        <v>51</v>
      </c>
      <c r="F7" s="89"/>
      <c r="G7" s="89"/>
      <c r="H7" s="89"/>
      <c r="I7" s="89"/>
      <c r="J7" s="89"/>
      <c r="L7" s="92" t="s">
        <v>123</v>
      </c>
      <c r="M7" s="102">
        <v>6</v>
      </c>
    </row>
    <row r="8" spans="1:15" ht="11.25" customHeight="1">
      <c r="A8" s="87" t="s">
        <v>522</v>
      </c>
      <c r="B8" s="88" t="s">
        <v>523</v>
      </c>
      <c r="C8" s="87" t="s">
        <v>522</v>
      </c>
      <c r="D8" s="89"/>
      <c r="E8" s="95" t="s">
        <v>524</v>
      </c>
      <c r="F8" s="89"/>
      <c r="G8" s="90" t="s">
        <v>525</v>
      </c>
      <c r="H8" s="89"/>
      <c r="I8" s="89"/>
      <c r="J8" s="89"/>
      <c r="L8" s="92" t="s">
        <v>125</v>
      </c>
      <c r="M8" s="102">
        <v>7</v>
      </c>
    </row>
    <row r="9" spans="1:15" ht="11.25" customHeight="1">
      <c r="A9" s="87" t="s">
        <v>526</v>
      </c>
      <c r="B9" s="88" t="s">
        <v>527</v>
      </c>
      <c r="C9" s="87" t="s">
        <v>526</v>
      </c>
      <c r="D9" s="89"/>
      <c r="F9" s="89"/>
      <c r="G9" s="93" t="str">
        <f>"01.01."&amp;PERIOD</f>
        <v>01.01.2022</v>
      </c>
      <c r="H9" s="89"/>
      <c r="I9" s="89"/>
      <c r="J9" s="89"/>
      <c r="L9" s="92" t="s">
        <v>127</v>
      </c>
      <c r="M9" s="102">
        <v>8</v>
      </c>
    </row>
    <row r="10" spans="1:15" ht="11.25" customHeight="1">
      <c r="A10" s="87" t="s">
        <v>528</v>
      </c>
      <c r="B10" s="88" t="s">
        <v>529</v>
      </c>
      <c r="C10" s="87" t="s">
        <v>528</v>
      </c>
      <c r="D10" s="89"/>
      <c r="F10" s="89"/>
      <c r="G10" s="93" t="str">
        <f>"31.12."&amp;PERIOD</f>
        <v>31.12.2022</v>
      </c>
      <c r="H10" s="89"/>
      <c r="I10" s="89"/>
      <c r="J10" s="89"/>
      <c r="L10" s="92" t="s">
        <v>129</v>
      </c>
      <c r="M10" s="102">
        <v>9</v>
      </c>
    </row>
    <row r="11" spans="1:15" ht="11.25" customHeight="1">
      <c r="A11" s="96" t="s">
        <v>530</v>
      </c>
      <c r="B11" s="88" t="s">
        <v>531</v>
      </c>
      <c r="C11" s="97" t="s">
        <v>532</v>
      </c>
      <c r="D11" s="89"/>
      <c r="E11" s="90" t="s">
        <v>533</v>
      </c>
      <c r="F11" s="89"/>
      <c r="H11" s="89"/>
      <c r="I11" s="89"/>
      <c r="J11" s="89"/>
      <c r="L11" s="92" t="s">
        <v>131</v>
      </c>
      <c r="M11" s="102">
        <v>10</v>
      </c>
    </row>
    <row r="12" spans="1:15" ht="11.25" customHeight="1">
      <c r="A12" s="96" t="s">
        <v>534</v>
      </c>
      <c r="B12" s="88" t="s">
        <v>535</v>
      </c>
      <c r="C12" s="97"/>
      <c r="D12" s="89"/>
      <c r="E12" s="95" t="s">
        <v>76</v>
      </c>
      <c r="F12" s="89"/>
      <c r="G12" s="90" t="s">
        <v>536</v>
      </c>
      <c r="H12" s="89"/>
      <c r="I12" s="89"/>
      <c r="J12" s="89"/>
      <c r="L12" s="104" t="s">
        <v>133</v>
      </c>
      <c r="M12" s="102">
        <v>11</v>
      </c>
    </row>
    <row r="13" spans="1:15" ht="11.25" customHeight="1">
      <c r="A13" s="96" t="s">
        <v>537</v>
      </c>
      <c r="B13" s="88" t="s">
        <v>538</v>
      </c>
      <c r="C13" s="97" t="s">
        <v>539</v>
      </c>
      <c r="D13" s="89"/>
      <c r="E13" s="95" t="s">
        <v>540</v>
      </c>
      <c r="F13" s="89"/>
      <c r="G13" s="93" t="str">
        <f>"01.01."&amp;PERIOD</f>
        <v>01.01.2022</v>
      </c>
      <c r="H13" s="89"/>
      <c r="I13" s="89"/>
      <c r="J13" s="89"/>
      <c r="L13" s="104" t="s">
        <v>135</v>
      </c>
      <c r="M13" s="102">
        <v>12</v>
      </c>
    </row>
    <row r="14" spans="1:15" ht="11.25" customHeight="1">
      <c r="A14" s="96" t="s">
        <v>541</v>
      </c>
      <c r="B14" s="98" t="s">
        <v>542</v>
      </c>
      <c r="C14" s="99" t="s">
        <v>543</v>
      </c>
      <c r="D14" s="89"/>
      <c r="E14" s="95" t="s">
        <v>544</v>
      </c>
      <c r="F14" s="89"/>
      <c r="G14" s="93" t="str">
        <f>"31.12."&amp;PERIOD</f>
        <v>31.12.2022</v>
      </c>
      <c r="H14" s="89"/>
      <c r="I14" s="89"/>
      <c r="J14" s="89"/>
      <c r="L14" s="104" t="s">
        <v>25</v>
      </c>
      <c r="M14" s="102">
        <v>13</v>
      </c>
    </row>
    <row r="15" spans="1:15" ht="11.25" customHeight="1">
      <c r="A15" s="87" t="s">
        <v>545</v>
      </c>
      <c r="B15" s="88" t="s">
        <v>546</v>
      </c>
      <c r="C15" s="87" t="s">
        <v>545</v>
      </c>
      <c r="D15" s="89"/>
      <c r="E15" s="95" t="s">
        <v>547</v>
      </c>
      <c r="F15" s="89"/>
      <c r="H15" s="89"/>
      <c r="I15" s="89"/>
      <c r="J15" s="89"/>
    </row>
    <row r="16" spans="1:15" ht="11.25" customHeight="1">
      <c r="A16" s="87" t="s">
        <v>548</v>
      </c>
      <c r="B16" s="88" t="s">
        <v>549</v>
      </c>
      <c r="C16" s="87" t="s">
        <v>548</v>
      </c>
      <c r="D16" s="89"/>
      <c r="E16" s="95" t="s">
        <v>550</v>
      </c>
      <c r="F16" s="89"/>
      <c r="G16" s="90" t="s">
        <v>551</v>
      </c>
      <c r="H16" s="89"/>
      <c r="I16" s="89"/>
      <c r="J16" s="89"/>
    </row>
    <row r="17" spans="1:10" ht="11.25" customHeight="1">
      <c r="A17" s="87" t="s">
        <v>552</v>
      </c>
      <c r="B17" s="88" t="s">
        <v>553</v>
      </c>
      <c r="C17" s="87" t="s">
        <v>552</v>
      </c>
      <c r="D17" s="89"/>
      <c r="E17" s="95" t="s">
        <v>554</v>
      </c>
      <c r="F17" s="89"/>
      <c r="G17" s="95" t="s">
        <v>555</v>
      </c>
      <c r="H17" s="89"/>
      <c r="I17" s="89"/>
      <c r="J17" s="89"/>
    </row>
    <row r="18" spans="1:10" ht="11.25" customHeight="1">
      <c r="A18" s="87" t="s">
        <v>556</v>
      </c>
      <c r="B18" s="88" t="s">
        <v>557</v>
      </c>
      <c r="C18" s="87" t="s">
        <v>556</v>
      </c>
      <c r="D18" s="89"/>
      <c r="F18" s="89"/>
      <c r="H18" s="89"/>
      <c r="I18" s="89"/>
      <c r="J18" s="89"/>
    </row>
    <row r="19" spans="1:10" ht="11.25" customHeight="1">
      <c r="A19" s="87" t="s">
        <v>558</v>
      </c>
      <c r="B19" s="88" t="s">
        <v>559</v>
      </c>
      <c r="C19" s="97" t="s">
        <v>560</v>
      </c>
      <c r="D19" s="89"/>
      <c r="F19" s="89"/>
      <c r="G19" s="90" t="s">
        <v>561</v>
      </c>
      <c r="H19" s="89"/>
      <c r="I19" s="89"/>
      <c r="J19" s="89"/>
    </row>
    <row r="20" spans="1:10" ht="11.25" customHeight="1">
      <c r="A20" s="87" t="s">
        <v>562</v>
      </c>
      <c r="B20" s="88" t="s">
        <v>563</v>
      </c>
      <c r="C20" s="87" t="s">
        <v>562</v>
      </c>
      <c r="D20" s="89"/>
      <c r="F20" s="89"/>
      <c r="G20" s="95" t="s">
        <v>564</v>
      </c>
      <c r="H20" s="89"/>
      <c r="I20" s="89"/>
      <c r="J20" s="89"/>
    </row>
    <row r="21" spans="1:10" ht="11.25" customHeight="1">
      <c r="A21" s="87" t="s">
        <v>565</v>
      </c>
      <c r="B21" s="88" t="s">
        <v>566</v>
      </c>
      <c r="C21" s="87" t="s">
        <v>565</v>
      </c>
      <c r="D21" s="89"/>
      <c r="F21" s="89"/>
      <c r="G21" s="89"/>
      <c r="H21" s="89"/>
      <c r="I21" s="89"/>
      <c r="J21" s="89"/>
    </row>
    <row r="22" spans="1:10" ht="11.25" customHeight="1">
      <c r="A22" s="87" t="s">
        <v>567</v>
      </c>
      <c r="B22" s="88" t="s">
        <v>568</v>
      </c>
      <c r="C22" s="87" t="s">
        <v>567</v>
      </c>
      <c r="D22" s="89"/>
      <c r="F22" s="89"/>
      <c r="G22" s="89"/>
      <c r="H22" s="89"/>
      <c r="I22" s="89"/>
      <c r="J22" s="89"/>
    </row>
    <row r="23" spans="1:10" ht="11.25" customHeight="1">
      <c r="A23" s="87" t="s">
        <v>569</v>
      </c>
      <c r="B23" s="88" t="s">
        <v>570</v>
      </c>
      <c r="C23" s="97" t="s">
        <v>571</v>
      </c>
      <c r="D23" s="89"/>
      <c r="F23" s="89"/>
      <c r="G23" s="89"/>
      <c r="H23" s="89"/>
      <c r="I23" s="89"/>
      <c r="J23" s="89"/>
    </row>
    <row r="24" spans="1:10" ht="11.25" customHeight="1">
      <c r="A24" s="87" t="s">
        <v>572</v>
      </c>
      <c r="B24" s="88" t="s">
        <v>573</v>
      </c>
      <c r="C24" s="87" t="s">
        <v>572</v>
      </c>
      <c r="D24" s="89"/>
      <c r="F24" s="89"/>
      <c r="G24" s="89"/>
      <c r="H24" s="89"/>
      <c r="I24" s="89"/>
      <c r="J24" s="89"/>
    </row>
    <row r="25" spans="1:10" ht="11.25" customHeight="1">
      <c r="A25" s="87" t="s">
        <v>574</v>
      </c>
      <c r="B25" s="88" t="s">
        <v>575</v>
      </c>
      <c r="C25" s="87" t="s">
        <v>574</v>
      </c>
      <c r="D25" s="89"/>
      <c r="F25" s="89"/>
      <c r="G25" s="89"/>
      <c r="H25" s="89"/>
      <c r="I25" s="89"/>
      <c r="J25" s="89"/>
    </row>
    <row r="26" spans="1:10" ht="11.25" customHeight="1">
      <c r="A26" s="87" t="s">
        <v>576</v>
      </c>
      <c r="B26" s="88" t="s">
        <v>577</v>
      </c>
      <c r="C26" s="87" t="s">
        <v>576</v>
      </c>
      <c r="D26" s="89"/>
      <c r="F26" s="89"/>
      <c r="G26" s="89"/>
      <c r="H26" s="89"/>
      <c r="I26" s="89"/>
      <c r="J26" s="89"/>
    </row>
    <row r="27" spans="1:10" ht="11.25" customHeight="1">
      <c r="A27" s="87" t="s">
        <v>578</v>
      </c>
      <c r="B27" s="88" t="s">
        <v>579</v>
      </c>
      <c r="C27" s="87" t="s">
        <v>578</v>
      </c>
      <c r="D27" s="89"/>
      <c r="F27" s="89"/>
      <c r="G27" s="89"/>
      <c r="H27" s="89"/>
      <c r="I27" s="89"/>
      <c r="J27" s="89"/>
    </row>
    <row r="28" spans="1:10" ht="11.25" customHeight="1">
      <c r="A28" s="87" t="s">
        <v>580</v>
      </c>
      <c r="B28" s="88" t="s">
        <v>581</v>
      </c>
      <c r="C28" s="87" t="s">
        <v>580</v>
      </c>
      <c r="D28" s="89"/>
      <c r="F28" s="89"/>
      <c r="G28" s="89"/>
      <c r="H28" s="89"/>
      <c r="I28" s="89"/>
      <c r="J28" s="89"/>
    </row>
    <row r="29" spans="1:10" ht="11.25" customHeight="1">
      <c r="A29" s="87" t="s">
        <v>582</v>
      </c>
      <c r="B29" s="88" t="s">
        <v>583</v>
      </c>
      <c r="C29" s="87" t="s">
        <v>582</v>
      </c>
      <c r="D29" s="89"/>
      <c r="F29" s="89"/>
      <c r="G29" s="89"/>
      <c r="H29" s="89"/>
      <c r="I29" s="89"/>
      <c r="J29" s="89"/>
    </row>
    <row r="30" spans="1:10" ht="11.25" customHeight="1">
      <c r="A30" s="87" t="s">
        <v>584</v>
      </c>
      <c r="B30" s="88" t="s">
        <v>585</v>
      </c>
      <c r="C30" s="87" t="s">
        <v>584</v>
      </c>
      <c r="D30" s="89"/>
      <c r="F30" s="89"/>
      <c r="G30" s="89"/>
      <c r="H30" s="89"/>
      <c r="I30" s="89"/>
      <c r="J30" s="89"/>
    </row>
    <row r="31" spans="1:10" ht="11.25" customHeight="1">
      <c r="A31" s="87" t="s">
        <v>586</v>
      </c>
      <c r="B31" s="88" t="s">
        <v>587</v>
      </c>
      <c r="C31" s="87" t="s">
        <v>586</v>
      </c>
      <c r="D31" s="89"/>
      <c r="F31" s="89"/>
      <c r="G31" s="89"/>
      <c r="H31" s="89"/>
      <c r="I31" s="89"/>
      <c r="J31" s="89"/>
    </row>
    <row r="32" spans="1:10" ht="11.25" customHeight="1">
      <c r="A32" s="87" t="s">
        <v>588</v>
      </c>
      <c r="B32" s="88" t="s">
        <v>589</v>
      </c>
      <c r="C32" s="87" t="s">
        <v>588</v>
      </c>
      <c r="D32" s="89"/>
      <c r="F32" s="89"/>
      <c r="G32" s="89"/>
      <c r="H32" s="89"/>
      <c r="I32" s="89"/>
      <c r="J32" s="89"/>
    </row>
    <row r="33" spans="1:10" ht="11.25" customHeight="1">
      <c r="A33" s="87" t="s">
        <v>590</v>
      </c>
      <c r="B33" s="88" t="s">
        <v>591</v>
      </c>
      <c r="C33" s="87" t="s">
        <v>590</v>
      </c>
      <c r="D33" s="89"/>
      <c r="F33" s="89"/>
      <c r="G33" s="89"/>
      <c r="H33" s="89"/>
      <c r="I33" s="89"/>
      <c r="J33" s="89"/>
    </row>
    <row r="34" spans="1:10" ht="11.25" customHeight="1">
      <c r="A34" s="87" t="s">
        <v>592</v>
      </c>
      <c r="B34" s="88" t="s">
        <v>593</v>
      </c>
      <c r="C34" s="87" t="s">
        <v>592</v>
      </c>
      <c r="D34" s="89"/>
      <c r="F34" s="89"/>
      <c r="G34" s="89"/>
      <c r="H34" s="89"/>
      <c r="I34" s="89"/>
      <c r="J34" s="89"/>
    </row>
    <row r="35" spans="1:10" ht="11.25" customHeight="1">
      <c r="A35" s="87" t="s">
        <v>594</v>
      </c>
      <c r="B35" s="88" t="s">
        <v>595</v>
      </c>
      <c r="C35" s="87" t="s">
        <v>594</v>
      </c>
      <c r="D35" s="89"/>
      <c r="F35" s="89"/>
      <c r="G35" s="89"/>
      <c r="H35" s="89"/>
      <c r="I35" s="89"/>
      <c r="J35" s="89"/>
    </row>
    <row r="36" spans="1:10" ht="11.25" customHeight="1">
      <c r="A36" s="87" t="s">
        <v>596</v>
      </c>
      <c r="B36" s="88" t="s">
        <v>597</v>
      </c>
      <c r="C36" s="87" t="s">
        <v>596</v>
      </c>
      <c r="D36" s="89"/>
      <c r="F36" s="89"/>
      <c r="G36" s="89"/>
      <c r="H36" s="89"/>
      <c r="I36" s="89"/>
      <c r="J36" s="89"/>
    </row>
    <row r="37" spans="1:10" ht="11.25" customHeight="1">
      <c r="A37" s="87" t="s">
        <v>598</v>
      </c>
      <c r="B37" s="88" t="s">
        <v>599</v>
      </c>
      <c r="C37" s="87" t="s">
        <v>598</v>
      </c>
      <c r="D37" s="89"/>
      <c r="F37" s="89"/>
      <c r="G37" s="89"/>
      <c r="H37" s="89"/>
      <c r="I37" s="89"/>
      <c r="J37" s="89"/>
    </row>
    <row r="38" spans="1:10" ht="11.25" customHeight="1">
      <c r="A38" s="87" t="s">
        <v>600</v>
      </c>
      <c r="B38" s="88" t="s">
        <v>601</v>
      </c>
      <c r="C38" s="87" t="s">
        <v>600</v>
      </c>
      <c r="D38" s="89"/>
      <c r="F38" s="89"/>
      <c r="G38" s="89"/>
      <c r="H38" s="89"/>
      <c r="I38" s="89"/>
      <c r="J38" s="89"/>
    </row>
    <row r="39" spans="1:10" ht="11.25" customHeight="1">
      <c r="A39" s="87" t="s">
        <v>602</v>
      </c>
      <c r="B39" s="88" t="s">
        <v>603</v>
      </c>
      <c r="C39" s="87" t="s">
        <v>602</v>
      </c>
      <c r="D39" s="89"/>
      <c r="F39" s="89"/>
      <c r="G39" s="89"/>
      <c r="H39" s="89"/>
      <c r="I39" s="89"/>
      <c r="J39" s="89"/>
    </row>
    <row r="40" spans="1:10" ht="11.25" customHeight="1">
      <c r="A40" s="87" t="s">
        <v>604</v>
      </c>
      <c r="B40" s="88" t="s">
        <v>605</v>
      </c>
      <c r="C40" s="87" t="s">
        <v>604</v>
      </c>
      <c r="D40" s="89"/>
      <c r="F40" s="89"/>
      <c r="G40" s="89"/>
      <c r="H40" s="89"/>
      <c r="I40" s="89"/>
      <c r="J40" s="89"/>
    </row>
    <row r="41" spans="1:10" ht="11.25" customHeight="1">
      <c r="A41" s="87" t="s">
        <v>606</v>
      </c>
      <c r="B41" s="88" t="s">
        <v>607</v>
      </c>
      <c r="C41" s="87" t="s">
        <v>606</v>
      </c>
      <c r="D41" s="89"/>
      <c r="F41" s="89"/>
      <c r="G41" s="89"/>
      <c r="H41" s="89"/>
      <c r="I41" s="89"/>
      <c r="J41" s="89"/>
    </row>
    <row r="42" spans="1:10" ht="11.25" customHeight="1">
      <c r="A42" s="87" t="s">
        <v>608</v>
      </c>
      <c r="B42" s="88" t="s">
        <v>609</v>
      </c>
      <c r="C42" s="87" t="s">
        <v>608</v>
      </c>
      <c r="D42" s="89"/>
      <c r="F42" s="89"/>
      <c r="G42" s="89"/>
      <c r="H42" s="89"/>
      <c r="I42" s="89"/>
      <c r="J42" s="89"/>
    </row>
    <row r="43" spans="1:10" ht="11.25" customHeight="1">
      <c r="A43" s="87" t="s">
        <v>610</v>
      </c>
      <c r="B43" s="88" t="s">
        <v>611</v>
      </c>
      <c r="C43" s="87" t="s">
        <v>610</v>
      </c>
      <c r="D43" s="89"/>
      <c r="F43" s="89"/>
      <c r="G43" s="89"/>
      <c r="H43" s="89"/>
      <c r="I43" s="89"/>
      <c r="J43" s="89"/>
    </row>
    <row r="44" spans="1:10" ht="11.25" customHeight="1">
      <c r="A44" s="87" t="s">
        <v>612</v>
      </c>
      <c r="B44" s="88" t="s">
        <v>613</v>
      </c>
      <c r="C44" s="87" t="s">
        <v>612</v>
      </c>
      <c r="D44" s="89"/>
      <c r="F44" s="89"/>
      <c r="G44" s="89"/>
      <c r="H44" s="89"/>
      <c r="I44" s="89"/>
      <c r="J44" s="89"/>
    </row>
    <row r="45" spans="1:10" ht="11.25" customHeight="1">
      <c r="A45" s="87" t="s">
        <v>18</v>
      </c>
      <c r="B45" s="88" t="s">
        <v>614</v>
      </c>
      <c r="C45" s="87" t="s">
        <v>18</v>
      </c>
      <c r="D45" s="89"/>
      <c r="F45" s="89"/>
      <c r="G45" s="89"/>
      <c r="H45" s="89"/>
      <c r="I45" s="89"/>
      <c r="J45" s="89"/>
    </row>
    <row r="46" spans="1:10" ht="11.25" customHeight="1">
      <c r="A46" s="87" t="s">
        <v>615</v>
      </c>
      <c r="B46" s="88" t="s">
        <v>616</v>
      </c>
      <c r="C46" s="87" t="s">
        <v>615</v>
      </c>
      <c r="D46" s="89"/>
      <c r="F46" s="89"/>
      <c r="G46" s="89"/>
      <c r="H46" s="89"/>
      <c r="I46" s="89"/>
      <c r="J46" s="89"/>
    </row>
    <row r="47" spans="1:10" ht="11.25" customHeight="1">
      <c r="A47" s="87" t="s">
        <v>617</v>
      </c>
      <c r="B47" s="88" t="s">
        <v>618</v>
      </c>
      <c r="C47" s="87" t="s">
        <v>617</v>
      </c>
      <c r="D47" s="89"/>
      <c r="F47" s="89"/>
      <c r="G47" s="89"/>
      <c r="H47" s="89"/>
      <c r="I47" s="89"/>
      <c r="J47" s="89"/>
    </row>
    <row r="48" spans="1:10" ht="11.25" customHeight="1">
      <c r="A48" s="87" t="s">
        <v>619</v>
      </c>
      <c r="B48" s="88" t="s">
        <v>620</v>
      </c>
      <c r="C48" s="87" t="s">
        <v>619</v>
      </c>
      <c r="D48" s="89"/>
      <c r="F48" s="89"/>
      <c r="G48" s="89"/>
      <c r="H48" s="89"/>
      <c r="I48" s="89"/>
      <c r="J48" s="89"/>
    </row>
    <row r="49" spans="1:10" ht="11.25" customHeight="1">
      <c r="A49" s="87" t="s">
        <v>621</v>
      </c>
      <c r="B49" s="88" t="s">
        <v>622</v>
      </c>
      <c r="C49" s="87" t="s">
        <v>621</v>
      </c>
      <c r="D49" s="89"/>
      <c r="F49" s="89"/>
      <c r="G49" s="89"/>
      <c r="H49" s="89"/>
      <c r="I49" s="89"/>
      <c r="J49" s="89"/>
    </row>
    <row r="50" spans="1:10" ht="11.25" customHeight="1">
      <c r="A50" s="87" t="s">
        <v>623</v>
      </c>
      <c r="B50" s="88" t="s">
        <v>624</v>
      </c>
      <c r="C50" s="87" t="s">
        <v>623</v>
      </c>
      <c r="D50" s="89"/>
      <c r="F50" s="89"/>
      <c r="G50" s="89"/>
      <c r="H50" s="89"/>
      <c r="I50" s="89"/>
      <c r="J50" s="89"/>
    </row>
    <row r="51" spans="1:10" ht="11.25" customHeight="1">
      <c r="A51" s="87" t="s">
        <v>625</v>
      </c>
      <c r="B51" s="88" t="s">
        <v>626</v>
      </c>
      <c r="C51" s="87" t="s">
        <v>625</v>
      </c>
      <c r="D51" s="89"/>
      <c r="F51" s="89"/>
      <c r="G51" s="89"/>
      <c r="H51" s="89"/>
      <c r="I51" s="89"/>
      <c r="J51" s="89"/>
    </row>
    <row r="52" spans="1:10" ht="11.25" customHeight="1">
      <c r="A52" s="87" t="s">
        <v>627</v>
      </c>
      <c r="B52" s="88" t="s">
        <v>628</v>
      </c>
      <c r="C52" s="87" t="s">
        <v>627</v>
      </c>
      <c r="D52" s="89"/>
      <c r="F52" s="89"/>
      <c r="G52" s="89"/>
      <c r="H52" s="89"/>
      <c r="I52" s="89"/>
      <c r="J52" s="89"/>
    </row>
    <row r="53" spans="1:10" ht="11.25" customHeight="1">
      <c r="A53" s="87" t="s">
        <v>629</v>
      </c>
      <c r="B53" s="88" t="s">
        <v>630</v>
      </c>
      <c r="C53" s="87" t="s">
        <v>629</v>
      </c>
      <c r="D53" s="89"/>
      <c r="F53" s="89"/>
      <c r="G53" s="89"/>
      <c r="H53" s="89"/>
      <c r="I53" s="89"/>
      <c r="J53" s="89"/>
    </row>
    <row r="54" spans="1:10" ht="11.25" customHeight="1">
      <c r="A54" s="87" t="s">
        <v>631</v>
      </c>
      <c r="B54" s="88" t="s">
        <v>632</v>
      </c>
      <c r="C54" s="87" t="s">
        <v>631</v>
      </c>
      <c r="D54" s="89"/>
      <c r="F54" s="89"/>
      <c r="G54" s="89"/>
      <c r="H54" s="89"/>
      <c r="I54" s="89"/>
      <c r="J54" s="89"/>
    </row>
    <row r="55" spans="1:10" ht="11.25" customHeight="1">
      <c r="A55" s="87" t="s">
        <v>633</v>
      </c>
      <c r="B55" s="88" t="s">
        <v>634</v>
      </c>
      <c r="C55" s="87" t="s">
        <v>633</v>
      </c>
      <c r="D55" s="89"/>
      <c r="F55" s="89"/>
      <c r="G55" s="89"/>
      <c r="H55" s="89"/>
      <c r="I55" s="89"/>
      <c r="J55" s="89"/>
    </row>
    <row r="56" spans="1:10" ht="11.25" customHeight="1">
      <c r="A56" s="87" t="s">
        <v>635</v>
      </c>
      <c r="B56" s="98" t="s">
        <v>636</v>
      </c>
      <c r="C56" s="100" t="s">
        <v>637</v>
      </c>
      <c r="D56" s="89"/>
      <c r="F56" s="89"/>
      <c r="G56" s="89"/>
      <c r="H56" s="89"/>
      <c r="I56" s="89"/>
      <c r="J56" s="89"/>
    </row>
    <row r="57" spans="1:10" ht="11.25" customHeight="1">
      <c r="A57" s="87" t="s">
        <v>638</v>
      </c>
      <c r="B57" s="88" t="s">
        <v>639</v>
      </c>
      <c r="C57" s="87" t="s">
        <v>638</v>
      </c>
      <c r="D57" s="89"/>
      <c r="F57" s="89"/>
      <c r="G57" s="89"/>
      <c r="H57" s="89"/>
      <c r="I57" s="89"/>
      <c r="J57" s="89"/>
    </row>
    <row r="58" spans="1:10" ht="11.25" customHeight="1">
      <c r="A58" s="87" t="s">
        <v>640</v>
      </c>
      <c r="B58" s="88" t="s">
        <v>641</v>
      </c>
      <c r="C58" s="87" t="s">
        <v>640</v>
      </c>
      <c r="D58" s="89"/>
      <c r="F58" s="89"/>
      <c r="G58" s="89"/>
      <c r="H58" s="89"/>
      <c r="I58" s="89"/>
      <c r="J58" s="89"/>
    </row>
    <row r="59" spans="1:10" ht="11.25" customHeight="1">
      <c r="A59" s="87" t="s">
        <v>642</v>
      </c>
      <c r="B59" s="88" t="s">
        <v>643</v>
      </c>
      <c r="C59" s="87" t="s">
        <v>642</v>
      </c>
      <c r="D59" s="89"/>
      <c r="F59" s="89"/>
      <c r="G59" s="89"/>
      <c r="H59" s="89"/>
      <c r="I59" s="89"/>
      <c r="J59" s="89"/>
    </row>
    <row r="60" spans="1:10" ht="11.25" customHeight="1">
      <c r="A60" s="87" t="s">
        <v>644</v>
      </c>
      <c r="B60" s="88" t="s">
        <v>645</v>
      </c>
      <c r="C60" s="97" t="s">
        <v>646</v>
      </c>
      <c r="D60" s="89"/>
      <c r="F60" s="89"/>
      <c r="G60" s="89"/>
      <c r="H60" s="89"/>
      <c r="I60" s="89"/>
      <c r="J60" s="89"/>
    </row>
    <row r="61" spans="1:10" ht="11.25" customHeight="1">
      <c r="A61" s="87" t="s">
        <v>647</v>
      </c>
      <c r="B61" s="88" t="s">
        <v>648</v>
      </c>
      <c r="C61" s="87" t="s">
        <v>647</v>
      </c>
      <c r="D61" s="89"/>
      <c r="F61" s="89"/>
      <c r="G61" s="89"/>
      <c r="H61" s="89"/>
      <c r="I61" s="89"/>
      <c r="J61" s="89"/>
    </row>
    <row r="62" spans="1:10" ht="11.25" customHeight="1">
      <c r="A62" s="87" t="s">
        <v>649</v>
      </c>
      <c r="B62" s="88" t="s">
        <v>650</v>
      </c>
      <c r="C62" s="97" t="s">
        <v>651</v>
      </c>
      <c r="D62" s="89"/>
      <c r="F62" s="89"/>
      <c r="G62" s="89"/>
      <c r="H62" s="89"/>
      <c r="I62" s="89"/>
      <c r="J62" s="89"/>
    </row>
    <row r="63" spans="1:10" ht="11.25" customHeight="1">
      <c r="A63" s="87" t="s">
        <v>652</v>
      </c>
      <c r="B63" s="88" t="s">
        <v>653</v>
      </c>
      <c r="C63" s="87" t="s">
        <v>652</v>
      </c>
      <c r="D63" s="89"/>
      <c r="F63" s="89"/>
      <c r="G63" s="89"/>
      <c r="H63" s="89"/>
      <c r="I63" s="89"/>
      <c r="J63" s="89"/>
    </row>
    <row r="64" spans="1:10" ht="11.25" customHeight="1">
      <c r="A64" s="87" t="s">
        <v>654</v>
      </c>
      <c r="B64" s="88" t="s">
        <v>655</v>
      </c>
      <c r="C64" s="87" t="s">
        <v>654</v>
      </c>
      <c r="D64" s="89"/>
      <c r="F64" s="89"/>
      <c r="G64" s="89"/>
      <c r="H64" s="89"/>
      <c r="I64" s="89"/>
      <c r="J64" s="89"/>
    </row>
    <row r="65" spans="1:10" ht="11.25" customHeight="1">
      <c r="A65" s="87" t="s">
        <v>656</v>
      </c>
      <c r="B65" s="88" t="s">
        <v>657</v>
      </c>
      <c r="C65" s="87" t="s">
        <v>656</v>
      </c>
      <c r="D65" s="89"/>
      <c r="F65" s="89"/>
      <c r="G65" s="89"/>
      <c r="H65" s="89"/>
      <c r="I65" s="89"/>
      <c r="J65" s="89"/>
    </row>
    <row r="66" spans="1:10" ht="11.25" customHeight="1">
      <c r="A66" s="87" t="s">
        <v>658</v>
      </c>
      <c r="B66" s="88" t="s">
        <v>659</v>
      </c>
      <c r="C66" s="87" t="s">
        <v>658</v>
      </c>
      <c r="D66" s="89"/>
      <c r="F66" s="89"/>
      <c r="G66" s="89"/>
      <c r="H66" s="89"/>
      <c r="I66" s="89"/>
      <c r="J66" s="89"/>
    </row>
    <row r="67" spans="1:10" ht="11.25" customHeight="1">
      <c r="A67" s="87" t="s">
        <v>660</v>
      </c>
      <c r="B67" s="88" t="s">
        <v>661</v>
      </c>
      <c r="C67" s="87" t="s">
        <v>660</v>
      </c>
      <c r="D67" s="89"/>
      <c r="F67" s="89"/>
      <c r="G67" s="89"/>
      <c r="H67" s="89"/>
      <c r="I67" s="89"/>
      <c r="J67" s="89"/>
    </row>
    <row r="68" spans="1:10" ht="11.25" customHeight="1">
      <c r="A68" s="87" t="s">
        <v>662</v>
      </c>
      <c r="B68" s="88" t="s">
        <v>663</v>
      </c>
      <c r="C68" s="87" t="s">
        <v>662</v>
      </c>
      <c r="D68" s="89"/>
      <c r="F68" s="89"/>
      <c r="G68" s="89"/>
      <c r="H68" s="89"/>
      <c r="I68" s="89"/>
      <c r="J68" s="89"/>
    </row>
    <row r="69" spans="1:10" ht="11.25" customHeight="1">
      <c r="A69" s="87" t="s">
        <v>664</v>
      </c>
      <c r="B69" s="88" t="s">
        <v>665</v>
      </c>
      <c r="C69" s="87" t="s">
        <v>664</v>
      </c>
      <c r="D69" s="89"/>
      <c r="F69" s="89"/>
      <c r="G69" s="89"/>
      <c r="H69" s="89"/>
      <c r="I69" s="89"/>
      <c r="J69" s="89"/>
    </row>
    <row r="70" spans="1:10" ht="11.25" customHeight="1">
      <c r="A70" s="87" t="s">
        <v>666</v>
      </c>
      <c r="B70" s="88" t="s">
        <v>667</v>
      </c>
      <c r="C70" s="87" t="s">
        <v>666</v>
      </c>
      <c r="D70" s="89"/>
      <c r="F70" s="89"/>
      <c r="G70" s="89"/>
      <c r="H70" s="89"/>
      <c r="I70" s="89"/>
      <c r="J70" s="89"/>
    </row>
    <row r="71" spans="1:10" ht="11.25" customHeight="1">
      <c r="A71" s="87" t="s">
        <v>668</v>
      </c>
      <c r="B71" s="88" t="s">
        <v>669</v>
      </c>
      <c r="C71" s="87" t="s">
        <v>668</v>
      </c>
      <c r="D71" s="89"/>
      <c r="F71" s="89"/>
      <c r="G71" s="89"/>
      <c r="H71" s="89"/>
      <c r="I71" s="89"/>
      <c r="J71" s="89"/>
    </row>
    <row r="72" spans="1:10" ht="11.25" customHeight="1">
      <c r="A72" s="87" t="s">
        <v>670</v>
      </c>
      <c r="B72" s="88" t="s">
        <v>671</v>
      </c>
      <c r="C72" s="87" t="s">
        <v>670</v>
      </c>
      <c r="D72" s="89"/>
      <c r="F72" s="89"/>
      <c r="G72" s="89"/>
      <c r="H72" s="89"/>
      <c r="I72" s="89"/>
      <c r="J72" s="89"/>
    </row>
    <row r="73" spans="1:10" ht="11.25" customHeight="1">
      <c r="A73" s="87" t="s">
        <v>672</v>
      </c>
      <c r="B73" s="88" t="s">
        <v>673</v>
      </c>
      <c r="C73" s="87" t="s">
        <v>672</v>
      </c>
      <c r="D73" s="89"/>
      <c r="F73" s="89"/>
      <c r="G73" s="89"/>
      <c r="H73" s="89"/>
      <c r="I73" s="89"/>
      <c r="J73" s="89"/>
    </row>
    <row r="74" spans="1:10" ht="11.25" customHeight="1">
      <c r="A74" s="87" t="s">
        <v>674</v>
      </c>
      <c r="B74" s="88" t="s">
        <v>675</v>
      </c>
      <c r="C74" s="87" t="s">
        <v>674</v>
      </c>
      <c r="D74" s="89"/>
      <c r="F74" s="89"/>
      <c r="G74" s="89"/>
      <c r="H74" s="89"/>
      <c r="I74" s="89"/>
      <c r="J74" s="89"/>
    </row>
    <row r="75" spans="1:10" ht="11.25" customHeight="1">
      <c r="A75" s="87" t="s">
        <v>676</v>
      </c>
      <c r="B75" s="88" t="s">
        <v>677</v>
      </c>
      <c r="C75" s="87" t="s">
        <v>676</v>
      </c>
      <c r="D75" s="89"/>
      <c r="F75" s="89"/>
      <c r="G75" s="89"/>
      <c r="H75" s="89"/>
      <c r="I75" s="89"/>
      <c r="J75" s="89"/>
    </row>
    <row r="76" spans="1:10" ht="11.25" customHeight="1">
      <c r="A76" s="87" t="s">
        <v>678</v>
      </c>
      <c r="B76" s="88" t="s">
        <v>679</v>
      </c>
      <c r="C76" s="87" t="s">
        <v>678</v>
      </c>
      <c r="D76" s="89"/>
      <c r="F76" s="89"/>
      <c r="G76" s="89"/>
      <c r="H76" s="89"/>
      <c r="I76" s="89"/>
      <c r="J76" s="89"/>
    </row>
    <row r="77" spans="1:10" ht="11.25" customHeight="1">
      <c r="A77" s="87" t="s">
        <v>680</v>
      </c>
      <c r="B77" s="88" t="s">
        <v>681</v>
      </c>
      <c r="C77" s="97" t="s">
        <v>682</v>
      </c>
      <c r="D77" s="89"/>
      <c r="F77" s="89"/>
      <c r="G77" s="89"/>
      <c r="H77" s="89"/>
      <c r="I77" s="89"/>
      <c r="J77" s="89"/>
    </row>
    <row r="78" spans="1:10" ht="11.25" customHeight="1">
      <c r="A78" s="87" t="s">
        <v>683</v>
      </c>
      <c r="B78" s="88" t="s">
        <v>684</v>
      </c>
      <c r="C78" s="87" t="s">
        <v>683</v>
      </c>
      <c r="D78" s="89"/>
      <c r="F78" s="89"/>
      <c r="G78" s="89"/>
      <c r="H78" s="89"/>
      <c r="I78" s="89"/>
      <c r="J78" s="89"/>
    </row>
    <row r="79" spans="1:10" ht="11.25" customHeight="1">
      <c r="A79" s="87" t="s">
        <v>685</v>
      </c>
      <c r="B79" s="88" t="s">
        <v>686</v>
      </c>
      <c r="C79" s="87" t="s">
        <v>685</v>
      </c>
      <c r="D79" s="89"/>
      <c r="F79" s="89"/>
      <c r="G79" s="89"/>
      <c r="H79" s="89"/>
      <c r="I79" s="89"/>
      <c r="J79" s="89"/>
    </row>
    <row r="80" spans="1:10" ht="11.25" customHeight="1">
      <c r="A80" s="87" t="s">
        <v>687</v>
      </c>
      <c r="B80" s="88" t="s">
        <v>688</v>
      </c>
      <c r="C80" s="87" t="s">
        <v>687</v>
      </c>
      <c r="D80" s="89"/>
      <c r="F80" s="89"/>
      <c r="G80" s="89"/>
      <c r="H80" s="89"/>
      <c r="I80" s="89"/>
      <c r="J80" s="89"/>
    </row>
    <row r="81" spans="1:10" ht="11.25" customHeight="1">
      <c r="A81" s="87" t="s">
        <v>689</v>
      </c>
      <c r="B81" s="88" t="s">
        <v>690</v>
      </c>
      <c r="C81" s="87" t="s">
        <v>689</v>
      </c>
      <c r="D81" s="89"/>
      <c r="F81" s="89"/>
      <c r="G81" s="89"/>
      <c r="H81" s="89"/>
      <c r="I81" s="89"/>
      <c r="J81" s="89"/>
    </row>
    <row r="82" spans="1:10" ht="11.25" customHeight="1">
      <c r="A82" s="87" t="s">
        <v>691</v>
      </c>
      <c r="B82" s="88" t="s">
        <v>692</v>
      </c>
      <c r="C82" s="97" t="s">
        <v>693</v>
      </c>
      <c r="D82" s="89"/>
      <c r="F82" s="89"/>
      <c r="G82" s="89"/>
      <c r="H82" s="89"/>
      <c r="I82" s="89"/>
      <c r="J82" s="89"/>
    </row>
    <row r="83" spans="1:10" ht="11.25" customHeight="1">
      <c r="A83" s="87" t="s">
        <v>694</v>
      </c>
      <c r="B83" s="88" t="s">
        <v>695</v>
      </c>
      <c r="C83" s="97" t="s">
        <v>696</v>
      </c>
      <c r="D83" s="89"/>
      <c r="F83" s="89"/>
      <c r="G83" s="89"/>
      <c r="H83" s="89"/>
      <c r="I83" s="89"/>
      <c r="J83" s="89"/>
    </row>
    <row r="84" spans="1:10" ht="11.25" customHeight="1">
      <c r="A84" s="87" t="s">
        <v>697</v>
      </c>
      <c r="B84" s="88" t="s">
        <v>698</v>
      </c>
      <c r="C84" s="87" t="s">
        <v>697</v>
      </c>
      <c r="D84" s="89"/>
      <c r="F84" s="89"/>
      <c r="G84" s="89"/>
      <c r="H84" s="89"/>
      <c r="I84" s="89"/>
      <c r="J84" s="89"/>
    </row>
    <row r="85" spans="1:10" ht="11.25" customHeight="1">
      <c r="A85" s="87" t="s">
        <v>699</v>
      </c>
      <c r="B85" s="88" t="s">
        <v>700</v>
      </c>
      <c r="C85" s="87" t="s">
        <v>699</v>
      </c>
      <c r="D85" s="89"/>
      <c r="F85" s="89"/>
      <c r="G85" s="89"/>
      <c r="H85" s="89"/>
      <c r="I85" s="89"/>
      <c r="J85" s="89"/>
    </row>
    <row r="86" spans="1:10" ht="11.25" customHeight="1">
      <c r="A86" s="87" t="s">
        <v>701</v>
      </c>
      <c r="B86" s="88" t="s">
        <v>702</v>
      </c>
      <c r="C86" s="87" t="s">
        <v>701</v>
      </c>
      <c r="D86" s="89"/>
      <c r="F86" s="89"/>
      <c r="G86" s="89"/>
      <c r="H86" s="89"/>
      <c r="I86" s="89"/>
      <c r="J86" s="89"/>
    </row>
    <row r="87" spans="1:10" ht="11.25" customHeight="1">
      <c r="A87" s="89"/>
      <c r="B87" s="89"/>
      <c r="C87" s="101"/>
      <c r="D87" s="89"/>
      <c r="F87" s="89"/>
      <c r="G87" s="89"/>
      <c r="H87" s="89"/>
      <c r="I87" s="89"/>
      <c r="J87" s="89"/>
    </row>
    <row r="88" spans="1:10" ht="11.25" customHeight="1">
      <c r="A88" s="89"/>
      <c r="B88" s="89"/>
      <c r="C88" s="89"/>
      <c r="D88" s="89"/>
      <c r="F88" s="89"/>
      <c r="G88" s="89"/>
      <c r="H88" s="89"/>
      <c r="I88" s="89"/>
      <c r="J88" s="89"/>
    </row>
    <row r="89" spans="1:10" ht="11.25" customHeight="1">
      <c r="A89" s="89"/>
      <c r="B89" s="89"/>
      <c r="C89" s="89"/>
      <c r="D89" s="89"/>
      <c r="F89" s="89"/>
      <c r="G89" s="89"/>
      <c r="H89" s="89"/>
      <c r="I89" s="89"/>
      <c r="J89" s="89"/>
    </row>
    <row r="90" spans="1:10" ht="11.25" customHeight="1">
      <c r="A90" s="89"/>
      <c r="B90" s="89"/>
      <c r="C90" s="89"/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89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7" t="e">
        <f>"HTP.P('&lt;"&amp;#REF!&amp;"&gt;' || "&amp;IF(MID(#REF!,1,4)="STUB","NULL","REC."&amp;#REF!)&amp;" || '&lt;/"&amp;#REF!&amp;"&gt;');"</f>
        <v>#REF!</v>
      </c>
      <c r="B454" s="89"/>
      <c r="C454" s="87" t="e">
        <f>"DECODE(C_T."&amp;#REF!&amp;", 0, NULL, C_T."&amp;#REF!&amp;") AS "&amp;#REF!&amp;","</f>
        <v>#REF!</v>
      </c>
      <c r="D454" s="89"/>
      <c r="F454" s="89"/>
      <c r="G454" s="89"/>
      <c r="H454" s="89"/>
      <c r="I454" s="89"/>
      <c r="J454" s="89"/>
    </row>
    <row r="455" spans="1:10" ht="11.25" customHeight="1">
      <c r="A455" s="87" t="e">
        <f>"HTP.P('&lt;"&amp;#REF!&amp;"&gt;' || "&amp;IF(MID(#REF!,1,4)="STUB","NULL","REC."&amp;#REF!)&amp;" || '&lt;/"&amp;#REF!&amp;"&gt;');"</f>
        <v>#REF!</v>
      </c>
      <c r="B455" s="89"/>
      <c r="C455" s="87" t="e">
        <f>"DECODE(C_T."&amp;#REF!&amp;", 0, NULL, C_T."&amp;#REF!&amp;") AS "&amp;#REF!&amp;","</f>
        <v>#REF!</v>
      </c>
      <c r="D455" s="89"/>
      <c r="F455" s="89"/>
      <c r="G455" s="89"/>
      <c r="H455" s="89"/>
      <c r="I455" s="89"/>
      <c r="J455" s="89"/>
    </row>
    <row r="456" spans="1:10" ht="11.25" customHeight="1">
      <c r="A456" s="87" t="e">
        <f>"HTP.P('&lt;"&amp;#REF!&amp;"&gt;' || "&amp;IF(MID(#REF!,1,4)="STUB","NULL","REC."&amp;#REF!)&amp;" || '&lt;/"&amp;#REF!&amp;"&gt;');"</f>
        <v>#REF!</v>
      </c>
      <c r="B456" s="89"/>
      <c r="C456" s="87" t="e">
        <f>"DECODE(C_T."&amp;#REF!&amp;", 0, NULL, C_T."&amp;#REF!&amp;") AS "&amp;#REF!&amp;","</f>
        <v>#REF!</v>
      </c>
      <c r="D456" s="89"/>
      <c r="F456" s="89"/>
      <c r="G456" s="89"/>
      <c r="H456" s="89"/>
      <c r="I456" s="89"/>
      <c r="J456" s="89"/>
    </row>
    <row r="457" spans="1:10" ht="11.25" customHeight="1">
      <c r="A457" s="87" t="e">
        <f>"HTP.P('&lt;"&amp;#REF!&amp;"&gt;' || "&amp;IF(MID(#REF!,1,4)="STUB","NULL","REC."&amp;#REF!)&amp;" || '&lt;/"&amp;#REF!&amp;"&gt;');"</f>
        <v>#REF!</v>
      </c>
      <c r="B457" s="89"/>
      <c r="C457" s="87" t="e">
        <f>"DECODE(C_T."&amp;#REF!&amp;", 0, NULL, C_T."&amp;#REF!&amp;") AS "&amp;#REF!&amp;","</f>
        <v>#REF!</v>
      </c>
      <c r="D457" s="89"/>
      <c r="F457" s="89"/>
      <c r="G457" s="89"/>
      <c r="H457" s="89"/>
      <c r="I457" s="89"/>
      <c r="J457" s="89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9"/>
      <c r="C458" s="87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9"/>
      <c r="C459" s="87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9"/>
      <c r="C460" s="87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9"/>
      <c r="C461" s="87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9"/>
      <c r="C462" s="87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9"/>
      <c r="C463" s="87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9"/>
      <c r="C464" s="87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9"/>
      <c r="C465" s="87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9"/>
      <c r="C466" s="87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9"/>
      <c r="C467" s="87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9"/>
      <c r="C468" s="87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7" t="str">
        <f>"HTP.P('&lt;"&amp;G399&amp;"&gt;' || "&amp;IF(MID(G399,1,4)="STUB","NULL","REC."&amp;G399)&amp;" || '&lt;/"&amp;G399&amp;"&gt;');"</f>
        <v>HTP.P('&lt;&gt;' || REC. || '&lt;/&gt;');</v>
      </c>
      <c r="B469" s="89"/>
      <c r="C469" s="87" t="str">
        <f>"DECODE(C_T."&amp;G399&amp;", 0, NULL, C_T."&amp;G399&amp;") AS "&amp;G399&amp;","</f>
        <v>DECODE(C_T., 0, NULL, C_T.) AS ,</v>
      </c>
      <c r="D469" s="89"/>
      <c r="F469" s="89"/>
      <c r="G469" s="89"/>
      <c r="H469" s="89"/>
      <c r="I469" s="89"/>
      <c r="J469" s="89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9"/>
      <c r="C470" s="87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9"/>
      <c r="C471" s="87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9"/>
      <c r="C472" s="87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7" t="e">
        <f>"HTP.P('&lt;"&amp;#REF!&amp;"&gt;' || "&amp;IF(MID(#REF!,1,4)="STUB","NULL","REC."&amp;#REF!)&amp;" || '&lt;/"&amp;#REF!&amp;"&gt;');"</f>
        <v>#REF!</v>
      </c>
      <c r="B473" s="89"/>
      <c r="C473" s="87" t="e">
        <f>"DECODE(C_T."&amp;#REF!&amp;", 0, NULL, C_T."&amp;#REF!&amp;") AS "&amp;#REF!&amp;","</f>
        <v>#REF!</v>
      </c>
      <c r="D473" s="89"/>
      <c r="F473" s="89"/>
      <c r="G473" s="89"/>
      <c r="H473" s="89"/>
      <c r="I473" s="89"/>
      <c r="J473" s="89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9"/>
      <c r="C474" s="87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9"/>
      <c r="C475" s="87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9"/>
      <c r="C476" s="87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9"/>
      <c r="C477" s="87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9"/>
      <c r="C478" s="87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9"/>
      <c r="C479" s="87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9"/>
      <c r="C480" s="87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9"/>
      <c r="C481" s="87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9"/>
      <c r="C482" s="87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9"/>
      <c r="C483" s="87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9"/>
      <c r="C484" s="87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9"/>
      <c r="C485" s="87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9"/>
      <c r="C486" s="87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9"/>
      <c r="C487" s="87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9"/>
      <c r="C488" s="87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9"/>
      <c r="C489" s="87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9"/>
      <c r="C490" s="87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9"/>
      <c r="C491" s="87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9"/>
      <c r="C492" s="87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9"/>
      <c r="C493" s="87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9"/>
      <c r="C494" s="87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9"/>
      <c r="C495" s="87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9"/>
      <c r="C496" s="87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9"/>
      <c r="C497" s="87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9"/>
      <c r="C498" s="87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9"/>
      <c r="C499" s="87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9"/>
      <c r="C500" s="87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9"/>
      <c r="C501" s="87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9"/>
      <c r="C502" s="87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9"/>
      <c r="C503" s="87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9"/>
      <c r="C504" s="87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9"/>
      <c r="C505" s="87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9"/>
      <c r="C506" s="87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9"/>
      <c r="C507" s="87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9"/>
      <c r="C508" s="87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9"/>
      <c r="C509" s="87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9"/>
      <c r="C510" s="87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9"/>
      <c r="C511" s="87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9"/>
      <c r="C512" s="87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9"/>
      <c r="C513" s="87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9"/>
      <c r="C514" s="87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9"/>
      <c r="C515" s="87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9"/>
      <c r="C516" s="87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9"/>
      <c r="C517" s="87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9"/>
      <c r="C518" s="87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9"/>
      <c r="C519" s="87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9"/>
      <c r="C520" s="87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9"/>
      <c r="C521" s="87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9"/>
      <c r="C522" s="87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9"/>
      <c r="C523" s="87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9"/>
      <c r="C524" s="87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9"/>
      <c r="C525" s="87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9"/>
      <c r="C526" s="87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9"/>
      <c r="C527" s="87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9"/>
      <c r="C528" s="87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9"/>
      <c r="C529" s="87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9"/>
      <c r="C530" s="87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9"/>
      <c r="C531" s="87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9"/>
      <c r="C532" s="87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9"/>
      <c r="C533" s="87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9"/>
      <c r="C534" s="87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9"/>
      <c r="C535" s="87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9"/>
      <c r="C536" s="87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9"/>
      <c r="C537" s="87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9"/>
      <c r="C538" s="87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9"/>
      <c r="C539" s="87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9"/>
      <c r="C540" s="87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9"/>
      <c r="C541" s="87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9"/>
      <c r="C542" s="87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9"/>
      <c r="C543" s="87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9"/>
      <c r="C544" s="87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9"/>
      <c r="C545" s="87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9"/>
      <c r="C546" s="87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9"/>
      <c r="C547" s="87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9"/>
      <c r="C548" s="87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9"/>
      <c r="C549" s="87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9"/>
      <c r="C550" s="87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9"/>
      <c r="C551" s="87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9"/>
      <c r="C552" s="87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9"/>
      <c r="C553" s="87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9"/>
      <c r="C554" s="87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9"/>
      <c r="C555" s="87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9"/>
      <c r="C556" s="87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9"/>
      <c r="C557" s="87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9"/>
      <c r="C558" s="87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9"/>
      <c r="C559" s="87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9"/>
      <c r="C560" s="87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9"/>
      <c r="C561" s="87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9"/>
      <c r="C562" s="87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9"/>
      <c r="C563" s="87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9"/>
      <c r="C564" s="87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9"/>
      <c r="C565" s="87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9"/>
      <c r="C566" s="87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9"/>
      <c r="C567" s="87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9"/>
      <c r="C568" s="87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9"/>
      <c r="C569" s="87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9"/>
      <c r="C570" s="87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9"/>
      <c r="C571" s="87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9"/>
      <c r="C572" s="87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9"/>
      <c r="C573" s="87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9"/>
      <c r="C574" s="87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9"/>
      <c r="C575" s="87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9"/>
      <c r="C576" s="87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9"/>
      <c r="C577" s="87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9"/>
      <c r="C578" s="87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9"/>
      <c r="C579" s="87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9"/>
      <c r="C580" s="87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9"/>
      <c r="C581" s="87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9"/>
      <c r="C582" s="87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9"/>
      <c r="C583" s="87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9"/>
      <c r="C584" s="87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9"/>
      <c r="C585" s="87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9"/>
      <c r="C586" s="87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9"/>
      <c r="C587" s="87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9"/>
      <c r="C588" s="87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9"/>
      <c r="C589" s="87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9"/>
      <c r="C590" s="87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9"/>
      <c r="C591" s="87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9"/>
      <c r="C592" s="87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9"/>
      <c r="C593" s="87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9"/>
      <c r="C594" s="87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9"/>
      <c r="C595" s="87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9"/>
      <c r="C596" s="87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9"/>
      <c r="C597" s="87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9"/>
      <c r="C598" s="87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9"/>
      <c r="C599" s="87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9"/>
      <c r="C600" s="87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9"/>
      <c r="C601" s="87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9"/>
      <c r="C602" s="87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9"/>
      <c r="C603" s="87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9"/>
      <c r="C604" s="87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9"/>
      <c r="C605" s="87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9"/>
      <c r="C606" s="87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9"/>
      <c r="C607" s="87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9"/>
      <c r="C608" s="87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9"/>
      <c r="C609" s="87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9"/>
      <c r="C610" s="87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9"/>
      <c r="C611" s="87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9"/>
      <c r="C612" s="87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9"/>
      <c r="C613" s="87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9"/>
      <c r="C614" s="87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9"/>
      <c r="C615" s="87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9"/>
      <c r="C616" s="87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9"/>
      <c r="C617" s="87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9"/>
      <c r="C618" s="87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9"/>
      <c r="C619" s="87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9"/>
      <c r="C620" s="87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9"/>
      <c r="C621" s="87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9"/>
      <c r="C622" s="87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9"/>
      <c r="C623" s="87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9"/>
      <c r="C624" s="87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9"/>
      <c r="C625" s="87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9"/>
      <c r="C626" s="87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9"/>
      <c r="C627" s="87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9"/>
      <c r="C628" s="87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9"/>
      <c r="C629" s="87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9"/>
      <c r="C630" s="87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9"/>
      <c r="C631" s="87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9"/>
      <c r="C632" s="87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9"/>
      <c r="C633" s="87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9"/>
      <c r="C634" s="87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9"/>
      <c r="C635" s="87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9"/>
      <c r="C636" s="87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9"/>
      <c r="C637" s="87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9"/>
      <c r="B638" s="89"/>
      <c r="C638" s="89"/>
      <c r="D638" s="89"/>
      <c r="F638" s="89"/>
      <c r="G638" s="89"/>
      <c r="H638" s="89"/>
      <c r="I638" s="89"/>
      <c r="J638" s="89"/>
    </row>
    <row r="639" spans="1:10" ht="11.25" customHeight="1">
      <c r="A639" s="89"/>
      <c r="B639" s="89"/>
      <c r="C639" s="89"/>
      <c r="D639" s="89"/>
      <c r="F639" s="89"/>
      <c r="G639" s="89"/>
      <c r="H639" s="89"/>
      <c r="I639" s="89"/>
      <c r="J639" s="89"/>
    </row>
    <row r="640" spans="1:10" ht="11.25" customHeight="1">
      <c r="A640" s="89"/>
      <c r="B640" s="89"/>
      <c r="C640" s="89"/>
      <c r="D640" s="89"/>
      <c r="F640" s="89"/>
      <c r="G640" s="89"/>
      <c r="H640" s="89"/>
      <c r="I640" s="89"/>
      <c r="J640" s="89"/>
    </row>
    <row r="641" spans="1:10" ht="11.25" customHeight="1">
      <c r="A641" s="89"/>
      <c r="B641" s="89"/>
      <c r="C641" s="89"/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7" t="e">
        <f>"HTP.P('&lt;"&amp;#REF!&amp;"&gt;' || "&amp;IF(MID(#REF!,1,6)="L_STUB","NULL","REC."&amp;#REF!)&amp;" || '&lt;/"&amp;#REF!&amp;"&gt;');"</f>
        <v>#REF!</v>
      </c>
      <c r="B644" s="89"/>
      <c r="C644" s="87" t="e">
        <f>"DECODE(C_T."&amp;#REF!&amp;", 0, NULL, C_T."&amp;#REF!&amp;") AS "&amp;#REF!&amp;","</f>
        <v>#REF!</v>
      </c>
      <c r="D644" s="89"/>
      <c r="F644" s="89"/>
      <c r="G644" s="89"/>
      <c r="H644" s="89"/>
      <c r="I644" s="89"/>
      <c r="J644" s="89"/>
    </row>
    <row r="645" spans="1:10" ht="11.25" customHeight="1">
      <c r="A645" s="87" t="e">
        <f>"HTP.P('&lt;"&amp;#REF!&amp;"&gt;' || "&amp;IF(MID(#REF!,1,6)="L_STUB","NULL","REC."&amp;#REF!)&amp;" || '&lt;/"&amp;#REF!&amp;"&gt;');"</f>
        <v>#REF!</v>
      </c>
      <c r="B645" s="89"/>
      <c r="C645" s="87" t="e">
        <f>"DECODE(C_T."&amp;#REF!&amp;", 0, NULL, C_T."&amp;#REF!&amp;") AS "&amp;#REF!&amp;","</f>
        <v>#REF!</v>
      </c>
      <c r="D645" s="89"/>
      <c r="F645" s="89"/>
      <c r="G645" s="89"/>
      <c r="H645" s="89"/>
      <c r="I645" s="89"/>
      <c r="J645" s="89"/>
    </row>
    <row r="646" spans="1:10" ht="11.25" customHeight="1">
      <c r="A646" s="87" t="e">
        <f>"HTP.P('&lt;"&amp;#REF!&amp;"&gt;' || "&amp;IF(MID(#REF!,1,6)="L_STUB","NULL","REC."&amp;#REF!)&amp;" || '&lt;/"&amp;#REF!&amp;"&gt;');"</f>
        <v>#REF!</v>
      </c>
      <c r="B646" s="89"/>
      <c r="C646" s="87" t="e">
        <f>"DECODE(C_T."&amp;#REF!&amp;", 0, NULL, C_T."&amp;#REF!&amp;") AS "&amp;#REF!&amp;","</f>
        <v>#REF!</v>
      </c>
      <c r="D646" s="89"/>
      <c r="F646" s="89"/>
      <c r="G646" s="89"/>
      <c r="H646" s="89"/>
      <c r="I646" s="89"/>
      <c r="J646" s="89"/>
    </row>
    <row r="647" spans="1:10" ht="11.25" customHeight="1">
      <c r="A647" s="87" t="e">
        <f>"HTP.P('&lt;"&amp;#REF!&amp;"&gt;' || "&amp;IF(MID(#REF!,1,6)="L_STUB","NULL","REC."&amp;#REF!)&amp;" || '&lt;/"&amp;#REF!&amp;"&gt;');"</f>
        <v>#REF!</v>
      </c>
      <c r="B647" s="89"/>
      <c r="C647" s="87" t="e">
        <f>"DECODE(C_T."&amp;#REF!&amp;", 0, NULL, C_T."&amp;#REF!&amp;") AS "&amp;#REF!&amp;","</f>
        <v>#REF!</v>
      </c>
      <c r="D647" s="89"/>
      <c r="F647" s="89"/>
      <c r="G647" s="89"/>
      <c r="H647" s="89"/>
      <c r="I647" s="89"/>
      <c r="J647" s="89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9"/>
      <c r="C648" s="87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9"/>
      <c r="C649" s="87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9"/>
      <c r="C650" s="87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9"/>
      <c r="C651" s="87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9"/>
      <c r="C652" s="87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9"/>
      <c r="C653" s="87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9"/>
      <c r="C654" s="87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9"/>
      <c r="C655" s="87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9"/>
      <c r="C656" s="87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9"/>
      <c r="C657" s="87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9"/>
      <c r="C658" s="87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9"/>
      <c r="C659" s="87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9"/>
      <c r="C660" s="87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9"/>
      <c r="C661" s="87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9"/>
      <c r="C662" s="87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9"/>
      <c r="C663" s="87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9"/>
      <c r="C664" s="87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9"/>
      <c r="C665" s="87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9"/>
      <c r="C666" s="87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9"/>
      <c r="C667" s="87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9"/>
      <c r="C668" s="87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9"/>
      <c r="C669" s="87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9"/>
      <c r="C670" s="87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9"/>
      <c r="C671" s="87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9"/>
      <c r="C672" s="87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9"/>
      <c r="C673" s="87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9"/>
      <c r="C674" s="87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9"/>
      <c r="C675" s="87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9"/>
      <c r="C676" s="87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9"/>
      <c r="C677" s="87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9"/>
      <c r="C678" s="87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9"/>
      <c r="C679" s="87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9"/>
      <c r="C680" s="87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9"/>
      <c r="C681" s="87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9"/>
      <c r="C682" s="87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9"/>
      <c r="C683" s="87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9"/>
      <c r="C684" s="87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9"/>
      <c r="C685" s="87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9"/>
      <c r="C686" s="87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9"/>
      <c r="C687" s="87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9"/>
      <c r="C688" s="87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9"/>
      <c r="C689" s="87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9"/>
      <c r="C690" s="87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9"/>
      <c r="C691" s="87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9"/>
      <c r="C692" s="87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9"/>
      <c r="C693" s="87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9"/>
      <c r="C694" s="87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9"/>
      <c r="C695" s="87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9"/>
      <c r="C696" s="87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9"/>
      <c r="C697" s="87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9"/>
      <c r="C698" s="87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9"/>
      <c r="C699" s="87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9"/>
      <c r="C700" s="87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9"/>
      <c r="C701" s="87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9"/>
      <c r="C702" s="87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9"/>
      <c r="C703" s="87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9"/>
      <c r="C704" s="87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9"/>
      <c r="C705" s="87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9"/>
      <c r="C706" s="87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9"/>
      <c r="C707" s="87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9"/>
      <c r="C708" s="87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9"/>
      <c r="C709" s="87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9"/>
      <c r="C710" s="87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9"/>
      <c r="C711" s="87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9"/>
      <c r="C712" s="87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9"/>
      <c r="C713" s="87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9"/>
      <c r="C714" s="87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9"/>
      <c r="C715" s="87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9"/>
      <c r="C716" s="87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9"/>
      <c r="C717" s="87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9"/>
      <c r="C718" s="87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9"/>
      <c r="C719" s="87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9"/>
      <c r="C720" s="87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9"/>
      <c r="C721" s="87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9"/>
      <c r="C722" s="87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9"/>
      <c r="C723" s="87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9"/>
      <c r="C724" s="87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9"/>
      <c r="C725" s="87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9"/>
      <c r="C726" s="87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9"/>
      <c r="C727" s="87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9"/>
      <c r="C728" s="87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9"/>
      <c r="C729" s="87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9"/>
      <c r="C730" s="87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9"/>
      <c r="C731" s="87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9"/>
      <c r="C732" s="87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9"/>
      <c r="C733" s="87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9"/>
      <c r="C734" s="87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9"/>
      <c r="C735" s="87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9"/>
      <c r="C736" s="87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9"/>
      <c r="C737" s="87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9"/>
      <c r="C738" s="87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9"/>
      <c r="C739" s="87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9"/>
      <c r="C740" s="87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9"/>
      <c r="C741" s="87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9"/>
      <c r="C742" s="87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9"/>
      <c r="C743" s="87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9"/>
      <c r="C744" s="87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9"/>
      <c r="C745" s="87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9"/>
      <c r="C746" s="87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9"/>
      <c r="C747" s="87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9"/>
      <c r="C748" s="87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9"/>
      <c r="C749" s="87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9"/>
      <c r="C750" s="87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9"/>
      <c r="C751" s="87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9"/>
      <c r="C752" s="87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9"/>
      <c r="C753" s="87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9"/>
      <c r="C754" s="87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9"/>
      <c r="B755" s="89"/>
      <c r="C755" s="89"/>
      <c r="D755" s="89"/>
      <c r="F755" s="89"/>
      <c r="G755" s="89"/>
      <c r="H755" s="89"/>
      <c r="I755" s="89"/>
      <c r="J755" s="89"/>
    </row>
    <row r="756" spans="1:10" ht="11.25" customHeight="1">
      <c r="A756" s="89"/>
      <c r="B756" s="89"/>
      <c r="C756" s="89"/>
      <c r="D756" s="89"/>
      <c r="F756" s="89"/>
      <c r="G756" s="89"/>
      <c r="H756" s="89"/>
      <c r="I756" s="89"/>
      <c r="J756" s="89"/>
    </row>
    <row r="757" spans="1:10" ht="11.25" customHeight="1">
      <c r="A757" s="89"/>
      <c r="B757" s="89"/>
      <c r="C757" s="89"/>
      <c r="D757" s="89"/>
      <c r="F757" s="89"/>
      <c r="G757" s="89"/>
      <c r="H757" s="89"/>
      <c r="I757" s="89"/>
      <c r="J757" s="89"/>
    </row>
    <row r="758" spans="1:10" ht="11.25" customHeight="1">
      <c r="A758" s="89"/>
      <c r="B758" s="89"/>
      <c r="C758" s="89"/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7" t="e">
        <f>"HTP.P('&lt;"&amp;#REF!&amp;"&gt;' || "&amp;IF(MID(#REF!,1,6)="L_STUB","NULL","REC."&amp;#REF!)&amp;" || '&lt;/"&amp;#REF!&amp;"&gt;');"</f>
        <v>#REF!</v>
      </c>
      <c r="B761" s="89"/>
      <c r="C761" s="87" t="e">
        <f>"DECODE(C_T."&amp;#REF!&amp;", 0, NULL, C_T."&amp;#REF!&amp;") AS "&amp;#REF!&amp;","</f>
        <v>#REF!</v>
      </c>
      <c r="D761" s="89"/>
      <c r="F761" s="89"/>
      <c r="G761" s="89"/>
      <c r="H761" s="89"/>
      <c r="I761" s="89"/>
      <c r="J761" s="89"/>
    </row>
    <row r="762" spans="1:10" ht="11.25" customHeight="1">
      <c r="A762" s="87" t="e">
        <f>"HTP.P('&lt;"&amp;#REF!&amp;"&gt;' || "&amp;IF(MID(#REF!,1,6)="L_STUB","NULL","REC."&amp;#REF!)&amp;" || '&lt;/"&amp;#REF!&amp;"&gt;');"</f>
        <v>#REF!</v>
      </c>
      <c r="B762" s="89"/>
      <c r="C762" s="87" t="e">
        <f>"DECODE(C_T."&amp;#REF!&amp;", 0, NULL, C_T."&amp;#REF!&amp;") AS "&amp;#REF!&amp;","</f>
        <v>#REF!</v>
      </c>
      <c r="D762" s="89"/>
      <c r="F762" s="89"/>
      <c r="G762" s="89"/>
      <c r="H762" s="89"/>
      <c r="I762" s="89"/>
      <c r="J762" s="89"/>
    </row>
    <row r="763" spans="1:10" ht="11.25" customHeight="1">
      <c r="A763" s="87" t="e">
        <f>"HTP.P('&lt;"&amp;#REF!&amp;"&gt;' || "&amp;IF(MID(#REF!,1,6)="L_STUB","NULL","REC."&amp;#REF!)&amp;" || '&lt;/"&amp;#REF!&amp;"&gt;');"</f>
        <v>#REF!</v>
      </c>
      <c r="B763" s="89"/>
      <c r="C763" s="87" t="e">
        <f>"DECODE(C_T."&amp;#REF!&amp;", 0, NULL, C_T."&amp;#REF!&amp;") AS "&amp;#REF!&amp;","</f>
        <v>#REF!</v>
      </c>
      <c r="D763" s="89"/>
      <c r="F763" s="89"/>
      <c r="G763" s="89"/>
      <c r="H763" s="89"/>
      <c r="I763" s="89"/>
      <c r="J763" s="89"/>
    </row>
    <row r="764" spans="1:10" ht="11.25" customHeight="1">
      <c r="A764" s="87" t="e">
        <f>"HTP.P('&lt;"&amp;#REF!&amp;"&gt;' || "&amp;IF(MID(#REF!,1,6)="L_STUB","NULL","REC."&amp;#REF!)&amp;" || '&lt;/"&amp;#REF!&amp;"&gt;');"</f>
        <v>#REF!</v>
      </c>
      <c r="B764" s="89"/>
      <c r="C764" s="87" t="e">
        <f>"DECODE(C_T."&amp;#REF!&amp;", 0, NULL, C_T."&amp;#REF!&amp;") AS "&amp;#REF!&amp;","</f>
        <v>#REF!</v>
      </c>
      <c r="D764" s="89"/>
      <c r="F764" s="89"/>
      <c r="G764" s="89"/>
      <c r="H764" s="89"/>
      <c r="I764" s="89"/>
      <c r="J764" s="89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9"/>
      <c r="C765" s="87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9"/>
      <c r="C766" s="87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9"/>
      <c r="C767" s="87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9"/>
      <c r="C768" s="87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9"/>
      <c r="C769" s="87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9"/>
      <c r="C770" s="87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9"/>
      <c r="C771" s="87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9"/>
      <c r="C772" s="87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9"/>
      <c r="C773" s="87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9"/>
      <c r="C774" s="87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9"/>
      <c r="C775" s="87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9"/>
      <c r="C776" s="87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9"/>
      <c r="C777" s="87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9"/>
      <c r="C778" s="87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9"/>
      <c r="C779" s="87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9"/>
      <c r="C780" s="87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9"/>
      <c r="C781" s="87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9"/>
      <c r="C782" s="87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9"/>
      <c r="C783" s="87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9"/>
      <c r="C784" s="87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9"/>
      <c r="C785" s="87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9"/>
      <c r="C786" s="87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9"/>
      <c r="C787" s="87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9"/>
      <c r="C788" s="87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9"/>
      <c r="C789" s="87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9"/>
      <c r="C790" s="87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9"/>
      <c r="C791" s="87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9"/>
      <c r="C792" s="87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9"/>
      <c r="C793" s="87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9"/>
      <c r="C794" s="87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9"/>
      <c r="C795" s="87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9"/>
      <c r="C796" s="87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9"/>
      <c r="C797" s="87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9"/>
      <c r="C798" s="87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9"/>
      <c r="C799" s="87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9"/>
      <c r="C800" s="87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9"/>
      <c r="C801" s="87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9"/>
      <c r="C802" s="87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9"/>
      <c r="C803" s="87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9"/>
      <c r="C804" s="87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9"/>
      <c r="C805" s="87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9"/>
      <c r="C806" s="87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9"/>
      <c r="C807" s="87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9"/>
      <c r="C808" s="87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9"/>
      <c r="C809" s="87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9"/>
      <c r="C810" s="87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9"/>
      <c r="C811" s="87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9"/>
      <c r="C812" s="87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9"/>
      <c r="C813" s="87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9"/>
      <c r="C814" s="87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9"/>
      <c r="C815" s="87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9"/>
      <c r="C816" s="87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9"/>
      <c r="C817" s="87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9"/>
      <c r="C818" s="87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9"/>
      <c r="C819" s="87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9"/>
      <c r="C820" s="87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9"/>
      <c r="C821" s="87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9"/>
      <c r="C822" s="87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9"/>
      <c r="C823" s="87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9"/>
      <c r="C824" s="87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9"/>
      <c r="C825" s="87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9"/>
      <c r="C826" s="87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9"/>
      <c r="C827" s="87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9"/>
      <c r="C828" s="87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9"/>
      <c r="C829" s="87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9"/>
      <c r="C830" s="87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9"/>
      <c r="B831" s="89"/>
      <c r="C831" s="89"/>
      <c r="D831" s="89"/>
      <c r="F831" s="89"/>
      <c r="G831" s="89"/>
      <c r="H831" s="89"/>
      <c r="I831" s="89"/>
      <c r="J831" s="89"/>
    </row>
    <row r="832" spans="1:10" ht="11.25" customHeight="1">
      <c r="A832" s="89"/>
      <c r="B832" s="89"/>
      <c r="C832" s="89"/>
      <c r="D832" s="89"/>
      <c r="F832" s="89"/>
      <c r="G832" s="89"/>
      <c r="H832" s="89"/>
      <c r="I832" s="89"/>
      <c r="J832" s="89"/>
    </row>
    <row r="833" spans="1:10" ht="11.25" customHeight="1">
      <c r="A833" s="89"/>
      <c r="B833" s="89"/>
      <c r="C833" s="89"/>
      <c r="D833" s="89"/>
      <c r="F833" s="89"/>
      <c r="G833" s="89"/>
      <c r="H833" s="89"/>
      <c r="I833" s="89"/>
      <c r="J833" s="89"/>
    </row>
    <row r="834" spans="1:10" ht="11.25" customHeight="1">
      <c r="A834" s="89"/>
      <c r="B834" s="89"/>
      <c r="C834" s="89"/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7" t="e">
        <f>"HTP.P('&lt;"&amp;#REF!&amp;"&gt;' || "&amp;IF(MID(#REF!,1,6)="L_STUB","NULL","REC."&amp;#REF!)&amp;" || '&lt;/"&amp;#REF!&amp;"&gt;');"</f>
        <v>#REF!</v>
      </c>
      <c r="B837" s="89"/>
      <c r="C837" s="87" t="e">
        <f>"DECODE(C_T."&amp;#REF!&amp;", 0, NULL, C_T."&amp;#REF!&amp;") AS "&amp;#REF!&amp;","</f>
        <v>#REF!</v>
      </c>
      <c r="D837" s="89"/>
      <c r="F837" s="89"/>
      <c r="G837" s="89"/>
      <c r="H837" s="89"/>
      <c r="I837" s="89"/>
      <c r="J837" s="89"/>
    </row>
    <row r="838" spans="1:10" ht="11.25" customHeight="1">
      <c r="A838" s="87" t="e">
        <f>"HTP.P('&lt;"&amp;#REF!&amp;"&gt;' || "&amp;IF(MID(#REF!,1,6)="L_STUB","NULL","REC."&amp;#REF!)&amp;" || '&lt;/"&amp;#REF!&amp;"&gt;');"</f>
        <v>#REF!</v>
      </c>
      <c r="B838" s="89"/>
      <c r="C838" s="87" t="e">
        <f>"DECODE(C_T."&amp;#REF!&amp;", 0, NULL, C_T."&amp;#REF!&amp;") AS "&amp;#REF!&amp;","</f>
        <v>#REF!</v>
      </c>
      <c r="D838" s="89"/>
      <c r="F838" s="89"/>
      <c r="G838" s="89"/>
      <c r="H838" s="89"/>
      <c r="I838" s="89"/>
      <c r="J838" s="89"/>
    </row>
    <row r="839" spans="1:10" ht="11.25" customHeight="1">
      <c r="A839" s="87" t="e">
        <f>"HTP.P('&lt;"&amp;#REF!&amp;"&gt;' || "&amp;IF(MID(#REF!,1,6)="L_STUB","NULL","REC."&amp;#REF!)&amp;" || '&lt;/"&amp;#REF!&amp;"&gt;');"</f>
        <v>#REF!</v>
      </c>
      <c r="B839" s="89"/>
      <c r="C839" s="87" t="e">
        <f>"DECODE(C_T."&amp;#REF!&amp;", 0, NULL, C_T."&amp;#REF!&amp;") AS "&amp;#REF!&amp;","</f>
        <v>#REF!</v>
      </c>
      <c r="D839" s="89"/>
      <c r="F839" s="89"/>
      <c r="G839" s="89"/>
      <c r="H839" s="89"/>
      <c r="I839" s="89"/>
      <c r="J839" s="89"/>
    </row>
    <row r="840" spans="1:10" ht="11.25" customHeight="1">
      <c r="A840" s="87" t="e">
        <f>"HTP.P('&lt;"&amp;#REF!&amp;"&gt;' || "&amp;IF(MID(#REF!,1,6)="L_STUB","NULL","REC."&amp;#REF!)&amp;" || '&lt;/"&amp;#REF!&amp;"&gt;');"</f>
        <v>#REF!</v>
      </c>
      <c r="B840" s="89"/>
      <c r="C840" s="87" t="e">
        <f>"DECODE(C_T."&amp;#REF!&amp;", 0, NULL, C_T."&amp;#REF!&amp;") AS "&amp;#REF!&amp;","</f>
        <v>#REF!</v>
      </c>
      <c r="D840" s="89"/>
      <c r="F840" s="89"/>
      <c r="G840" s="89"/>
      <c r="H840" s="89"/>
      <c r="I840" s="89"/>
      <c r="J840" s="89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9"/>
      <c r="C841" s="87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9"/>
      <c r="C842" s="87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9"/>
      <c r="C843" s="87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9"/>
      <c r="C844" s="87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9"/>
      <c r="C845" s="87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9"/>
      <c r="C846" s="87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9"/>
      <c r="C847" s="87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9"/>
      <c r="C848" s="87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9"/>
      <c r="C849" s="87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9"/>
      <c r="C850" s="87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9"/>
      <c r="C851" s="87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9"/>
      <c r="C852" s="87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9"/>
      <c r="C853" s="87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9"/>
      <c r="C854" s="87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9"/>
      <c r="C855" s="87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9"/>
      <c r="C856" s="87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9"/>
      <c r="C857" s="87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9"/>
      <c r="C858" s="87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9"/>
      <c r="C859" s="87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9"/>
      <c r="C860" s="87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9"/>
      <c r="C861" s="87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9"/>
      <c r="C862" s="87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9"/>
      <c r="C863" s="87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9"/>
      <c r="C864" s="87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9"/>
      <c r="C865" s="87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9"/>
      <c r="C866" s="87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9"/>
      <c r="C867" s="87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9"/>
      <c r="C868" s="87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9"/>
      <c r="C869" s="87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9"/>
      <c r="C870" s="87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9"/>
      <c r="C871" s="87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9"/>
      <c r="C872" s="87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9"/>
      <c r="B873" s="89"/>
      <c r="C873" s="89"/>
      <c r="D873" s="89"/>
      <c r="F873" s="89"/>
      <c r="G873" s="89"/>
      <c r="H873" s="89"/>
      <c r="I873" s="89"/>
      <c r="J873" s="89"/>
    </row>
    <row r="874" spans="1:10" ht="11.25" customHeight="1">
      <c r="A874" s="89"/>
      <c r="B874" s="89"/>
      <c r="C874" s="89"/>
      <c r="D874" s="89"/>
      <c r="F874" s="89"/>
      <c r="G874" s="89"/>
      <c r="H874" s="89"/>
      <c r="I874" s="89"/>
      <c r="J874" s="89"/>
    </row>
    <row r="875" spans="1:10" ht="11.25" customHeight="1">
      <c r="A875" s="89"/>
      <c r="B875" s="89"/>
      <c r="C875" s="89"/>
      <c r="D875" s="89"/>
      <c r="F875" s="89"/>
      <c r="G875" s="89"/>
      <c r="H875" s="89"/>
      <c r="I875" s="89"/>
      <c r="J875" s="89"/>
    </row>
    <row r="876" spans="1:10" ht="11.25" customHeight="1">
      <c r="A876" s="89"/>
      <c r="B876" s="89"/>
      <c r="C876" s="89"/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7" t="e">
        <f>"HTP.P('&lt;"&amp;#REF!&amp;"&gt;' || "&amp;IF(MID(#REF!,1,6)="L_STUB","NULL","REC."&amp;#REF!)&amp;" || '&lt;/"&amp;#REF!&amp;"&gt;');"</f>
        <v>#REF!</v>
      </c>
      <c r="B879" s="89"/>
      <c r="C879" s="87" t="e">
        <f>"DECODE(C_T."&amp;#REF!&amp;", 0, NULL, C_T."&amp;#REF!&amp;") AS "&amp;#REF!&amp;","</f>
        <v>#REF!</v>
      </c>
      <c r="D879" s="89"/>
      <c r="F879" s="89"/>
      <c r="G879" s="89"/>
      <c r="H879" s="89"/>
      <c r="I879" s="89"/>
      <c r="J879" s="89"/>
    </row>
    <row r="880" spans="1:10" ht="11.25" customHeight="1">
      <c r="A880" s="87" t="e">
        <f>"HTP.P('&lt;"&amp;#REF!&amp;"&gt;' || "&amp;IF(MID(#REF!,1,6)="L_STUB","NULL","REC."&amp;#REF!)&amp;" || '&lt;/"&amp;#REF!&amp;"&gt;');"</f>
        <v>#REF!</v>
      </c>
      <c r="B880" s="89"/>
      <c r="C880" s="87" t="e">
        <f>"DECODE(C_T."&amp;#REF!&amp;", 0, NULL, C_T."&amp;#REF!&amp;") AS "&amp;#REF!&amp;","</f>
        <v>#REF!</v>
      </c>
      <c r="D880" s="89"/>
      <c r="F880" s="89"/>
      <c r="G880" s="89"/>
      <c r="H880" s="89"/>
      <c r="I880" s="89"/>
      <c r="J880" s="89"/>
    </row>
    <row r="881" spans="1:10" ht="11.25" customHeight="1">
      <c r="A881" s="87" t="e">
        <f>"HTP.P('&lt;"&amp;#REF!&amp;"&gt;' || "&amp;IF(MID(#REF!,1,6)="L_STUB","NULL","REC."&amp;#REF!)&amp;" || '&lt;/"&amp;#REF!&amp;"&gt;');"</f>
        <v>#REF!</v>
      </c>
      <c r="B881" s="89"/>
      <c r="C881" s="87" t="e">
        <f>"DECODE(C_T."&amp;#REF!&amp;", 0, NULL, C_T."&amp;#REF!&amp;") AS "&amp;#REF!&amp;","</f>
        <v>#REF!</v>
      </c>
      <c r="D881" s="89"/>
      <c r="F881" s="89"/>
      <c r="G881" s="89"/>
      <c r="H881" s="89"/>
      <c r="I881" s="89"/>
      <c r="J881" s="89"/>
    </row>
    <row r="882" spans="1:10" ht="11.25" customHeight="1">
      <c r="A882" s="87" t="e">
        <f>"HTP.P('&lt;"&amp;#REF!&amp;"&gt;' || "&amp;IF(MID(#REF!,1,6)="L_STUB","NULL","REC."&amp;#REF!)&amp;" || '&lt;/"&amp;#REF!&amp;"&gt;');"</f>
        <v>#REF!</v>
      </c>
      <c r="B882" s="89"/>
      <c r="C882" s="87" t="e">
        <f>"DECODE(C_T."&amp;#REF!&amp;", 0, NULL, C_T."&amp;#REF!&amp;") AS "&amp;#REF!&amp;","</f>
        <v>#REF!</v>
      </c>
      <c r="D882" s="89"/>
      <c r="F882" s="89"/>
      <c r="G882" s="89"/>
      <c r="H882" s="89"/>
      <c r="I882" s="89"/>
      <c r="J882" s="89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9"/>
      <c r="C883" s="87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9"/>
      <c r="C884" s="87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9"/>
      <c r="C885" s="87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9"/>
      <c r="C886" s="87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9"/>
      <c r="C887" s="87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9"/>
      <c r="C888" s="87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9"/>
      <c r="C889" s="87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9"/>
      <c r="C890" s="87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9"/>
      <c r="C891" s="87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9"/>
      <c r="C892" s="87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9"/>
      <c r="C893" s="87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9"/>
      <c r="C894" s="87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9"/>
      <c r="C895" s="87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9"/>
      <c r="C896" s="87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9"/>
      <c r="C897" s="87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9"/>
      <c r="C898" s="87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9"/>
      <c r="C899" s="87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9"/>
      <c r="C900" s="87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9"/>
      <c r="C901" s="87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9"/>
      <c r="C902" s="87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9"/>
      <c r="C903" s="87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9"/>
      <c r="C904" s="87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9"/>
      <c r="C905" s="87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9"/>
      <c r="C906" s="87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9"/>
      <c r="C907" s="87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9"/>
      <c r="C908" s="87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9"/>
      <c r="C909" s="87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9"/>
      <c r="C910" s="87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9"/>
      <c r="C911" s="87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9"/>
      <c r="C912" s="87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9"/>
      <c r="C913" s="87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9"/>
      <c r="C914" s="87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9"/>
      <c r="B915" s="89"/>
      <c r="C915" s="89"/>
      <c r="D915" s="89"/>
      <c r="F915" s="89"/>
      <c r="G915" s="89"/>
      <c r="H915" s="89"/>
      <c r="I915" s="89"/>
      <c r="J915" s="89"/>
    </row>
    <row r="916" spans="1:10" ht="11.25" customHeight="1">
      <c r="A916" s="89"/>
      <c r="B916" s="89"/>
      <c r="C916" s="89"/>
      <c r="D916" s="89"/>
      <c r="F916" s="89"/>
      <c r="G916" s="89"/>
      <c r="H916" s="89"/>
      <c r="I916" s="89"/>
      <c r="J916" s="89"/>
    </row>
    <row r="917" spans="1:10" ht="11.25" customHeight="1">
      <c r="A917" s="89"/>
      <c r="B917" s="89"/>
      <c r="C917" s="89"/>
      <c r="D917" s="89"/>
      <c r="F917" s="89"/>
      <c r="G917" s="89"/>
      <c r="H917" s="89"/>
      <c r="I917" s="89"/>
      <c r="J917" s="89"/>
    </row>
    <row r="918" spans="1:10" ht="11.25" customHeight="1">
      <c r="A918" s="89"/>
      <c r="B918" s="89"/>
      <c r="C918" s="89"/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7" t="e">
        <f>"HTP.P('&lt;"&amp;#REF!&amp;"&gt;' || "&amp;IF(MID(#REF!,1,6)="L_STUB","NULL","REC."&amp;#REF!)&amp;" || '&lt;/"&amp;#REF!&amp;"&gt;');"</f>
        <v>#REF!</v>
      </c>
      <c r="B921" s="89"/>
      <c r="C921" s="87" t="e">
        <f>"DECODE(C_T."&amp;#REF!&amp;", 0, NULL, C_T."&amp;#REF!&amp;") AS "&amp;#REF!&amp;","</f>
        <v>#REF!</v>
      </c>
      <c r="D921" s="89"/>
      <c r="F921" s="89"/>
      <c r="G921" s="89"/>
      <c r="H921" s="89"/>
      <c r="I921" s="89"/>
      <c r="J921" s="89"/>
    </row>
    <row r="922" spans="1:10" ht="11.25" customHeight="1">
      <c r="A922" s="87" t="e">
        <f>"HTP.P('&lt;"&amp;#REF!&amp;"&gt;' || "&amp;IF(MID(#REF!,1,6)="L_STUB","NULL","REC."&amp;#REF!)&amp;" || '&lt;/"&amp;#REF!&amp;"&gt;');"</f>
        <v>#REF!</v>
      </c>
      <c r="B922" s="89"/>
      <c r="C922" s="87" t="e">
        <f>"DECODE(C_T."&amp;#REF!&amp;", 0, NULL, C_T."&amp;#REF!&amp;") AS "&amp;#REF!&amp;","</f>
        <v>#REF!</v>
      </c>
      <c r="D922" s="89"/>
      <c r="F922" s="89"/>
      <c r="G922" s="89"/>
      <c r="H922" s="89"/>
      <c r="I922" s="89"/>
      <c r="J922" s="89"/>
    </row>
    <row r="923" spans="1:10" ht="11.25" customHeight="1">
      <c r="A923" s="87" t="e">
        <f>"HTP.P('&lt;"&amp;#REF!&amp;"&gt;' || "&amp;IF(MID(#REF!,1,6)="L_STUB","NULL","REC."&amp;#REF!)&amp;" || '&lt;/"&amp;#REF!&amp;"&gt;');"</f>
        <v>#REF!</v>
      </c>
      <c r="B923" s="89"/>
      <c r="C923" s="87" t="e">
        <f>"DECODE(C_T."&amp;#REF!&amp;", 0, NULL, C_T."&amp;#REF!&amp;") AS "&amp;#REF!&amp;","</f>
        <v>#REF!</v>
      </c>
      <c r="D923" s="89"/>
      <c r="F923" s="89"/>
      <c r="G923" s="89"/>
      <c r="H923" s="89"/>
      <c r="I923" s="89"/>
      <c r="J923" s="89"/>
    </row>
    <row r="924" spans="1:10" ht="11.25" customHeight="1">
      <c r="A924" s="87" t="e">
        <f>"HTP.P('&lt;"&amp;#REF!&amp;"&gt;' || "&amp;IF(MID(#REF!,1,6)="L_STUB","NULL","REC."&amp;#REF!)&amp;" || '&lt;/"&amp;#REF!&amp;"&gt;');"</f>
        <v>#REF!</v>
      </c>
      <c r="B924" s="89"/>
      <c r="C924" s="87" t="e">
        <f>"DECODE(C_T."&amp;#REF!&amp;", 0, NULL, C_T."&amp;#REF!&amp;") AS "&amp;#REF!&amp;","</f>
        <v>#REF!</v>
      </c>
      <c r="D924" s="89"/>
      <c r="F924" s="89"/>
      <c r="G924" s="89"/>
      <c r="H924" s="89"/>
      <c r="I924" s="89"/>
      <c r="J924" s="89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9"/>
      <c r="C925" s="87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9"/>
      <c r="C926" s="87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9"/>
      <c r="C927" s="87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9"/>
      <c r="C928" s="87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9"/>
      <c r="C929" s="87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9"/>
      <c r="C930" s="87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9"/>
      <c r="C931" s="87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9"/>
      <c r="C932" s="87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9"/>
      <c r="C933" s="87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9"/>
      <c r="C934" s="87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9"/>
      <c r="C935" s="87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9"/>
      <c r="C936" s="87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9"/>
      <c r="C937" s="87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9"/>
      <c r="C938" s="87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9"/>
      <c r="C939" s="87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9"/>
      <c r="C940" s="87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9"/>
      <c r="C941" s="87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9"/>
      <c r="C942" s="87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9"/>
      <c r="C943" s="87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9"/>
      <c r="C944" s="87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9"/>
      <c r="C945" s="87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9"/>
      <c r="C946" s="87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9"/>
      <c r="C947" s="87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9"/>
      <c r="C948" s="87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9"/>
      <c r="C949" s="87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9"/>
      <c r="C950" s="87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9"/>
      <c r="C951" s="87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9"/>
      <c r="C952" s="87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9"/>
      <c r="C953" s="87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9"/>
      <c r="C954" s="87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9"/>
      <c r="C955" s="87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9"/>
      <c r="C956" s="87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9"/>
      <c r="B957" s="89"/>
      <c r="C957" s="89"/>
      <c r="D957" s="89"/>
      <c r="F957" s="89"/>
      <c r="G957" s="89"/>
      <c r="H957" s="89"/>
      <c r="I957" s="89"/>
      <c r="J957" s="89"/>
    </row>
    <row r="958" spans="1:10" ht="11.25" customHeight="1">
      <c r="A958" s="89"/>
      <c r="B958" s="89"/>
      <c r="C958" s="89"/>
      <c r="D958" s="89"/>
      <c r="F958" s="89"/>
      <c r="G958" s="89"/>
      <c r="H958" s="89"/>
      <c r="I958" s="89"/>
      <c r="J958" s="89"/>
    </row>
    <row r="959" spans="1:10" ht="11.25" customHeight="1">
      <c r="A959" s="89"/>
      <c r="B959" s="89"/>
      <c r="C959" s="89"/>
      <c r="D959" s="89"/>
      <c r="F959" s="89"/>
      <c r="G959" s="89"/>
      <c r="H959" s="89"/>
      <c r="I959" s="89"/>
      <c r="J959" s="89"/>
    </row>
    <row r="960" spans="1:10" ht="11.25" customHeight="1">
      <c r="A960" s="89"/>
      <c r="B960" s="89"/>
      <c r="C960" s="89"/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7" t="e">
        <f>"HTP.P('&lt;"&amp;#REF!&amp;"&gt;' || "&amp;IF(MID(#REF!,1,6)="L_STUB","NULL","REC."&amp;#REF!)&amp;" || '&lt;/"&amp;#REF!&amp;"&gt;');"</f>
        <v>#REF!</v>
      </c>
      <c r="B963" s="89"/>
      <c r="C963" s="87" t="e">
        <f>"DECODE(C_T."&amp;#REF!&amp;", 0, NULL, C_T."&amp;#REF!&amp;") AS "&amp;#REF!&amp;","</f>
        <v>#REF!</v>
      </c>
      <c r="D963" s="89"/>
      <c r="F963" s="89"/>
      <c r="G963" s="89"/>
      <c r="H963" s="89"/>
      <c r="I963" s="89"/>
      <c r="J963" s="89"/>
    </row>
    <row r="964" spans="1:10" ht="11.25" customHeight="1">
      <c r="A964" s="87" t="e">
        <f>"HTP.P('&lt;"&amp;#REF!&amp;"&gt;' || "&amp;IF(MID(#REF!,1,6)="L_STUB","NULL","REC."&amp;#REF!)&amp;" || '&lt;/"&amp;#REF!&amp;"&gt;');"</f>
        <v>#REF!</v>
      </c>
      <c r="B964" s="89"/>
      <c r="C964" s="87" t="e">
        <f>"DECODE(C_T."&amp;#REF!&amp;", 0, NULL, C_T."&amp;#REF!&amp;") AS "&amp;#REF!&amp;","</f>
        <v>#REF!</v>
      </c>
      <c r="D964" s="89"/>
      <c r="F964" s="89"/>
      <c r="G964" s="89"/>
      <c r="H964" s="89"/>
      <c r="I964" s="89"/>
      <c r="J964" s="89"/>
    </row>
    <row r="965" spans="1:10" ht="11.25" customHeight="1">
      <c r="A965" s="87" t="e">
        <f>"HTP.P('&lt;"&amp;#REF!&amp;"&gt;' || "&amp;IF(MID(#REF!,1,6)="L_STUB","NULL","REC."&amp;#REF!)&amp;" || '&lt;/"&amp;#REF!&amp;"&gt;');"</f>
        <v>#REF!</v>
      </c>
      <c r="B965" s="89"/>
      <c r="C965" s="87" t="e">
        <f>"DECODE(C_T."&amp;#REF!&amp;", 0, NULL, C_T."&amp;#REF!&amp;") AS "&amp;#REF!&amp;","</f>
        <v>#REF!</v>
      </c>
      <c r="D965" s="89"/>
      <c r="F965" s="89"/>
      <c r="G965" s="89"/>
      <c r="H965" s="89"/>
      <c r="I965" s="89"/>
      <c r="J965" s="89"/>
    </row>
    <row r="966" spans="1:10" ht="11.25" customHeight="1">
      <c r="A966" s="87" t="e">
        <f>"HTP.P('&lt;"&amp;#REF!&amp;"&gt;' || "&amp;IF(MID(#REF!,1,6)="L_STUB","NULL","REC."&amp;#REF!)&amp;" || '&lt;/"&amp;#REF!&amp;"&gt;');"</f>
        <v>#REF!</v>
      </c>
      <c r="B966" s="89"/>
      <c r="C966" s="87" t="e">
        <f>"DECODE(C_T."&amp;#REF!&amp;", 0, NULL, C_T."&amp;#REF!&amp;") AS "&amp;#REF!&amp;","</f>
        <v>#REF!</v>
      </c>
      <c r="D966" s="89"/>
      <c r="F966" s="89"/>
      <c r="G966" s="89"/>
      <c r="H966" s="89"/>
      <c r="I966" s="89"/>
      <c r="J966" s="89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9"/>
      <c r="C967" s="87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9"/>
      <c r="C968" s="87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9"/>
      <c r="C969" s="87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9"/>
      <c r="C970" s="87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9"/>
      <c r="C971" s="87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9"/>
      <c r="C972" s="87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9"/>
      <c r="C973" s="87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9"/>
      <c r="C974" s="87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9"/>
      <c r="C975" s="87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9"/>
      <c r="C976" s="87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9"/>
      <c r="C977" s="87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9"/>
      <c r="C978" s="87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9"/>
      <c r="C979" s="87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9"/>
      <c r="C980" s="87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9"/>
      <c r="C981" s="87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9"/>
      <c r="C982" s="87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9"/>
      <c r="C983" s="87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9"/>
      <c r="C984" s="87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9"/>
      <c r="C985" s="87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9"/>
      <c r="C986" s="87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9"/>
      <c r="C987" s="87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9"/>
      <c r="C988" s="87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9"/>
      <c r="B989" s="89"/>
      <c r="C989" s="89"/>
      <c r="D989" s="89"/>
      <c r="F989" s="89"/>
      <c r="G989" s="89"/>
      <c r="H989" s="89"/>
      <c r="I989" s="89"/>
      <c r="J989" s="89"/>
    </row>
    <row r="990" spans="1:10" ht="11.25" customHeight="1">
      <c r="A990" s="89"/>
      <c r="B990" s="89"/>
      <c r="C990" s="89"/>
      <c r="D990" s="89"/>
      <c r="F990" s="89"/>
      <c r="G990" s="89"/>
      <c r="H990" s="89"/>
      <c r="I990" s="89"/>
      <c r="J990" s="89"/>
    </row>
    <row r="991" spans="1:10" ht="11.25" customHeight="1">
      <c r="A991" s="89"/>
      <c r="B991" s="89"/>
      <c r="C991" s="89"/>
      <c r="D991" s="89"/>
      <c r="F991" s="89"/>
      <c r="G991" s="89"/>
      <c r="H991" s="89"/>
      <c r="I991" s="89"/>
      <c r="J991" s="89"/>
    </row>
    <row r="992" spans="1:10" ht="11.25" customHeight="1">
      <c r="A992" s="89"/>
      <c r="B992" s="89"/>
      <c r="C992" s="89"/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>
      <c r="G1076" s="89"/>
    </row>
    <row r="1077" spans="1:10" ht="10.5" customHeight="1">
      <c r="G1077" s="89"/>
    </row>
    <row r="1078" spans="1:10" ht="10.5" customHeight="1">
      <c r="G1078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0CF2-3AE2-E85D-15FC-47367D7D19A3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>
      <c r="A2" s="193" t="s">
        <v>703</v>
      </c>
      <c r="B2" s="193"/>
    </row>
    <row r="3" spans="1:20" s="160" customFormat="1" ht="12" customHeight="1">
      <c r="C3" s="135" t="s">
        <v>181</v>
      </c>
      <c r="D3" s="117" t="str">
        <f>"1.2."&amp;N3</f>
        <v>1.2.TBD</v>
      </c>
      <c r="E3" s="139"/>
      <c r="F3" s="136" t="s">
        <v>165</v>
      </c>
      <c r="G3" s="136">
        <v>30</v>
      </c>
      <c r="H3" s="60">
        <f>SUM(I3:L3)</f>
        <v>0</v>
      </c>
      <c r="I3" s="70"/>
      <c r="J3" s="70"/>
      <c r="K3" s="70"/>
      <c r="L3" s="70"/>
      <c r="N3" s="134" t="s">
        <v>704</v>
      </c>
      <c r="O3" s="133"/>
      <c r="P3" s="133"/>
      <c r="Q3" s="133"/>
      <c r="R3" s="133"/>
      <c r="S3" s="134"/>
      <c r="T3" s="134" t="s">
        <v>705</v>
      </c>
    </row>
    <row r="5" spans="1:20" ht="10.5" customHeight="1">
      <c r="A5" s="193" t="s">
        <v>706</v>
      </c>
      <c r="B5" s="193"/>
    </row>
    <row r="6" spans="1:20" s="160" customFormat="1" ht="12" customHeight="1">
      <c r="C6" s="135" t="s">
        <v>181</v>
      </c>
      <c r="D6" s="117" t="str">
        <f>"1.3."&amp;N6</f>
        <v>1.3.TBD</v>
      </c>
      <c r="E6" s="139"/>
      <c r="F6" s="136" t="s">
        <v>165</v>
      </c>
      <c r="G6" s="136" t="s">
        <v>176</v>
      </c>
      <c r="H6" s="60">
        <f>SUM(I6:L6)</f>
        <v>0</v>
      </c>
      <c r="I6" s="70"/>
      <c r="J6" s="70"/>
      <c r="K6" s="70"/>
      <c r="L6" s="70"/>
      <c r="N6" s="134" t="s">
        <v>704</v>
      </c>
      <c r="O6" s="133"/>
      <c r="P6" s="133"/>
      <c r="Q6" s="133"/>
      <c r="R6" s="133"/>
      <c r="S6" s="134"/>
      <c r="T6" s="134" t="s">
        <v>707</v>
      </c>
    </row>
    <row r="8" spans="1:20" ht="10.5" customHeight="1">
      <c r="A8" s="193" t="s">
        <v>708</v>
      </c>
      <c r="B8" s="193"/>
    </row>
    <row r="9" spans="1:20" s="160" customFormat="1" ht="12" customHeight="1">
      <c r="C9" s="135" t="s">
        <v>181</v>
      </c>
      <c r="D9" s="117" t="str">
        <f>"1.4."&amp;N9</f>
        <v>1.4.TBD</v>
      </c>
      <c r="E9" s="139"/>
      <c r="F9" s="136" t="s">
        <v>165</v>
      </c>
      <c r="G9" s="136" t="s">
        <v>180</v>
      </c>
      <c r="H9" s="60">
        <f>SUM(I9:L9)</f>
        <v>0</v>
      </c>
      <c r="I9" s="70"/>
      <c r="J9" s="70"/>
      <c r="K9" s="70"/>
      <c r="L9" s="70"/>
      <c r="N9" s="134" t="s">
        <v>704</v>
      </c>
      <c r="O9" s="133"/>
      <c r="P9" s="133"/>
      <c r="Q9" s="133"/>
      <c r="R9" s="133"/>
      <c r="S9" s="134"/>
      <c r="T9" s="134" t="s">
        <v>187</v>
      </c>
    </row>
    <row r="11" spans="1:20" ht="10.5" customHeight="1">
      <c r="A11" s="193" t="s">
        <v>709</v>
      </c>
      <c r="B11" s="193"/>
    </row>
    <row r="12" spans="1:20" s="160" customFormat="1" ht="12" customHeight="1">
      <c r="C12" s="135" t="s">
        <v>181</v>
      </c>
      <c r="D12" s="117" t="str">
        <f>"4.3."&amp;N12</f>
        <v>4.3.TBD</v>
      </c>
      <c r="E12" s="139"/>
      <c r="F12" s="136" t="s">
        <v>165</v>
      </c>
      <c r="G12" s="136" t="s">
        <v>255</v>
      </c>
      <c r="H12" s="60">
        <f>SUM(I12:L12)</f>
        <v>0</v>
      </c>
      <c r="I12" s="70"/>
      <c r="J12" s="70"/>
      <c r="K12" s="70"/>
      <c r="L12" s="70"/>
      <c r="N12" s="134" t="s">
        <v>704</v>
      </c>
      <c r="O12" s="133"/>
      <c r="P12" s="133"/>
      <c r="Q12" s="133"/>
      <c r="R12" s="133"/>
      <c r="S12" s="134"/>
      <c r="T12" s="134" t="s">
        <v>256</v>
      </c>
    </row>
    <row r="14" spans="1:20" ht="10.5" customHeight="1">
      <c r="A14" s="193" t="s">
        <v>710</v>
      </c>
      <c r="B14" s="193"/>
    </row>
    <row r="15" spans="1:20" s="160" customFormat="1" ht="12" customHeight="1">
      <c r="C15" s="135" t="s">
        <v>181</v>
      </c>
      <c r="D15" s="117" t="str">
        <f>"12.2."&amp;N15</f>
        <v>12.2.TBD</v>
      </c>
      <c r="E15" s="139"/>
      <c r="F15" s="138" t="s">
        <v>283</v>
      </c>
      <c r="G15" s="138" t="s">
        <v>288</v>
      </c>
      <c r="H15" s="60">
        <f>SUM(I15:L15)</f>
        <v>0</v>
      </c>
      <c r="I15" s="70"/>
      <c r="J15" s="70"/>
      <c r="K15" s="70"/>
      <c r="L15" s="70"/>
      <c r="N15" s="134" t="s">
        <v>704</v>
      </c>
      <c r="O15" s="133"/>
      <c r="P15" s="133"/>
      <c r="Q15" s="133"/>
      <c r="R15" s="133"/>
      <c r="S15" s="134"/>
      <c r="T15" s="134" t="s">
        <v>711</v>
      </c>
    </row>
    <row r="17" spans="1:20" ht="10.5" customHeight="1">
      <c r="A17" s="193" t="s">
        <v>712</v>
      </c>
      <c r="B17" s="193"/>
    </row>
    <row r="18" spans="1:20" s="160" customFormat="1" ht="12" customHeight="1">
      <c r="C18" s="135" t="s">
        <v>181</v>
      </c>
      <c r="D18" s="117" t="str">
        <f>"12.3."&amp;N18</f>
        <v>12.3.TBD</v>
      </c>
      <c r="E18" s="139"/>
      <c r="F18" s="138" t="s">
        <v>283</v>
      </c>
      <c r="G18" s="138" t="s">
        <v>291</v>
      </c>
      <c r="H18" s="60">
        <f>SUM(I18:L18)</f>
        <v>0</v>
      </c>
      <c r="I18" s="70"/>
      <c r="J18" s="70"/>
      <c r="K18" s="70"/>
      <c r="L18" s="70"/>
      <c r="N18" s="134" t="s">
        <v>704</v>
      </c>
      <c r="O18" s="133"/>
      <c r="P18" s="133"/>
      <c r="Q18" s="133"/>
      <c r="R18" s="133"/>
      <c r="S18" s="134"/>
      <c r="T18" s="134" t="s">
        <v>713</v>
      </c>
    </row>
    <row r="20" spans="1:20" ht="10.5" customHeight="1">
      <c r="A20" s="193" t="s">
        <v>714</v>
      </c>
      <c r="B20" s="193"/>
    </row>
    <row r="21" spans="1:20" s="160" customFormat="1" ht="12" customHeight="1">
      <c r="C21" s="135" t="s">
        <v>181</v>
      </c>
      <c r="D21" s="117" t="str">
        <f>"12.4."&amp;N21</f>
        <v>12.4.TBD</v>
      </c>
      <c r="E21" s="139"/>
      <c r="F21" s="138" t="s">
        <v>283</v>
      </c>
      <c r="G21" s="138" t="s">
        <v>294</v>
      </c>
      <c r="H21" s="60">
        <f>SUM(I21:L21)</f>
        <v>0</v>
      </c>
      <c r="I21" s="70"/>
      <c r="J21" s="70"/>
      <c r="K21" s="70"/>
      <c r="L21" s="70"/>
      <c r="N21" s="134" t="s">
        <v>704</v>
      </c>
      <c r="O21" s="133"/>
      <c r="P21" s="133"/>
      <c r="Q21" s="133"/>
      <c r="R21" s="133"/>
      <c r="S21" s="134"/>
      <c r="T21" s="134" t="s">
        <v>295</v>
      </c>
    </row>
    <row r="23" spans="1:20" ht="10.5" customHeight="1">
      <c r="A23" s="193" t="s">
        <v>715</v>
      </c>
      <c r="B23" s="193"/>
    </row>
    <row r="24" spans="1:20" s="160" customFormat="1" ht="12" customHeight="1">
      <c r="C24" s="135" t="s">
        <v>181</v>
      </c>
      <c r="D24" s="117" t="str">
        <f>"15.3."&amp;N24</f>
        <v>15.3.TBD</v>
      </c>
      <c r="E24" s="139"/>
      <c r="F24" s="138" t="s">
        <v>283</v>
      </c>
      <c r="G24" s="138" t="s">
        <v>322</v>
      </c>
      <c r="H24" s="60">
        <f>SUM(I24:L24)</f>
        <v>0</v>
      </c>
      <c r="I24" s="70"/>
      <c r="J24" s="70"/>
      <c r="K24" s="70"/>
      <c r="L24" s="70"/>
      <c r="N24" s="134" t="s">
        <v>704</v>
      </c>
      <c r="O24" s="133"/>
      <c r="P24" s="133"/>
      <c r="Q24" s="133"/>
      <c r="R24" s="133"/>
      <c r="S24" s="134"/>
      <c r="T24" s="134" t="s">
        <v>323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0C9A-24AB-25AF-5DE2-BB4EACE8CFBB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>
      <c r="B1" s="161" t="s">
        <v>716</v>
      </c>
      <c r="C1" s="161" t="s">
        <v>717</v>
      </c>
    </row>
    <row r="2" spans="2:5" ht="11.25" customHeight="1">
      <c r="B2" s="50" t="s">
        <v>718</v>
      </c>
      <c r="C2" s="50" t="s">
        <v>719</v>
      </c>
      <c r="D2" t="s">
        <v>720</v>
      </c>
      <c r="E2" t="s">
        <v>721</v>
      </c>
    </row>
    <row r="3" spans="2:5" ht="10.5" customHeight="1">
      <c r="B3" s="1" t="s">
        <v>722</v>
      </c>
      <c r="C3" s="1" t="s">
        <v>723</v>
      </c>
      <c r="D3">
        <v>2022</v>
      </c>
      <c r="E3" t="s">
        <v>724</v>
      </c>
    </row>
    <row r="4" spans="2:5" ht="10.5" customHeight="1">
      <c r="B4" s="1" t="s">
        <v>725</v>
      </c>
      <c r="C4" s="1" t="s">
        <v>726</v>
      </c>
      <c r="D4">
        <v>2022</v>
      </c>
      <c r="E4" t="s">
        <v>724</v>
      </c>
    </row>
    <row r="5" spans="2:5" ht="10.5" customHeight="1">
      <c r="B5" s="1" t="s">
        <v>727</v>
      </c>
      <c r="C5" s="1" t="s">
        <v>728</v>
      </c>
      <c r="D5">
        <v>2022</v>
      </c>
      <c r="E5" t="s">
        <v>724</v>
      </c>
    </row>
    <row r="6" spans="2:5" ht="10.5" customHeight="1">
      <c r="B6" s="1" t="s">
        <v>729</v>
      </c>
      <c r="C6" s="1" t="s">
        <v>730</v>
      </c>
      <c r="D6">
        <v>2022</v>
      </c>
      <c r="E6" t="s">
        <v>724</v>
      </c>
    </row>
    <row r="7" spans="2:5" ht="10.5" customHeight="1">
      <c r="B7" s="1" t="s">
        <v>731</v>
      </c>
      <c r="C7" s="1" t="s">
        <v>732</v>
      </c>
      <c r="D7">
        <v>2022</v>
      </c>
      <c r="E7" t="s">
        <v>724</v>
      </c>
    </row>
    <row r="8" spans="2:5" ht="10.5" customHeight="1">
      <c r="B8" s="1" t="s">
        <v>733</v>
      </c>
      <c r="C8" s="1" t="s">
        <v>734</v>
      </c>
      <c r="D8">
        <v>2022</v>
      </c>
      <c r="E8" t="s">
        <v>724</v>
      </c>
    </row>
    <row r="9" spans="2:5" ht="10.5" customHeight="1">
      <c r="B9" s="1" t="s">
        <v>735</v>
      </c>
      <c r="C9" s="1" t="s">
        <v>736</v>
      </c>
      <c r="D9">
        <v>2022</v>
      </c>
      <c r="E9" t="s">
        <v>724</v>
      </c>
    </row>
    <row r="10" spans="2:5" ht="10.5" customHeight="1">
      <c r="B10" s="1" t="s">
        <v>737</v>
      </c>
      <c r="C10" s="1" t="s">
        <v>738</v>
      </c>
      <c r="D10">
        <v>2022</v>
      </c>
      <c r="E10" t="s">
        <v>724</v>
      </c>
    </row>
    <row r="11" spans="2:5" ht="10.5" customHeight="1">
      <c r="B11" s="1" t="s">
        <v>739</v>
      </c>
      <c r="C11" s="1" t="s">
        <v>740</v>
      </c>
      <c r="D11">
        <v>2022</v>
      </c>
      <c r="E11" t="s">
        <v>724</v>
      </c>
    </row>
    <row r="12" spans="2:5" ht="10.5" customHeight="1">
      <c r="B12" s="1" t="s">
        <v>741</v>
      </c>
      <c r="C12" s="1" t="s">
        <v>742</v>
      </c>
      <c r="D12">
        <v>2022</v>
      </c>
      <c r="E12" t="s">
        <v>724</v>
      </c>
    </row>
    <row r="13" spans="2:5" ht="10.5" customHeight="1">
      <c r="B13" s="1" t="s">
        <v>743</v>
      </c>
      <c r="C13" s="1" t="s">
        <v>744</v>
      </c>
      <c r="D13">
        <v>2022</v>
      </c>
      <c r="E13" t="s">
        <v>724</v>
      </c>
    </row>
    <row r="14" spans="2:5" ht="10.5" customHeight="1">
      <c r="B14" s="1" t="s">
        <v>745</v>
      </c>
      <c r="C14" s="1" t="s">
        <v>746</v>
      </c>
      <c r="D14">
        <v>2022</v>
      </c>
      <c r="E14" t="s">
        <v>724</v>
      </c>
    </row>
    <row r="15" spans="2:5" ht="10.5" customHeight="1">
      <c r="B15" s="1" t="s">
        <v>747</v>
      </c>
      <c r="C15" s="1" t="s">
        <v>748</v>
      </c>
      <c r="D15">
        <v>2022</v>
      </c>
      <c r="E15" t="s">
        <v>724</v>
      </c>
    </row>
    <row r="16" spans="2:5" ht="10.5" customHeight="1">
      <c r="B16" s="1" t="s">
        <v>749</v>
      </c>
      <c r="C16" s="1" t="s">
        <v>750</v>
      </c>
      <c r="D16">
        <v>2022</v>
      </c>
      <c r="E16" t="s">
        <v>724</v>
      </c>
    </row>
    <row r="17" spans="2:5" ht="10.5" customHeight="1">
      <c r="B17" s="1" t="s">
        <v>751</v>
      </c>
      <c r="C17" s="1" t="s">
        <v>752</v>
      </c>
      <c r="D17">
        <v>2022</v>
      </c>
      <c r="E17" t="s">
        <v>724</v>
      </c>
    </row>
    <row r="18" spans="2:5" ht="10.5" customHeight="1">
      <c r="B18" s="1" t="s">
        <v>753</v>
      </c>
      <c r="C18" s="1" t="s">
        <v>754</v>
      </c>
      <c r="D18">
        <v>2022</v>
      </c>
      <c r="E18" t="s">
        <v>724</v>
      </c>
    </row>
    <row r="19" spans="2:5" ht="10.5" customHeight="1">
      <c r="B19" s="1" t="s">
        <v>753</v>
      </c>
      <c r="C19" s="1" t="s">
        <v>755</v>
      </c>
      <c r="D19">
        <v>2022</v>
      </c>
      <c r="E19" t="s">
        <v>724</v>
      </c>
    </row>
    <row r="20" spans="2:5" ht="10.5" customHeight="1">
      <c r="B20" s="1" t="s">
        <v>753</v>
      </c>
      <c r="C20" s="1" t="s">
        <v>756</v>
      </c>
      <c r="D20">
        <v>2022</v>
      </c>
      <c r="E20" t="s">
        <v>724</v>
      </c>
    </row>
    <row r="21" spans="2:5" ht="10.5" customHeight="1">
      <c r="B21" s="1" t="s">
        <v>753</v>
      </c>
      <c r="C21" s="1" t="s">
        <v>757</v>
      </c>
      <c r="D21">
        <v>2022</v>
      </c>
      <c r="E21" t="s">
        <v>724</v>
      </c>
    </row>
    <row r="22" spans="2:5" ht="10.5" customHeight="1">
      <c r="B22" s="1" t="s">
        <v>753</v>
      </c>
      <c r="C22" s="1" t="s">
        <v>758</v>
      </c>
      <c r="D22">
        <v>2022</v>
      </c>
      <c r="E22" t="s">
        <v>724</v>
      </c>
    </row>
    <row r="23" spans="2:5" ht="10.5" customHeight="1">
      <c r="B23" s="1" t="s">
        <v>753</v>
      </c>
      <c r="C23" s="1" t="s">
        <v>759</v>
      </c>
      <c r="D23">
        <v>2022</v>
      </c>
      <c r="E23" t="s">
        <v>724</v>
      </c>
    </row>
    <row r="24" spans="2:5" ht="10.5" customHeight="1">
      <c r="B24" s="1" t="s">
        <v>753</v>
      </c>
      <c r="C24" s="1" t="s">
        <v>760</v>
      </c>
      <c r="D24">
        <v>2022</v>
      </c>
      <c r="E24" t="s">
        <v>724</v>
      </c>
    </row>
    <row r="25" spans="2:5" ht="10.5" customHeight="1">
      <c r="B25" s="1" t="s">
        <v>753</v>
      </c>
      <c r="C25" s="1" t="s">
        <v>761</v>
      </c>
      <c r="D25">
        <v>2022</v>
      </c>
      <c r="E25" t="s">
        <v>724</v>
      </c>
    </row>
    <row r="26" spans="2:5" ht="10.5" customHeight="1">
      <c r="B26" s="1" t="s">
        <v>753</v>
      </c>
      <c r="C26" s="1" t="s">
        <v>762</v>
      </c>
      <c r="D26">
        <v>2022</v>
      </c>
      <c r="E26" t="s">
        <v>724</v>
      </c>
    </row>
    <row r="27" spans="2:5" ht="10.5" customHeight="1">
      <c r="B27" s="1" t="s">
        <v>753</v>
      </c>
      <c r="C27" s="1" t="s">
        <v>763</v>
      </c>
      <c r="D27">
        <v>2022</v>
      </c>
      <c r="E27" t="s">
        <v>724</v>
      </c>
    </row>
    <row r="28" spans="2:5" ht="10.5" customHeight="1">
      <c r="B28" s="1" t="s">
        <v>753</v>
      </c>
      <c r="C28" s="1" t="s">
        <v>764</v>
      </c>
      <c r="D28">
        <v>2022</v>
      </c>
      <c r="E28" t="s">
        <v>724</v>
      </c>
    </row>
    <row r="29" spans="2:5" ht="10.5" customHeight="1">
      <c r="B29" s="1" t="s">
        <v>753</v>
      </c>
      <c r="C29" s="1" t="s">
        <v>765</v>
      </c>
      <c r="D29">
        <v>2022</v>
      </c>
      <c r="E29" t="s">
        <v>724</v>
      </c>
    </row>
    <row r="30" spans="2:5" ht="10.5" customHeight="1">
      <c r="B30" s="1" t="s">
        <v>753</v>
      </c>
      <c r="C30" s="1" t="s">
        <v>766</v>
      </c>
      <c r="D30">
        <v>2022</v>
      </c>
      <c r="E30" t="s">
        <v>724</v>
      </c>
    </row>
    <row r="31" spans="2:5" ht="10.5" customHeight="1">
      <c r="B31" s="1" t="s">
        <v>753</v>
      </c>
      <c r="C31" s="1" t="s">
        <v>767</v>
      </c>
      <c r="D31">
        <v>2022</v>
      </c>
      <c r="E31" t="s">
        <v>724</v>
      </c>
    </row>
    <row r="32" spans="2:5" ht="10.5" customHeight="1">
      <c r="B32" s="1" t="s">
        <v>753</v>
      </c>
      <c r="C32" s="1" t="s">
        <v>768</v>
      </c>
      <c r="D32">
        <v>2022</v>
      </c>
      <c r="E32" t="s">
        <v>724</v>
      </c>
    </row>
    <row r="33" spans="2:5" ht="10.5" customHeight="1">
      <c r="B33" s="1" t="s">
        <v>753</v>
      </c>
      <c r="C33" s="1" t="s">
        <v>769</v>
      </c>
      <c r="D33">
        <v>2022</v>
      </c>
      <c r="E33" t="s">
        <v>724</v>
      </c>
    </row>
    <row r="34" spans="2:5" ht="10.5" customHeight="1">
      <c r="B34" s="1" t="s">
        <v>753</v>
      </c>
      <c r="C34" s="1" t="s">
        <v>770</v>
      </c>
      <c r="D34">
        <v>2022</v>
      </c>
      <c r="E34" t="s">
        <v>724</v>
      </c>
    </row>
    <row r="35" spans="2:5" ht="10.5" customHeight="1">
      <c r="B35" s="1" t="s">
        <v>753</v>
      </c>
      <c r="C35" s="1" t="s">
        <v>771</v>
      </c>
      <c r="D35">
        <v>2022</v>
      </c>
      <c r="E35" t="s">
        <v>724</v>
      </c>
    </row>
    <row r="36" spans="2:5" ht="10.5" customHeight="1">
      <c r="B36" s="1" t="s">
        <v>753</v>
      </c>
      <c r="C36" s="1" t="s">
        <v>772</v>
      </c>
      <c r="D36">
        <v>2022</v>
      </c>
      <c r="E36" t="s">
        <v>724</v>
      </c>
    </row>
    <row r="37" spans="2:5" ht="10.5" customHeight="1">
      <c r="B37" s="1" t="s">
        <v>753</v>
      </c>
      <c r="C37" s="1" t="s">
        <v>773</v>
      </c>
      <c r="D37">
        <v>2022</v>
      </c>
      <c r="E37" t="s">
        <v>724</v>
      </c>
    </row>
    <row r="38" spans="2:5" ht="10.5" customHeight="1">
      <c r="B38" s="1" t="s">
        <v>753</v>
      </c>
      <c r="C38" s="1" t="s">
        <v>774</v>
      </c>
      <c r="D38">
        <v>2022</v>
      </c>
      <c r="E38" t="s">
        <v>724</v>
      </c>
    </row>
    <row r="39" spans="2:5" ht="10.5" customHeight="1">
      <c r="B39" s="1" t="s">
        <v>753</v>
      </c>
      <c r="C39" s="1" t="s">
        <v>775</v>
      </c>
      <c r="D39">
        <v>2022</v>
      </c>
      <c r="E39" t="s">
        <v>724</v>
      </c>
    </row>
    <row r="40" spans="2:5" ht="10.5" customHeight="1">
      <c r="B40" s="1" t="s">
        <v>753</v>
      </c>
      <c r="C40" s="1" t="s">
        <v>776</v>
      </c>
      <c r="D40">
        <v>2022</v>
      </c>
      <c r="E40" t="s">
        <v>724</v>
      </c>
    </row>
    <row r="41" spans="2:5" ht="10.5" customHeight="1">
      <c r="B41" s="161" t="s">
        <v>753</v>
      </c>
      <c r="C41" s="161" t="s">
        <v>777</v>
      </c>
      <c r="D41">
        <v>2022</v>
      </c>
      <c r="E41" t="s">
        <v>724</v>
      </c>
    </row>
    <row r="42" spans="2:5" ht="10.5" customHeight="1">
      <c r="B42" s="161" t="s">
        <v>753</v>
      </c>
      <c r="C42" s="161" t="s">
        <v>778</v>
      </c>
      <c r="D42">
        <v>2022</v>
      </c>
      <c r="E42" t="s">
        <v>724</v>
      </c>
    </row>
    <row r="43" spans="2:5" ht="10.5" customHeight="1">
      <c r="B43" s="161" t="s">
        <v>753</v>
      </c>
      <c r="C43" s="161" t="s">
        <v>779</v>
      </c>
      <c r="D43">
        <v>2022</v>
      </c>
      <c r="E43" t="s">
        <v>724</v>
      </c>
    </row>
    <row r="44" spans="2:5" ht="10.5" customHeight="1">
      <c r="B44" s="161" t="s">
        <v>753</v>
      </c>
      <c r="C44" s="161" t="s">
        <v>780</v>
      </c>
      <c r="D44">
        <v>2022</v>
      </c>
      <c r="E44" t="s">
        <v>724</v>
      </c>
    </row>
    <row r="45" spans="2:5" ht="10.5" customHeight="1">
      <c r="B45" s="161" t="s">
        <v>753</v>
      </c>
      <c r="C45" s="161" t="s">
        <v>781</v>
      </c>
      <c r="D45">
        <v>2022</v>
      </c>
      <c r="E45" t="s">
        <v>724</v>
      </c>
    </row>
    <row r="46" spans="2:5" ht="10.5" customHeight="1">
      <c r="B46" s="161" t="s">
        <v>753</v>
      </c>
      <c r="C46" s="161" t="s">
        <v>782</v>
      </c>
      <c r="D46">
        <v>2022</v>
      </c>
      <c r="E46" t="s">
        <v>724</v>
      </c>
    </row>
    <row r="47" spans="2:5" ht="10.5" customHeight="1">
      <c r="B47" s="161" t="s">
        <v>753</v>
      </c>
      <c r="C47" s="161" t="s">
        <v>783</v>
      </c>
      <c r="D47">
        <v>2022</v>
      </c>
      <c r="E47" t="s">
        <v>724</v>
      </c>
    </row>
    <row r="48" spans="2:5" ht="10.5" customHeight="1">
      <c r="B48" s="161" t="s">
        <v>753</v>
      </c>
      <c r="C48" s="161" t="s">
        <v>784</v>
      </c>
      <c r="D48">
        <v>2022</v>
      </c>
      <c r="E48" t="s">
        <v>724</v>
      </c>
    </row>
    <row r="49" spans="2:5" ht="10.5" customHeight="1">
      <c r="B49" s="161" t="s">
        <v>753</v>
      </c>
      <c r="C49" s="161" t="s">
        <v>785</v>
      </c>
      <c r="D49">
        <v>2022</v>
      </c>
      <c r="E49" t="s">
        <v>724</v>
      </c>
    </row>
    <row r="50" spans="2:5" ht="10.5" customHeight="1">
      <c r="B50" s="161" t="s">
        <v>753</v>
      </c>
      <c r="C50" s="161" t="s">
        <v>786</v>
      </c>
      <c r="D50">
        <v>2022</v>
      </c>
      <c r="E50" t="s">
        <v>724</v>
      </c>
    </row>
    <row r="51" spans="2:5" ht="10.5" customHeight="1">
      <c r="B51" s="161" t="s">
        <v>753</v>
      </c>
      <c r="C51" s="161" t="s">
        <v>48</v>
      </c>
      <c r="D51">
        <v>2022</v>
      </c>
      <c r="E51" t="s">
        <v>724</v>
      </c>
    </row>
    <row r="52" spans="2:5" ht="10.5" customHeight="1">
      <c r="B52" s="161" t="s">
        <v>753</v>
      </c>
      <c r="C52" s="161" t="s">
        <v>787</v>
      </c>
      <c r="D52">
        <v>2022</v>
      </c>
      <c r="E52" t="s">
        <v>724</v>
      </c>
    </row>
    <row r="53" spans="2:5" ht="10.5" customHeight="1">
      <c r="B53" s="161" t="s">
        <v>753</v>
      </c>
      <c r="C53" s="161" t="s">
        <v>788</v>
      </c>
      <c r="D53">
        <v>2022</v>
      </c>
      <c r="E53" t="s">
        <v>724</v>
      </c>
    </row>
    <row r="54" spans="2:5" ht="10.5" customHeight="1">
      <c r="B54" s="161" t="s">
        <v>753</v>
      </c>
      <c r="C54" s="161" t="s">
        <v>789</v>
      </c>
      <c r="D54">
        <v>2022</v>
      </c>
      <c r="E54" t="s">
        <v>724</v>
      </c>
    </row>
    <row r="55" spans="2:5" ht="10.5" customHeight="1">
      <c r="B55" s="161" t="s">
        <v>753</v>
      </c>
      <c r="C55" s="161" t="s">
        <v>790</v>
      </c>
      <c r="D55">
        <v>2022</v>
      </c>
      <c r="E55" t="s">
        <v>724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5B42-1F96-5E17-7F55-751CE76D1AFE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44"/>
  </cols>
  <sheetData>
    <row r="1" spans="1:2" ht="10.5" customHeight="1">
      <c r="A1" s="161" t="s">
        <v>791</v>
      </c>
      <c r="B1" t="s">
        <v>792</v>
      </c>
    </row>
    <row r="2" spans="1:2" ht="10.5" customHeight="1">
      <c r="A2" s="161" t="s">
        <v>793</v>
      </c>
      <c r="B2" t="s">
        <v>514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A2E5-1C7A-BDC4-5A3B-6FA065D61359}">
  <sheetPr>
    <tabColor rgb="FFFFCC99"/>
  </sheetPr>
  <dimension ref="A1:EI121"/>
  <sheetViews>
    <sheetView showGridLines="0" zoomScale="80" workbookViewId="0"/>
  </sheetViews>
  <sheetFormatPr defaultRowHeight="10.5" customHeight="1"/>
  <cols>
    <col min="1" max="1" width="9.140625" style="144"/>
  </cols>
  <sheetData>
    <row r="1" spans="1:139" ht="11.25" customHeight="1">
      <c r="A1" s="8"/>
      <c r="DQ1" t="s">
        <v>794</v>
      </c>
      <c r="DR1" s="162" t="s">
        <v>795</v>
      </c>
      <c r="DS1" s="162" t="s">
        <v>63</v>
      </c>
      <c r="DT1" s="162" t="s">
        <v>796</v>
      </c>
      <c r="DU1" s="162" t="s">
        <v>66</v>
      </c>
      <c r="DV1" s="162" t="s">
        <v>68</v>
      </c>
      <c r="DW1" s="162" t="s">
        <v>31</v>
      </c>
      <c r="DX1" t="s">
        <v>32</v>
      </c>
      <c r="DY1" t="s">
        <v>35</v>
      </c>
      <c r="DZ1" t="s">
        <v>38</v>
      </c>
      <c r="EA1" t="s">
        <v>41</v>
      </c>
      <c r="EB1" s="162" t="s">
        <v>797</v>
      </c>
      <c r="EC1" s="162" t="s">
        <v>798</v>
      </c>
      <c r="ED1" s="162" t="s">
        <v>799</v>
      </c>
      <c r="EE1" s="162" t="s">
        <v>800</v>
      </c>
      <c r="EF1" t="s">
        <v>801</v>
      </c>
      <c r="EG1" s="162" t="s">
        <v>802</v>
      </c>
      <c r="EH1" s="162" t="s">
        <v>803</v>
      </c>
      <c r="EI1" s="162" t="s">
        <v>804</v>
      </c>
    </row>
    <row r="2" spans="1:139" ht="10.5" customHeight="1">
      <c r="DQ2" t="s">
        <v>805</v>
      </c>
      <c r="DR2" t="s">
        <v>806</v>
      </c>
      <c r="DS2" t="s">
        <v>807</v>
      </c>
      <c r="DT2" t="s">
        <v>808</v>
      </c>
      <c r="DU2" t="s">
        <v>809</v>
      </c>
      <c r="DV2" t="s">
        <v>810</v>
      </c>
      <c r="DW2" t="s">
        <v>31</v>
      </c>
      <c r="DX2" t="s">
        <v>811</v>
      </c>
      <c r="DY2" t="s">
        <v>812</v>
      </c>
      <c r="DZ2" t="s">
        <v>813</v>
      </c>
      <c r="EA2" t="s">
        <v>814</v>
      </c>
      <c r="EB2" t="s">
        <v>815</v>
      </c>
      <c r="EC2" t="s">
        <v>816</v>
      </c>
      <c r="ED2" t="s">
        <v>817</v>
      </c>
      <c r="EE2" t="s">
        <v>818</v>
      </c>
      <c r="EF2" t="s">
        <v>753</v>
      </c>
      <c r="EG2" t="s">
        <v>819</v>
      </c>
      <c r="EH2" t="s">
        <v>820</v>
      </c>
      <c r="EI2" t="s">
        <v>821</v>
      </c>
    </row>
    <row r="3" spans="1:139" ht="10.5" customHeight="1">
      <c r="DR3" t="s">
        <v>18</v>
      </c>
      <c r="DW3">
        <v>26470028</v>
      </c>
      <c r="DX3" t="s">
        <v>822</v>
      </c>
      <c r="DY3" t="s">
        <v>823</v>
      </c>
      <c r="DZ3" t="s">
        <v>824</v>
      </c>
      <c r="EA3" t="s">
        <v>825</v>
      </c>
      <c r="EF3" t="s">
        <v>767</v>
      </c>
      <c r="EG3" t="s">
        <v>826</v>
      </c>
      <c r="EI3" t="s">
        <v>827</v>
      </c>
    </row>
    <row r="4" spans="1:139" ht="10.5" customHeight="1">
      <c r="DR4" t="s">
        <v>18</v>
      </c>
      <c r="DW4">
        <v>26320280</v>
      </c>
      <c r="DX4" t="s">
        <v>828</v>
      </c>
      <c r="DY4" t="s">
        <v>829</v>
      </c>
      <c r="DZ4" t="s">
        <v>830</v>
      </c>
      <c r="EA4" t="s">
        <v>831</v>
      </c>
      <c r="EB4" s="163">
        <v>37508</v>
      </c>
      <c r="EF4" t="s">
        <v>767</v>
      </c>
      <c r="EG4" t="s">
        <v>826</v>
      </c>
      <c r="EI4" t="s">
        <v>827</v>
      </c>
    </row>
    <row r="5" spans="1:139" ht="10.5" customHeight="1">
      <c r="DR5" t="s">
        <v>18</v>
      </c>
      <c r="DW5">
        <v>26320268</v>
      </c>
      <c r="DX5" t="s">
        <v>832</v>
      </c>
      <c r="DY5" t="s">
        <v>833</v>
      </c>
      <c r="DZ5" t="s">
        <v>824</v>
      </c>
      <c r="EA5" t="s">
        <v>834</v>
      </c>
      <c r="EF5" t="s">
        <v>767</v>
      </c>
      <c r="EG5" t="s">
        <v>826</v>
      </c>
      <c r="EI5" t="s">
        <v>827</v>
      </c>
    </row>
    <row r="6" spans="1:139" ht="10.5" customHeight="1">
      <c r="DR6" t="s">
        <v>18</v>
      </c>
      <c r="DW6">
        <v>27051081</v>
      </c>
      <c r="DX6" t="s">
        <v>835</v>
      </c>
      <c r="DY6" t="s">
        <v>836</v>
      </c>
      <c r="DZ6" t="s">
        <v>837</v>
      </c>
      <c r="EA6" t="s">
        <v>838</v>
      </c>
      <c r="EB6" s="163">
        <v>38705</v>
      </c>
      <c r="EF6" t="s">
        <v>758</v>
      </c>
      <c r="EG6" t="s">
        <v>839</v>
      </c>
      <c r="EI6" t="s">
        <v>827</v>
      </c>
    </row>
    <row r="7" spans="1:139" ht="10.5" customHeight="1">
      <c r="DR7" t="s">
        <v>18</v>
      </c>
      <c r="DW7">
        <v>27051081</v>
      </c>
      <c r="DX7" t="s">
        <v>835</v>
      </c>
      <c r="DY7" t="s">
        <v>836</v>
      </c>
      <c r="DZ7" t="s">
        <v>837</v>
      </c>
      <c r="EA7" t="s">
        <v>838</v>
      </c>
      <c r="EB7" s="163">
        <v>38705</v>
      </c>
      <c r="EF7" t="s">
        <v>761</v>
      </c>
      <c r="EG7" t="s">
        <v>840</v>
      </c>
      <c r="EI7" t="s">
        <v>827</v>
      </c>
    </row>
    <row r="8" spans="1:139" ht="10.5" customHeight="1">
      <c r="DR8" t="s">
        <v>18</v>
      </c>
      <c r="DW8">
        <v>26759235</v>
      </c>
      <c r="DX8" t="s">
        <v>841</v>
      </c>
      <c r="DY8" t="s">
        <v>836</v>
      </c>
      <c r="DZ8" t="s">
        <v>842</v>
      </c>
      <c r="EA8" t="s">
        <v>838</v>
      </c>
      <c r="EF8" t="s">
        <v>761</v>
      </c>
      <c r="EG8" t="s">
        <v>840</v>
      </c>
      <c r="EI8" t="s">
        <v>827</v>
      </c>
    </row>
    <row r="9" spans="1:139" ht="10.5" customHeight="1">
      <c r="DR9" t="s">
        <v>18</v>
      </c>
      <c r="DW9">
        <v>26759235</v>
      </c>
      <c r="DX9" t="s">
        <v>841</v>
      </c>
      <c r="DY9" t="s">
        <v>836</v>
      </c>
      <c r="DZ9" t="s">
        <v>842</v>
      </c>
      <c r="EA9" t="s">
        <v>838</v>
      </c>
      <c r="EF9" t="s">
        <v>759</v>
      </c>
      <c r="EG9" t="s">
        <v>843</v>
      </c>
      <c r="EI9" t="s">
        <v>827</v>
      </c>
    </row>
    <row r="10" spans="1:139" ht="10.5" customHeight="1">
      <c r="DR10" t="s">
        <v>18</v>
      </c>
      <c r="DW10">
        <v>26759238</v>
      </c>
      <c r="DX10" t="s">
        <v>844</v>
      </c>
      <c r="DY10" t="s">
        <v>836</v>
      </c>
      <c r="DZ10" t="s">
        <v>845</v>
      </c>
      <c r="EA10" t="s">
        <v>838</v>
      </c>
      <c r="EF10" t="s">
        <v>759</v>
      </c>
      <c r="EG10" t="s">
        <v>843</v>
      </c>
      <c r="EI10" t="s">
        <v>827</v>
      </c>
    </row>
    <row r="11" spans="1:139" ht="10.5" customHeight="1">
      <c r="DR11" t="s">
        <v>18</v>
      </c>
      <c r="DW11">
        <v>26838917</v>
      </c>
      <c r="DX11" t="s">
        <v>846</v>
      </c>
      <c r="DY11" t="s">
        <v>184</v>
      </c>
      <c r="DZ11" t="s">
        <v>847</v>
      </c>
      <c r="EA11" t="s">
        <v>183</v>
      </c>
      <c r="EF11" t="s">
        <v>767</v>
      </c>
      <c r="EG11" t="s">
        <v>826</v>
      </c>
      <c r="EI11" t="s">
        <v>827</v>
      </c>
    </row>
    <row r="12" spans="1:139" ht="10.5" customHeight="1">
      <c r="DR12" t="s">
        <v>18</v>
      </c>
      <c r="DW12">
        <v>26515061</v>
      </c>
      <c r="DX12" t="s">
        <v>848</v>
      </c>
      <c r="DY12" t="s">
        <v>184</v>
      </c>
      <c r="DZ12" t="s">
        <v>849</v>
      </c>
      <c r="EA12" t="s">
        <v>183</v>
      </c>
      <c r="EF12" t="s">
        <v>767</v>
      </c>
      <c r="EG12" t="s">
        <v>826</v>
      </c>
      <c r="EI12" t="s">
        <v>827</v>
      </c>
    </row>
    <row r="13" spans="1:139" ht="10.5" customHeight="1">
      <c r="DR13" t="s">
        <v>18</v>
      </c>
      <c r="DW13">
        <v>26320295</v>
      </c>
      <c r="DX13" t="s">
        <v>182</v>
      </c>
      <c r="DY13" t="s">
        <v>184</v>
      </c>
      <c r="DZ13" t="s">
        <v>185</v>
      </c>
      <c r="EA13" t="s">
        <v>183</v>
      </c>
      <c r="EB13" s="163">
        <v>38708</v>
      </c>
      <c r="EF13" t="s">
        <v>768</v>
      </c>
      <c r="EG13" t="s">
        <v>850</v>
      </c>
      <c r="EI13" t="s">
        <v>827</v>
      </c>
    </row>
    <row r="14" spans="1:139" ht="10.5" customHeight="1">
      <c r="DR14" t="s">
        <v>18</v>
      </c>
      <c r="DW14">
        <v>26320283</v>
      </c>
      <c r="DX14" t="s">
        <v>198</v>
      </c>
      <c r="DY14" t="s">
        <v>201</v>
      </c>
      <c r="DZ14" t="s">
        <v>202</v>
      </c>
      <c r="EA14" t="s">
        <v>200</v>
      </c>
      <c r="EF14" t="s">
        <v>767</v>
      </c>
      <c r="EG14" t="s">
        <v>826</v>
      </c>
      <c r="EI14" t="s">
        <v>827</v>
      </c>
    </row>
    <row r="15" spans="1:139" ht="10.5" customHeight="1">
      <c r="DR15" t="s">
        <v>18</v>
      </c>
      <c r="DW15">
        <v>26470018</v>
      </c>
      <c r="DX15" t="s">
        <v>851</v>
      </c>
      <c r="DY15" t="s">
        <v>852</v>
      </c>
      <c r="DZ15" t="s">
        <v>853</v>
      </c>
      <c r="EA15" t="s">
        <v>854</v>
      </c>
      <c r="EF15" t="s">
        <v>780</v>
      </c>
      <c r="EG15" t="s">
        <v>855</v>
      </c>
      <c r="EI15" t="s">
        <v>827</v>
      </c>
    </row>
    <row r="16" spans="1:139" ht="10.5" customHeight="1">
      <c r="DR16" t="s">
        <v>18</v>
      </c>
      <c r="DW16">
        <v>26320284</v>
      </c>
      <c r="DX16" t="s">
        <v>856</v>
      </c>
      <c r="DY16" t="s">
        <v>857</v>
      </c>
      <c r="DZ16" t="s">
        <v>858</v>
      </c>
      <c r="EA16" t="s">
        <v>859</v>
      </c>
      <c r="EB16" s="163">
        <v>34737</v>
      </c>
      <c r="EF16" t="s">
        <v>767</v>
      </c>
      <c r="EG16" t="s">
        <v>826</v>
      </c>
      <c r="EI16" t="s">
        <v>827</v>
      </c>
    </row>
    <row r="17" spans="122:139" ht="10.5" customHeight="1">
      <c r="DR17" t="s">
        <v>18</v>
      </c>
      <c r="DW17">
        <v>26320278</v>
      </c>
      <c r="DX17" t="s">
        <v>860</v>
      </c>
      <c r="DY17" t="s">
        <v>861</v>
      </c>
      <c r="DZ17" t="s">
        <v>862</v>
      </c>
      <c r="EA17" t="s">
        <v>863</v>
      </c>
      <c r="EB17" s="163">
        <v>38894</v>
      </c>
      <c r="EF17" t="s">
        <v>767</v>
      </c>
      <c r="EG17" t="s">
        <v>826</v>
      </c>
      <c r="EI17" t="s">
        <v>827</v>
      </c>
    </row>
    <row r="18" spans="122:139" ht="10.5" customHeight="1">
      <c r="DR18" t="s">
        <v>18</v>
      </c>
      <c r="DW18">
        <v>26320281</v>
      </c>
      <c r="DX18" t="s">
        <v>193</v>
      </c>
      <c r="DY18" t="s">
        <v>196</v>
      </c>
      <c r="DZ18" t="s">
        <v>197</v>
      </c>
      <c r="EA18" t="s">
        <v>195</v>
      </c>
      <c r="EB18" s="163">
        <v>35566</v>
      </c>
      <c r="EF18" t="s">
        <v>767</v>
      </c>
      <c r="EG18" t="s">
        <v>826</v>
      </c>
      <c r="EI18" t="s">
        <v>827</v>
      </c>
    </row>
    <row r="19" spans="122:139" ht="10.5" customHeight="1">
      <c r="DR19" t="s">
        <v>18</v>
      </c>
      <c r="DW19">
        <v>26538809</v>
      </c>
      <c r="DX19" t="s">
        <v>864</v>
      </c>
      <c r="DY19" t="s">
        <v>865</v>
      </c>
      <c r="DZ19" t="s">
        <v>866</v>
      </c>
      <c r="EA19" t="s">
        <v>867</v>
      </c>
      <c r="EF19" t="s">
        <v>780</v>
      </c>
      <c r="EG19" t="s">
        <v>855</v>
      </c>
      <c r="EI19" t="s">
        <v>827</v>
      </c>
    </row>
    <row r="20" spans="122:139" ht="10.5" customHeight="1">
      <c r="DR20" t="s">
        <v>18</v>
      </c>
      <c r="DW20">
        <v>26318876</v>
      </c>
      <c r="DX20" t="s">
        <v>868</v>
      </c>
      <c r="DY20" t="s">
        <v>869</v>
      </c>
      <c r="DZ20" t="s">
        <v>870</v>
      </c>
      <c r="EA20" t="s">
        <v>871</v>
      </c>
      <c r="EF20" t="s">
        <v>761</v>
      </c>
      <c r="EG20" t="s">
        <v>840</v>
      </c>
      <c r="EI20" t="s">
        <v>827</v>
      </c>
    </row>
    <row r="21" spans="122:139" ht="10.5" customHeight="1">
      <c r="DR21" t="s">
        <v>18</v>
      </c>
      <c r="DW21">
        <v>28445259</v>
      </c>
      <c r="DX21" t="s">
        <v>872</v>
      </c>
      <c r="DY21" t="s">
        <v>873</v>
      </c>
      <c r="DZ21" t="s">
        <v>874</v>
      </c>
      <c r="EA21" t="s">
        <v>875</v>
      </c>
      <c r="EB21" s="163">
        <v>39630</v>
      </c>
      <c r="EF21" t="s">
        <v>758</v>
      </c>
      <c r="EG21" t="s">
        <v>839</v>
      </c>
      <c r="EI21" t="s">
        <v>827</v>
      </c>
    </row>
    <row r="22" spans="122:139" ht="10.5" customHeight="1">
      <c r="DR22" t="s">
        <v>18</v>
      </c>
      <c r="DW22">
        <v>26519096</v>
      </c>
      <c r="DX22" t="s">
        <v>876</v>
      </c>
      <c r="DY22" t="s">
        <v>877</v>
      </c>
      <c r="DZ22" t="s">
        <v>878</v>
      </c>
      <c r="EA22" t="s">
        <v>879</v>
      </c>
      <c r="EB22" s="163">
        <v>39849</v>
      </c>
      <c r="EF22" t="s">
        <v>761</v>
      </c>
      <c r="EG22" t="s">
        <v>840</v>
      </c>
      <c r="EI22" t="s">
        <v>827</v>
      </c>
    </row>
    <row r="23" spans="122:139" ht="10.5" customHeight="1">
      <c r="DR23" t="s">
        <v>18</v>
      </c>
      <c r="DW23">
        <v>26470237</v>
      </c>
      <c r="DX23" t="s">
        <v>880</v>
      </c>
      <c r="DY23" t="s">
        <v>881</v>
      </c>
      <c r="DZ23" t="s">
        <v>882</v>
      </c>
      <c r="EA23" t="s">
        <v>883</v>
      </c>
      <c r="EB23" s="163">
        <v>40345</v>
      </c>
      <c r="EF23" t="s">
        <v>767</v>
      </c>
      <c r="EG23" t="s">
        <v>826</v>
      </c>
      <c r="EI23" t="s">
        <v>827</v>
      </c>
    </row>
    <row r="24" spans="122:139" ht="10.5" customHeight="1">
      <c r="DR24" t="s">
        <v>18</v>
      </c>
      <c r="DW24">
        <v>26320282</v>
      </c>
      <c r="DX24" t="s">
        <v>884</v>
      </c>
      <c r="DY24" t="s">
        <v>885</v>
      </c>
      <c r="DZ24" t="s">
        <v>882</v>
      </c>
      <c r="EA24" t="s">
        <v>886</v>
      </c>
      <c r="EF24" t="s">
        <v>767</v>
      </c>
      <c r="EG24" t="s">
        <v>826</v>
      </c>
      <c r="EI24" t="s">
        <v>827</v>
      </c>
    </row>
    <row r="25" spans="122:139" ht="10.5" customHeight="1">
      <c r="DR25" t="s">
        <v>18</v>
      </c>
      <c r="DW25">
        <v>31623436</v>
      </c>
      <c r="DX25" t="s">
        <v>887</v>
      </c>
      <c r="DY25" t="s">
        <v>888</v>
      </c>
      <c r="DZ25" t="s">
        <v>889</v>
      </c>
      <c r="EA25" t="s">
        <v>890</v>
      </c>
      <c r="EB25" s="163">
        <v>44831</v>
      </c>
      <c r="EF25" t="s">
        <v>767</v>
      </c>
      <c r="EG25" t="s">
        <v>826</v>
      </c>
      <c r="EI25" t="s">
        <v>891</v>
      </c>
    </row>
    <row r="26" spans="122:139" ht="10.5" customHeight="1">
      <c r="DR26" t="s">
        <v>18</v>
      </c>
      <c r="DW26">
        <v>26319157</v>
      </c>
      <c r="DX26" t="s">
        <v>892</v>
      </c>
      <c r="DY26" t="s">
        <v>893</v>
      </c>
      <c r="DZ26" t="s">
        <v>894</v>
      </c>
      <c r="EA26" t="s">
        <v>895</v>
      </c>
      <c r="EB26" s="163">
        <v>35177</v>
      </c>
      <c r="EF26" t="s">
        <v>754</v>
      </c>
      <c r="EG26" t="s">
        <v>896</v>
      </c>
      <c r="EI26" t="s">
        <v>827</v>
      </c>
    </row>
    <row r="27" spans="122:139" ht="10.5" customHeight="1">
      <c r="DR27" t="s">
        <v>18</v>
      </c>
      <c r="DW27">
        <v>31338821</v>
      </c>
      <c r="DX27" t="s">
        <v>897</v>
      </c>
      <c r="DY27" t="s">
        <v>898</v>
      </c>
      <c r="DZ27" t="s">
        <v>899</v>
      </c>
      <c r="EA27" t="s">
        <v>900</v>
      </c>
      <c r="EB27" s="163">
        <v>43703</v>
      </c>
      <c r="EF27" t="s">
        <v>758</v>
      </c>
      <c r="EG27" t="s">
        <v>839</v>
      </c>
      <c r="EI27" t="s">
        <v>827</v>
      </c>
    </row>
    <row r="28" spans="122:139" ht="10.5" customHeight="1">
      <c r="DR28" t="s">
        <v>18</v>
      </c>
      <c r="DW28">
        <v>28135760</v>
      </c>
      <c r="DX28" t="s">
        <v>901</v>
      </c>
      <c r="DY28" t="s">
        <v>902</v>
      </c>
      <c r="DZ28" t="s">
        <v>903</v>
      </c>
      <c r="EA28" t="s">
        <v>904</v>
      </c>
      <c r="EF28" t="s">
        <v>767</v>
      </c>
      <c r="EG28" t="s">
        <v>826</v>
      </c>
      <c r="EI28" t="s">
        <v>827</v>
      </c>
    </row>
    <row r="29" spans="122:139" ht="10.5" customHeight="1">
      <c r="DR29" t="s">
        <v>18</v>
      </c>
      <c r="DW29">
        <v>26516002</v>
      </c>
      <c r="DX29" t="s">
        <v>905</v>
      </c>
      <c r="DY29" t="s">
        <v>906</v>
      </c>
      <c r="DZ29" t="s">
        <v>907</v>
      </c>
      <c r="EA29" t="s">
        <v>908</v>
      </c>
      <c r="EF29" t="s">
        <v>761</v>
      </c>
      <c r="EG29" t="s">
        <v>840</v>
      </c>
      <c r="EI29" t="s">
        <v>827</v>
      </c>
    </row>
    <row r="30" spans="122:139" ht="10.5" customHeight="1">
      <c r="DR30" t="s">
        <v>18</v>
      </c>
      <c r="DW30">
        <v>26530078</v>
      </c>
      <c r="DX30" t="s">
        <v>909</v>
      </c>
      <c r="DY30" t="s">
        <v>191</v>
      </c>
      <c r="DZ30" t="s">
        <v>910</v>
      </c>
      <c r="EA30" t="s">
        <v>190</v>
      </c>
      <c r="EF30" t="s">
        <v>767</v>
      </c>
      <c r="EG30" t="s">
        <v>826</v>
      </c>
      <c r="EI30" t="s">
        <v>827</v>
      </c>
    </row>
    <row r="31" spans="122:139" ht="10.5" customHeight="1">
      <c r="DR31" t="s">
        <v>18</v>
      </c>
      <c r="DW31">
        <v>26831572</v>
      </c>
      <c r="DX31" t="s">
        <v>911</v>
      </c>
      <c r="DY31" t="s">
        <v>912</v>
      </c>
      <c r="DZ31" t="s">
        <v>913</v>
      </c>
      <c r="EA31" t="s">
        <v>913</v>
      </c>
      <c r="EF31" t="s">
        <v>760</v>
      </c>
      <c r="EG31" t="s">
        <v>914</v>
      </c>
      <c r="EI31" t="s">
        <v>827</v>
      </c>
    </row>
    <row r="32" spans="122:139" ht="10.5" customHeight="1">
      <c r="DR32" t="s">
        <v>18</v>
      </c>
      <c r="DW32">
        <v>26320272</v>
      </c>
      <c r="DX32" t="s">
        <v>915</v>
      </c>
      <c r="DY32" t="s">
        <v>916</v>
      </c>
      <c r="DZ32" t="s">
        <v>824</v>
      </c>
      <c r="EA32" t="s">
        <v>917</v>
      </c>
      <c r="EB32" s="163">
        <v>33966</v>
      </c>
      <c r="EF32" t="s">
        <v>767</v>
      </c>
      <c r="EG32" t="s">
        <v>826</v>
      </c>
      <c r="EI32" t="s">
        <v>827</v>
      </c>
    </row>
    <row r="33" spans="122:139" ht="10.5" customHeight="1">
      <c r="DR33" t="s">
        <v>18</v>
      </c>
      <c r="DW33">
        <v>26470185</v>
      </c>
      <c r="DX33" t="s">
        <v>918</v>
      </c>
      <c r="DY33" t="s">
        <v>919</v>
      </c>
      <c r="DZ33" t="s">
        <v>211</v>
      </c>
      <c r="EA33" t="s">
        <v>920</v>
      </c>
      <c r="EF33" t="s">
        <v>754</v>
      </c>
      <c r="EG33" t="s">
        <v>896</v>
      </c>
      <c r="EI33" t="s">
        <v>827</v>
      </c>
    </row>
    <row r="34" spans="122:139" ht="10.5" customHeight="1">
      <c r="DR34" t="s">
        <v>18</v>
      </c>
      <c r="DW34">
        <v>26470185</v>
      </c>
      <c r="DX34" t="s">
        <v>918</v>
      </c>
      <c r="DY34" t="s">
        <v>919</v>
      </c>
      <c r="DZ34" t="s">
        <v>211</v>
      </c>
      <c r="EA34" t="s">
        <v>920</v>
      </c>
      <c r="EF34" t="s">
        <v>757</v>
      </c>
      <c r="EG34" t="s">
        <v>921</v>
      </c>
      <c r="EI34" t="s">
        <v>827</v>
      </c>
    </row>
    <row r="35" spans="122:139" ht="10.5" customHeight="1">
      <c r="DR35" t="s">
        <v>18</v>
      </c>
      <c r="DW35">
        <v>26470185</v>
      </c>
      <c r="DX35" t="s">
        <v>918</v>
      </c>
      <c r="DY35" t="s">
        <v>919</v>
      </c>
      <c r="DZ35" t="s">
        <v>211</v>
      </c>
      <c r="EA35" t="s">
        <v>920</v>
      </c>
      <c r="EF35" t="s">
        <v>761</v>
      </c>
      <c r="EG35" t="s">
        <v>840</v>
      </c>
      <c r="EI35" t="s">
        <v>827</v>
      </c>
    </row>
    <row r="36" spans="122:139" ht="10.5" customHeight="1">
      <c r="DR36" t="s">
        <v>18</v>
      </c>
      <c r="DW36">
        <v>31026482</v>
      </c>
      <c r="DX36" t="s">
        <v>922</v>
      </c>
      <c r="DY36" t="s">
        <v>923</v>
      </c>
      <c r="DZ36" t="s">
        <v>924</v>
      </c>
      <c r="EA36" t="s">
        <v>925</v>
      </c>
      <c r="EF36" t="s">
        <v>926</v>
      </c>
      <c r="EG36" t="s">
        <v>927</v>
      </c>
      <c r="EI36" t="s">
        <v>891</v>
      </c>
    </row>
    <row r="37" spans="122:139" ht="10.5" customHeight="1">
      <c r="DR37" t="s">
        <v>18</v>
      </c>
      <c r="DW37">
        <v>26320279</v>
      </c>
      <c r="DX37" t="s">
        <v>928</v>
      </c>
      <c r="DY37" t="s">
        <v>929</v>
      </c>
      <c r="DZ37" t="s">
        <v>889</v>
      </c>
      <c r="EA37" t="s">
        <v>930</v>
      </c>
      <c r="EB37" s="163">
        <v>12745</v>
      </c>
      <c r="EC37" s="163">
        <v>44831</v>
      </c>
      <c r="EF37" t="s">
        <v>767</v>
      </c>
      <c r="EG37" t="s">
        <v>826</v>
      </c>
      <c r="EI37" t="s">
        <v>827</v>
      </c>
    </row>
    <row r="38" spans="122:139" ht="10.5" customHeight="1">
      <c r="DR38" t="s">
        <v>18</v>
      </c>
      <c r="DW38">
        <v>26320288</v>
      </c>
      <c r="DX38" t="s">
        <v>207</v>
      </c>
      <c r="DY38" t="s">
        <v>210</v>
      </c>
      <c r="DZ38" t="s">
        <v>211</v>
      </c>
      <c r="EA38" t="s">
        <v>209</v>
      </c>
      <c r="EF38" t="s">
        <v>761</v>
      </c>
      <c r="EG38" t="s">
        <v>840</v>
      </c>
      <c r="EI38" t="s">
        <v>827</v>
      </c>
    </row>
    <row r="39" spans="122:139" ht="10.5" customHeight="1">
      <c r="DR39" t="s">
        <v>18</v>
      </c>
      <c r="DW39">
        <v>26320288</v>
      </c>
      <c r="DX39" t="s">
        <v>207</v>
      </c>
      <c r="DY39" t="s">
        <v>210</v>
      </c>
      <c r="DZ39" t="s">
        <v>211</v>
      </c>
      <c r="EA39" t="s">
        <v>209</v>
      </c>
      <c r="EF39" t="s">
        <v>771</v>
      </c>
      <c r="EG39" t="s">
        <v>931</v>
      </c>
      <c r="EI39" t="s">
        <v>827</v>
      </c>
    </row>
    <row r="40" spans="122:139" ht="10.5" customHeight="1">
      <c r="DR40" t="s">
        <v>18</v>
      </c>
      <c r="DW40">
        <v>26320296</v>
      </c>
      <c r="DX40" t="s">
        <v>932</v>
      </c>
      <c r="DY40" t="s">
        <v>933</v>
      </c>
      <c r="DZ40" t="s">
        <v>934</v>
      </c>
      <c r="EA40" t="s">
        <v>935</v>
      </c>
      <c r="EB40" s="163">
        <v>34516</v>
      </c>
      <c r="EF40" t="s">
        <v>767</v>
      </c>
      <c r="EG40" t="s">
        <v>826</v>
      </c>
      <c r="EI40" t="s">
        <v>827</v>
      </c>
    </row>
    <row r="41" spans="122:139" ht="10.5" customHeight="1">
      <c r="DR41" t="s">
        <v>18</v>
      </c>
      <c r="DW41">
        <v>27572835</v>
      </c>
      <c r="DX41" t="s">
        <v>936</v>
      </c>
      <c r="DY41" t="s">
        <v>937</v>
      </c>
      <c r="DZ41" t="s">
        <v>938</v>
      </c>
      <c r="EA41" t="s">
        <v>939</v>
      </c>
      <c r="EF41" t="s">
        <v>780</v>
      </c>
      <c r="EG41" t="s">
        <v>855</v>
      </c>
      <c r="EI41" t="s">
        <v>827</v>
      </c>
    </row>
    <row r="42" spans="122:139" ht="10.5" customHeight="1">
      <c r="DR42" t="s">
        <v>18</v>
      </c>
      <c r="DW42">
        <v>27630251</v>
      </c>
      <c r="DX42" t="s">
        <v>940</v>
      </c>
      <c r="DY42" t="s">
        <v>836</v>
      </c>
      <c r="DZ42" t="s">
        <v>941</v>
      </c>
      <c r="EA42" t="s">
        <v>838</v>
      </c>
      <c r="EF42" t="s">
        <v>760</v>
      </c>
      <c r="EG42" t="s">
        <v>914</v>
      </c>
      <c r="EI42" t="s">
        <v>827</v>
      </c>
    </row>
    <row r="43" spans="122:139" ht="10.5" customHeight="1">
      <c r="DR43" t="s">
        <v>18</v>
      </c>
      <c r="DW43">
        <v>27630255</v>
      </c>
      <c r="DX43" t="s">
        <v>942</v>
      </c>
      <c r="DY43" t="s">
        <v>836</v>
      </c>
      <c r="DZ43" t="s">
        <v>943</v>
      </c>
      <c r="EA43" t="s">
        <v>838</v>
      </c>
      <c r="EF43" t="s">
        <v>758</v>
      </c>
      <c r="EG43" t="s">
        <v>839</v>
      </c>
      <c r="EI43" t="s">
        <v>827</v>
      </c>
    </row>
    <row r="44" spans="122:139" ht="10.5" customHeight="1">
      <c r="DR44" t="s">
        <v>18</v>
      </c>
      <c r="DW44">
        <v>28493708</v>
      </c>
      <c r="DX44" t="s">
        <v>944</v>
      </c>
      <c r="DY44" t="s">
        <v>836</v>
      </c>
      <c r="DZ44" t="s">
        <v>945</v>
      </c>
      <c r="EA44" t="s">
        <v>838</v>
      </c>
      <c r="EF44" t="s">
        <v>760</v>
      </c>
      <c r="EG44" t="s">
        <v>914</v>
      </c>
      <c r="EI44" t="s">
        <v>827</v>
      </c>
    </row>
    <row r="45" spans="122:139" ht="10.5" customHeight="1">
      <c r="DR45" t="s">
        <v>18</v>
      </c>
      <c r="DW45">
        <v>27572850</v>
      </c>
      <c r="DX45" t="s">
        <v>946</v>
      </c>
      <c r="DY45" t="s">
        <v>947</v>
      </c>
      <c r="DZ45" t="s">
        <v>948</v>
      </c>
      <c r="EA45" t="s">
        <v>949</v>
      </c>
      <c r="EF45" t="s">
        <v>780</v>
      </c>
      <c r="EG45" t="s">
        <v>855</v>
      </c>
      <c r="EI45" t="s">
        <v>827</v>
      </c>
    </row>
    <row r="46" spans="122:139" ht="10.5" customHeight="1">
      <c r="DR46" t="s">
        <v>18</v>
      </c>
      <c r="DW46">
        <v>27572819</v>
      </c>
      <c r="DX46" t="s">
        <v>950</v>
      </c>
      <c r="DY46" t="s">
        <v>951</v>
      </c>
      <c r="DZ46" t="s">
        <v>948</v>
      </c>
      <c r="EA46" t="s">
        <v>952</v>
      </c>
      <c r="EF46" t="s">
        <v>780</v>
      </c>
      <c r="EG46" t="s">
        <v>855</v>
      </c>
      <c r="EI46" t="s">
        <v>827</v>
      </c>
    </row>
    <row r="47" spans="122:139" ht="10.5" customHeight="1">
      <c r="DR47" t="s">
        <v>18</v>
      </c>
      <c r="DW47">
        <v>26802692</v>
      </c>
      <c r="DX47" t="s">
        <v>953</v>
      </c>
      <c r="DY47" t="s">
        <v>954</v>
      </c>
      <c r="DZ47" t="s">
        <v>955</v>
      </c>
      <c r="EA47" t="s">
        <v>956</v>
      </c>
      <c r="EF47" t="s">
        <v>767</v>
      </c>
      <c r="EG47" t="s">
        <v>826</v>
      </c>
      <c r="EI47" t="s">
        <v>827</v>
      </c>
    </row>
    <row r="48" spans="122:139" ht="10.5" customHeight="1">
      <c r="DR48" t="s">
        <v>18</v>
      </c>
      <c r="DW48">
        <v>26320258</v>
      </c>
      <c r="DX48" t="s">
        <v>957</v>
      </c>
      <c r="DY48" t="s">
        <v>958</v>
      </c>
      <c r="DZ48" t="s">
        <v>959</v>
      </c>
      <c r="EA48" t="s">
        <v>960</v>
      </c>
      <c r="EB48" s="163">
        <v>33907</v>
      </c>
      <c r="EF48" t="s">
        <v>767</v>
      </c>
      <c r="EG48" t="s">
        <v>826</v>
      </c>
      <c r="EI48" t="s">
        <v>827</v>
      </c>
    </row>
    <row r="49" spans="122:139" ht="10.5" customHeight="1">
      <c r="DR49" t="s">
        <v>18</v>
      </c>
      <c r="DW49">
        <v>26470040</v>
      </c>
      <c r="DX49" t="s">
        <v>961</v>
      </c>
      <c r="DY49" t="s">
        <v>962</v>
      </c>
      <c r="DZ49" t="s">
        <v>824</v>
      </c>
      <c r="EA49" t="s">
        <v>963</v>
      </c>
      <c r="EF49" t="s">
        <v>767</v>
      </c>
      <c r="EG49" t="s">
        <v>826</v>
      </c>
      <c r="EI49" t="s">
        <v>827</v>
      </c>
    </row>
    <row r="50" spans="122:139" ht="10.5" customHeight="1">
      <c r="DR50" t="s">
        <v>18</v>
      </c>
      <c r="DW50">
        <v>26320297</v>
      </c>
      <c r="DX50" t="s">
        <v>964</v>
      </c>
      <c r="DY50" t="s">
        <v>965</v>
      </c>
      <c r="DZ50" t="s">
        <v>903</v>
      </c>
      <c r="EA50" t="s">
        <v>966</v>
      </c>
      <c r="EB50" s="163">
        <v>38804</v>
      </c>
      <c r="EF50" t="s">
        <v>767</v>
      </c>
      <c r="EG50" t="s">
        <v>826</v>
      </c>
      <c r="EI50" t="s">
        <v>827</v>
      </c>
    </row>
    <row r="51" spans="122:139" ht="10.5" customHeight="1">
      <c r="DR51" t="s">
        <v>18</v>
      </c>
      <c r="DW51">
        <v>26930742</v>
      </c>
      <c r="DX51" t="s">
        <v>188</v>
      </c>
      <c r="DY51" t="s">
        <v>191</v>
      </c>
      <c r="DZ51" t="s">
        <v>192</v>
      </c>
      <c r="EA51" t="s">
        <v>190</v>
      </c>
      <c r="EF51" t="s">
        <v>767</v>
      </c>
      <c r="EG51" t="s">
        <v>826</v>
      </c>
      <c r="EI51" t="s">
        <v>827</v>
      </c>
    </row>
    <row r="52" spans="122:139" ht="10.5" customHeight="1">
      <c r="DR52" t="s">
        <v>18</v>
      </c>
      <c r="DW52">
        <v>26320260</v>
      </c>
      <c r="DX52" t="s">
        <v>967</v>
      </c>
      <c r="DY52" t="s">
        <v>968</v>
      </c>
      <c r="DZ52" t="s">
        <v>882</v>
      </c>
      <c r="EA52" t="s">
        <v>969</v>
      </c>
      <c r="EF52" t="s">
        <v>767</v>
      </c>
      <c r="EG52" t="s">
        <v>826</v>
      </c>
      <c r="EI52" t="s">
        <v>827</v>
      </c>
    </row>
    <row r="53" spans="122:139" ht="10.5" customHeight="1">
      <c r="DR53" t="s">
        <v>18</v>
      </c>
      <c r="DW53">
        <v>26469940</v>
      </c>
      <c r="DX53" t="s">
        <v>970</v>
      </c>
      <c r="DY53" t="s">
        <v>971</v>
      </c>
      <c r="DZ53" t="s">
        <v>889</v>
      </c>
      <c r="EA53" t="s">
        <v>972</v>
      </c>
      <c r="EF53" t="s">
        <v>767</v>
      </c>
      <c r="EG53" t="s">
        <v>826</v>
      </c>
      <c r="EI53" t="s">
        <v>827</v>
      </c>
    </row>
    <row r="54" spans="122:139" ht="10.5" customHeight="1">
      <c r="DR54" t="s">
        <v>18</v>
      </c>
      <c r="DW54">
        <v>26319158</v>
      </c>
      <c r="DX54" t="s">
        <v>973</v>
      </c>
      <c r="DY54" t="s">
        <v>974</v>
      </c>
      <c r="DZ54" t="s">
        <v>830</v>
      </c>
      <c r="EA54" t="s">
        <v>975</v>
      </c>
      <c r="EB54" s="163">
        <v>37453</v>
      </c>
      <c r="EF54" t="s">
        <v>761</v>
      </c>
      <c r="EG54" t="s">
        <v>840</v>
      </c>
      <c r="EI54" t="s">
        <v>827</v>
      </c>
    </row>
    <row r="55" spans="122:139" ht="10.5" customHeight="1">
      <c r="DR55" t="s">
        <v>18</v>
      </c>
      <c r="DW55">
        <v>27572882</v>
      </c>
      <c r="DX55" t="s">
        <v>976</v>
      </c>
      <c r="DY55" t="s">
        <v>977</v>
      </c>
      <c r="DZ55" t="s">
        <v>866</v>
      </c>
      <c r="EA55" t="s">
        <v>978</v>
      </c>
      <c r="EC55" s="163">
        <v>44935</v>
      </c>
      <c r="EF55" t="s">
        <v>780</v>
      </c>
      <c r="EG55" t="s">
        <v>855</v>
      </c>
      <c r="EI55" t="s">
        <v>827</v>
      </c>
    </row>
    <row r="56" spans="122:139" ht="10.5" customHeight="1">
      <c r="DR56" t="s">
        <v>18</v>
      </c>
      <c r="DW56">
        <v>27572866</v>
      </c>
      <c r="DX56" t="s">
        <v>979</v>
      </c>
      <c r="DY56" t="s">
        <v>980</v>
      </c>
      <c r="DZ56" t="s">
        <v>211</v>
      </c>
      <c r="EA56" t="s">
        <v>981</v>
      </c>
      <c r="EF56" t="s">
        <v>780</v>
      </c>
      <c r="EG56" t="s">
        <v>855</v>
      </c>
      <c r="EI56" t="s">
        <v>827</v>
      </c>
    </row>
    <row r="57" spans="122:139" ht="10.5" customHeight="1">
      <c r="DR57" t="s">
        <v>18</v>
      </c>
      <c r="DW57">
        <v>31222455</v>
      </c>
      <c r="DX57" t="s">
        <v>982</v>
      </c>
      <c r="DY57" t="s">
        <v>983</v>
      </c>
      <c r="DZ57" t="s">
        <v>938</v>
      </c>
      <c r="EA57" t="s">
        <v>984</v>
      </c>
      <c r="EB57" s="163">
        <v>42474</v>
      </c>
      <c r="EF57" t="s">
        <v>761</v>
      </c>
      <c r="EG57" t="s">
        <v>840</v>
      </c>
      <c r="EI57" t="s">
        <v>827</v>
      </c>
    </row>
    <row r="58" spans="122:139" ht="10.5" customHeight="1">
      <c r="DR58" t="s">
        <v>18</v>
      </c>
      <c r="DW58">
        <v>26527116</v>
      </c>
      <c r="DX58" t="s">
        <v>985</v>
      </c>
      <c r="DY58" t="s">
        <v>986</v>
      </c>
      <c r="DZ58" t="s">
        <v>987</v>
      </c>
      <c r="EA58" t="s">
        <v>988</v>
      </c>
      <c r="EF58" t="s">
        <v>761</v>
      </c>
      <c r="EG58" t="s">
        <v>840</v>
      </c>
      <c r="EI58" t="s">
        <v>827</v>
      </c>
    </row>
    <row r="59" spans="122:139" ht="10.5" customHeight="1">
      <c r="DR59" t="s">
        <v>18</v>
      </c>
      <c r="DW59">
        <v>31078365</v>
      </c>
      <c r="DX59" t="s">
        <v>989</v>
      </c>
      <c r="DY59" t="s">
        <v>990</v>
      </c>
      <c r="DZ59" t="s">
        <v>991</v>
      </c>
      <c r="EA59" t="s">
        <v>992</v>
      </c>
      <c r="EB59" s="163">
        <v>43028</v>
      </c>
      <c r="EF59" t="s">
        <v>766</v>
      </c>
      <c r="EG59" t="s">
        <v>993</v>
      </c>
      <c r="EI59" t="s">
        <v>827</v>
      </c>
    </row>
    <row r="60" spans="122:139" ht="10.5" customHeight="1">
      <c r="DR60" t="s">
        <v>18</v>
      </c>
      <c r="DW60">
        <v>26320261</v>
      </c>
      <c r="DX60" t="s">
        <v>994</v>
      </c>
      <c r="DY60" t="s">
        <v>995</v>
      </c>
      <c r="DZ60" t="s">
        <v>866</v>
      </c>
      <c r="EA60" t="s">
        <v>996</v>
      </c>
      <c r="EB60" s="163">
        <v>37560</v>
      </c>
      <c r="EF60" t="s">
        <v>767</v>
      </c>
      <c r="EG60" t="s">
        <v>826</v>
      </c>
      <c r="EI60" t="s">
        <v>827</v>
      </c>
    </row>
    <row r="61" spans="122:139" ht="10.5" customHeight="1">
      <c r="DR61" t="s">
        <v>18</v>
      </c>
      <c r="DW61">
        <v>31108578</v>
      </c>
      <c r="DX61" t="s">
        <v>33</v>
      </c>
      <c r="DY61" t="s">
        <v>36</v>
      </c>
      <c r="DZ61" t="s">
        <v>39</v>
      </c>
      <c r="EA61" t="s">
        <v>42</v>
      </c>
      <c r="EB61" s="163">
        <v>43075</v>
      </c>
      <c r="EF61" t="s">
        <v>48</v>
      </c>
      <c r="EG61" t="s">
        <v>997</v>
      </c>
      <c r="EI61" t="s">
        <v>827</v>
      </c>
    </row>
    <row r="62" spans="122:139" ht="10.5" customHeight="1">
      <c r="DR62" t="s">
        <v>18</v>
      </c>
      <c r="DW62">
        <v>31108578</v>
      </c>
      <c r="DX62" t="s">
        <v>33</v>
      </c>
      <c r="DY62" t="s">
        <v>36</v>
      </c>
      <c r="DZ62" t="s">
        <v>39</v>
      </c>
      <c r="EA62" t="s">
        <v>42</v>
      </c>
      <c r="EB62" s="163">
        <v>43075</v>
      </c>
      <c r="EF62" t="s">
        <v>767</v>
      </c>
      <c r="EG62" t="s">
        <v>826</v>
      </c>
      <c r="EI62" t="s">
        <v>827</v>
      </c>
    </row>
    <row r="63" spans="122:139" ht="10.5" customHeight="1">
      <c r="DR63" t="s">
        <v>18</v>
      </c>
      <c r="DW63">
        <v>31033525</v>
      </c>
      <c r="DX63" t="s">
        <v>998</v>
      </c>
      <c r="DY63" t="s">
        <v>999</v>
      </c>
      <c r="DZ63" t="s">
        <v>991</v>
      </c>
      <c r="EA63" t="s">
        <v>1000</v>
      </c>
      <c r="EB63" s="163">
        <v>43070</v>
      </c>
      <c r="EF63" t="s">
        <v>767</v>
      </c>
      <c r="EG63" t="s">
        <v>826</v>
      </c>
      <c r="EI63" t="s">
        <v>827</v>
      </c>
    </row>
    <row r="64" spans="122:139" ht="10.5" customHeight="1">
      <c r="DR64" t="s">
        <v>18</v>
      </c>
      <c r="DW64">
        <v>30840423</v>
      </c>
      <c r="DX64" t="s">
        <v>1001</v>
      </c>
      <c r="DY64" t="s">
        <v>1002</v>
      </c>
      <c r="DZ64" t="s">
        <v>862</v>
      </c>
      <c r="EA64" t="s">
        <v>1003</v>
      </c>
      <c r="EF64" t="s">
        <v>767</v>
      </c>
      <c r="EG64" t="s">
        <v>826</v>
      </c>
      <c r="EI64" t="s">
        <v>827</v>
      </c>
    </row>
    <row r="65" spans="122:139" ht="10.5" customHeight="1">
      <c r="DR65" t="s">
        <v>18</v>
      </c>
      <c r="DW65">
        <v>26470076</v>
      </c>
      <c r="DX65" t="s">
        <v>1004</v>
      </c>
      <c r="DY65" t="s">
        <v>1005</v>
      </c>
      <c r="DZ65" t="s">
        <v>924</v>
      </c>
      <c r="EA65" t="s">
        <v>1006</v>
      </c>
      <c r="EF65" t="s">
        <v>763</v>
      </c>
      <c r="EG65" t="s">
        <v>1007</v>
      </c>
      <c r="EI65" t="s">
        <v>827</v>
      </c>
    </row>
    <row r="66" spans="122:139" ht="10.5" customHeight="1">
      <c r="DR66" t="s">
        <v>18</v>
      </c>
      <c r="DW66">
        <v>26470076</v>
      </c>
      <c r="DX66" t="s">
        <v>1004</v>
      </c>
      <c r="DY66" t="s">
        <v>1005</v>
      </c>
      <c r="DZ66" t="s">
        <v>924</v>
      </c>
      <c r="EA66" t="s">
        <v>1006</v>
      </c>
      <c r="EF66" t="s">
        <v>757</v>
      </c>
      <c r="EG66" t="s">
        <v>921</v>
      </c>
      <c r="EI66" t="s">
        <v>827</v>
      </c>
    </row>
    <row r="67" spans="122:139" ht="10.5" customHeight="1">
      <c r="DR67" t="s">
        <v>18</v>
      </c>
      <c r="DW67">
        <v>26470076</v>
      </c>
      <c r="DX67" t="s">
        <v>1004</v>
      </c>
      <c r="DY67" t="s">
        <v>1005</v>
      </c>
      <c r="DZ67" t="s">
        <v>924</v>
      </c>
      <c r="EA67" t="s">
        <v>1006</v>
      </c>
      <c r="EF67" t="s">
        <v>761</v>
      </c>
      <c r="EG67" t="s">
        <v>840</v>
      </c>
      <c r="EI67" t="s">
        <v>827</v>
      </c>
    </row>
    <row r="68" spans="122:139" ht="10.5" customHeight="1">
      <c r="DR68" t="s">
        <v>18</v>
      </c>
      <c r="DW68">
        <v>26320276</v>
      </c>
      <c r="DX68" t="s">
        <v>1008</v>
      </c>
      <c r="DY68" t="s">
        <v>1009</v>
      </c>
      <c r="DZ68" t="s">
        <v>1010</v>
      </c>
      <c r="EA68" t="s">
        <v>913</v>
      </c>
      <c r="EF68" t="s">
        <v>767</v>
      </c>
      <c r="EG68" t="s">
        <v>826</v>
      </c>
      <c r="EI68" t="s">
        <v>827</v>
      </c>
    </row>
    <row r="69" spans="122:139" ht="10.5" customHeight="1">
      <c r="DR69" t="s">
        <v>18</v>
      </c>
      <c r="DW69">
        <v>28069921</v>
      </c>
      <c r="DX69" t="s">
        <v>1008</v>
      </c>
      <c r="DY69" t="s">
        <v>1011</v>
      </c>
      <c r="DZ69" t="s">
        <v>824</v>
      </c>
      <c r="EA69" t="s">
        <v>1012</v>
      </c>
      <c r="EB69" s="163">
        <v>39483</v>
      </c>
      <c r="EF69" t="s">
        <v>767</v>
      </c>
      <c r="EG69" t="s">
        <v>826</v>
      </c>
      <c r="EI69" t="s">
        <v>827</v>
      </c>
    </row>
    <row r="70" spans="122:139" ht="10.5" customHeight="1">
      <c r="DR70" t="s">
        <v>18</v>
      </c>
      <c r="DW70">
        <v>26320286</v>
      </c>
      <c r="DX70" t="s">
        <v>1013</v>
      </c>
      <c r="DY70" t="s">
        <v>1014</v>
      </c>
      <c r="DZ70" t="s">
        <v>1015</v>
      </c>
      <c r="EA70" t="s">
        <v>1016</v>
      </c>
      <c r="EB70" s="163">
        <v>39016</v>
      </c>
      <c r="EF70" t="s">
        <v>767</v>
      </c>
      <c r="EG70" t="s">
        <v>826</v>
      </c>
      <c r="EI70" t="s">
        <v>827</v>
      </c>
    </row>
    <row r="71" spans="122:139" ht="10.5" customHeight="1">
      <c r="DR71" t="s">
        <v>18</v>
      </c>
      <c r="DW71">
        <v>26320287</v>
      </c>
      <c r="DX71" t="s">
        <v>1017</v>
      </c>
      <c r="DY71" t="s">
        <v>1018</v>
      </c>
      <c r="DZ71" t="s">
        <v>894</v>
      </c>
      <c r="EA71" t="s">
        <v>1019</v>
      </c>
      <c r="EB71" s="163">
        <v>38898</v>
      </c>
      <c r="EF71" t="s">
        <v>767</v>
      </c>
      <c r="EG71" t="s">
        <v>826</v>
      </c>
      <c r="EI71" t="s">
        <v>827</v>
      </c>
    </row>
    <row r="72" spans="122:139" ht="10.5" customHeight="1">
      <c r="DR72" t="s">
        <v>18</v>
      </c>
      <c r="DW72">
        <v>27154058</v>
      </c>
      <c r="DX72" t="s">
        <v>1020</v>
      </c>
      <c r="DY72" t="s">
        <v>1021</v>
      </c>
      <c r="DZ72" t="s">
        <v>1022</v>
      </c>
      <c r="EA72" t="s">
        <v>1023</v>
      </c>
      <c r="EF72" t="s">
        <v>761</v>
      </c>
      <c r="EG72" t="s">
        <v>840</v>
      </c>
      <c r="EI72" t="s">
        <v>827</v>
      </c>
    </row>
    <row r="73" spans="122:139" ht="10.5" customHeight="1">
      <c r="DR73" t="s">
        <v>18</v>
      </c>
      <c r="DW73">
        <v>27154058</v>
      </c>
      <c r="DX73" t="s">
        <v>1020</v>
      </c>
      <c r="DY73" t="s">
        <v>1021</v>
      </c>
      <c r="DZ73" t="s">
        <v>1022</v>
      </c>
      <c r="EA73" t="s">
        <v>1023</v>
      </c>
      <c r="EF73" t="s">
        <v>757</v>
      </c>
      <c r="EG73" t="s">
        <v>921</v>
      </c>
      <c r="EI73" t="s">
        <v>827</v>
      </c>
    </row>
    <row r="74" spans="122:139" ht="10.5" customHeight="1">
      <c r="DR74" t="s">
        <v>18</v>
      </c>
      <c r="DW74">
        <v>26515847</v>
      </c>
      <c r="DX74" t="s">
        <v>1024</v>
      </c>
      <c r="DY74" t="s">
        <v>1025</v>
      </c>
      <c r="DZ74" t="s">
        <v>1026</v>
      </c>
      <c r="EA74" t="s">
        <v>1027</v>
      </c>
      <c r="EF74" t="s">
        <v>761</v>
      </c>
      <c r="EG74" t="s">
        <v>840</v>
      </c>
      <c r="EI74" t="s">
        <v>827</v>
      </c>
    </row>
    <row r="75" spans="122:139" ht="10.5" customHeight="1">
      <c r="DR75" t="s">
        <v>18</v>
      </c>
      <c r="DW75">
        <v>31166401</v>
      </c>
      <c r="DX75" t="s">
        <v>1024</v>
      </c>
      <c r="DY75" t="s">
        <v>1025</v>
      </c>
      <c r="DZ75" t="s">
        <v>1028</v>
      </c>
      <c r="EA75" t="s">
        <v>1027</v>
      </c>
      <c r="EF75" t="s">
        <v>761</v>
      </c>
      <c r="EG75" t="s">
        <v>840</v>
      </c>
      <c r="EI75" t="s">
        <v>827</v>
      </c>
    </row>
    <row r="76" spans="122:139" ht="10.5" customHeight="1">
      <c r="DR76" t="s">
        <v>18</v>
      </c>
      <c r="DW76">
        <v>26771757</v>
      </c>
      <c r="DX76" t="s">
        <v>1029</v>
      </c>
      <c r="DY76" t="s">
        <v>1030</v>
      </c>
      <c r="DZ76" t="s">
        <v>924</v>
      </c>
      <c r="EA76" t="s">
        <v>1031</v>
      </c>
      <c r="EF76" t="s">
        <v>764</v>
      </c>
      <c r="EG76" t="s">
        <v>1032</v>
      </c>
      <c r="EI76" t="s">
        <v>827</v>
      </c>
    </row>
    <row r="77" spans="122:139" ht="10.5" customHeight="1">
      <c r="DR77" t="s">
        <v>18</v>
      </c>
      <c r="DW77">
        <v>26771757</v>
      </c>
      <c r="DX77" t="s">
        <v>1029</v>
      </c>
      <c r="DY77" t="s">
        <v>1030</v>
      </c>
      <c r="DZ77" t="s">
        <v>924</v>
      </c>
      <c r="EA77" t="s">
        <v>1031</v>
      </c>
      <c r="EF77" t="s">
        <v>760</v>
      </c>
      <c r="EG77" t="s">
        <v>914</v>
      </c>
      <c r="EI77" t="s">
        <v>827</v>
      </c>
    </row>
    <row r="78" spans="122:139" ht="10.5" customHeight="1">
      <c r="DR78" t="s">
        <v>18</v>
      </c>
      <c r="DW78">
        <v>31297285</v>
      </c>
      <c r="DX78" t="s">
        <v>1033</v>
      </c>
      <c r="DY78" t="s">
        <v>1034</v>
      </c>
      <c r="DZ78" t="s">
        <v>938</v>
      </c>
      <c r="EA78" t="s">
        <v>1035</v>
      </c>
      <c r="EB78" s="163">
        <v>42857</v>
      </c>
      <c r="EF78" t="s">
        <v>760</v>
      </c>
      <c r="EG78" t="s">
        <v>914</v>
      </c>
      <c r="EI78" t="s">
        <v>827</v>
      </c>
    </row>
    <row r="79" spans="122:139" ht="10.5" customHeight="1">
      <c r="DR79" t="s">
        <v>18</v>
      </c>
      <c r="DW79">
        <v>31632937</v>
      </c>
      <c r="DX79" t="s">
        <v>1036</v>
      </c>
      <c r="DY79" t="s">
        <v>1037</v>
      </c>
      <c r="DZ79" t="s">
        <v>991</v>
      </c>
      <c r="EA79" t="s">
        <v>1038</v>
      </c>
      <c r="EB79" s="163">
        <v>43376</v>
      </c>
      <c r="EF79" t="s">
        <v>761</v>
      </c>
      <c r="EG79" t="s">
        <v>840</v>
      </c>
      <c r="EI79" t="s">
        <v>891</v>
      </c>
    </row>
    <row r="80" spans="122:139" ht="10.5" customHeight="1">
      <c r="DR80" t="s">
        <v>18</v>
      </c>
      <c r="DW80">
        <v>31632937</v>
      </c>
      <c r="DX80" t="s">
        <v>1036</v>
      </c>
      <c r="DY80" t="s">
        <v>1037</v>
      </c>
      <c r="DZ80" t="s">
        <v>991</v>
      </c>
      <c r="EA80" t="s">
        <v>1038</v>
      </c>
      <c r="EB80" s="163">
        <v>43376</v>
      </c>
      <c r="EF80" t="s">
        <v>760</v>
      </c>
      <c r="EG80" t="s">
        <v>914</v>
      </c>
      <c r="EI80" t="s">
        <v>827</v>
      </c>
    </row>
    <row r="81" spans="122:139" ht="10.5" customHeight="1">
      <c r="DR81" t="s">
        <v>18</v>
      </c>
      <c r="DW81">
        <v>31346874</v>
      </c>
      <c r="DX81" t="s">
        <v>1039</v>
      </c>
      <c r="DY81" t="s">
        <v>1040</v>
      </c>
      <c r="DZ81" t="s">
        <v>1041</v>
      </c>
      <c r="EA81" t="s">
        <v>1042</v>
      </c>
      <c r="EB81" s="163">
        <v>43691</v>
      </c>
      <c r="EF81" t="s">
        <v>761</v>
      </c>
      <c r="EG81" t="s">
        <v>840</v>
      </c>
      <c r="EI81" t="s">
        <v>827</v>
      </c>
    </row>
    <row r="82" spans="122:139" ht="10.5" customHeight="1">
      <c r="DR82" t="s">
        <v>18</v>
      </c>
      <c r="DW82">
        <v>31346874</v>
      </c>
      <c r="DX82" t="s">
        <v>1039</v>
      </c>
      <c r="DY82" t="s">
        <v>1040</v>
      </c>
      <c r="DZ82" t="s">
        <v>1041</v>
      </c>
      <c r="EA82" t="s">
        <v>1042</v>
      </c>
      <c r="EB82" s="163">
        <v>43691</v>
      </c>
      <c r="EF82" t="s">
        <v>758</v>
      </c>
      <c r="EG82" t="s">
        <v>839</v>
      </c>
      <c r="EI82" t="s">
        <v>827</v>
      </c>
    </row>
    <row r="83" spans="122:139" ht="10.5" customHeight="1">
      <c r="DR83" t="s">
        <v>18</v>
      </c>
      <c r="DW83">
        <v>29649591</v>
      </c>
      <c r="DX83" t="s">
        <v>1043</v>
      </c>
      <c r="DY83" t="s">
        <v>1044</v>
      </c>
      <c r="DZ83" t="s">
        <v>889</v>
      </c>
      <c r="EA83" t="s">
        <v>1045</v>
      </c>
      <c r="EF83" t="s">
        <v>767</v>
      </c>
      <c r="EG83" t="s">
        <v>826</v>
      </c>
      <c r="EI83" t="s">
        <v>827</v>
      </c>
    </row>
    <row r="84" spans="122:139" ht="10.5" customHeight="1">
      <c r="DR84" t="s">
        <v>18</v>
      </c>
      <c r="DW84">
        <v>26320259</v>
      </c>
      <c r="DX84" t="s">
        <v>212</v>
      </c>
      <c r="DY84" t="s">
        <v>215</v>
      </c>
      <c r="DZ84" t="s">
        <v>216</v>
      </c>
      <c r="EA84" t="s">
        <v>214</v>
      </c>
      <c r="EF84" t="s">
        <v>767</v>
      </c>
      <c r="EG84" t="s">
        <v>826</v>
      </c>
      <c r="EI84" t="s">
        <v>827</v>
      </c>
    </row>
    <row r="85" spans="122:139" ht="10.5" customHeight="1">
      <c r="DR85" t="s">
        <v>18</v>
      </c>
      <c r="DW85">
        <v>30414052</v>
      </c>
      <c r="DX85" t="s">
        <v>1046</v>
      </c>
      <c r="DY85" t="s">
        <v>1047</v>
      </c>
      <c r="DZ85" t="s">
        <v>938</v>
      </c>
      <c r="EA85" t="s">
        <v>1048</v>
      </c>
      <c r="EB85" s="163">
        <v>42200</v>
      </c>
      <c r="EF85" t="s">
        <v>767</v>
      </c>
      <c r="EG85" t="s">
        <v>826</v>
      </c>
      <c r="EI85" t="s">
        <v>827</v>
      </c>
    </row>
    <row r="86" spans="122:139" ht="10.5" customHeight="1">
      <c r="DR86" t="s">
        <v>18</v>
      </c>
      <c r="DW86">
        <v>26318850</v>
      </c>
      <c r="DX86" t="s">
        <v>1049</v>
      </c>
      <c r="DY86" t="s">
        <v>1050</v>
      </c>
      <c r="DZ86" t="s">
        <v>1051</v>
      </c>
      <c r="EA86" t="s">
        <v>1052</v>
      </c>
      <c r="EF86" t="s">
        <v>761</v>
      </c>
      <c r="EG86" t="s">
        <v>840</v>
      </c>
      <c r="EI86" t="s">
        <v>827</v>
      </c>
    </row>
    <row r="87" spans="122:139" ht="10.5" customHeight="1">
      <c r="DR87" t="s">
        <v>18</v>
      </c>
      <c r="DW87">
        <v>26544267</v>
      </c>
      <c r="DX87" t="s">
        <v>1053</v>
      </c>
      <c r="DY87" t="s">
        <v>1054</v>
      </c>
      <c r="DZ87" t="s">
        <v>824</v>
      </c>
      <c r="EA87" t="s">
        <v>1055</v>
      </c>
      <c r="EF87" t="s">
        <v>780</v>
      </c>
      <c r="EG87" t="s">
        <v>855</v>
      </c>
      <c r="EI87" t="s">
        <v>827</v>
      </c>
    </row>
    <row r="88" spans="122:139" ht="10.5" customHeight="1">
      <c r="DR88" t="s">
        <v>18</v>
      </c>
      <c r="DW88">
        <v>26416221</v>
      </c>
      <c r="DX88" t="s">
        <v>1056</v>
      </c>
      <c r="DY88" t="s">
        <v>1057</v>
      </c>
      <c r="DZ88" t="s">
        <v>870</v>
      </c>
      <c r="EA88" t="s">
        <v>1058</v>
      </c>
      <c r="EB88" s="163">
        <v>41031</v>
      </c>
      <c r="EF88" t="s">
        <v>780</v>
      </c>
      <c r="EG88" t="s">
        <v>855</v>
      </c>
      <c r="EI88" t="s">
        <v>827</v>
      </c>
    </row>
    <row r="89" spans="122:139" ht="10.5" customHeight="1">
      <c r="DR89" t="s">
        <v>18</v>
      </c>
      <c r="DW89">
        <v>30920448</v>
      </c>
      <c r="DX89" t="s">
        <v>1059</v>
      </c>
      <c r="DY89" t="s">
        <v>1060</v>
      </c>
      <c r="DZ89" t="s">
        <v>1061</v>
      </c>
      <c r="EA89" t="s">
        <v>1062</v>
      </c>
      <c r="EB89" s="163">
        <v>40436</v>
      </c>
      <c r="EF89" t="s">
        <v>761</v>
      </c>
      <c r="EG89" t="s">
        <v>840</v>
      </c>
      <c r="EI89" t="s">
        <v>891</v>
      </c>
    </row>
    <row r="90" spans="122:139" ht="10.5" customHeight="1">
      <c r="DR90" t="s">
        <v>18</v>
      </c>
      <c r="DW90">
        <v>26470313</v>
      </c>
      <c r="DX90" t="s">
        <v>1063</v>
      </c>
      <c r="DY90" t="s">
        <v>1064</v>
      </c>
      <c r="DZ90" t="s">
        <v>853</v>
      </c>
      <c r="EA90" t="s">
        <v>1065</v>
      </c>
      <c r="EF90" t="s">
        <v>767</v>
      </c>
      <c r="EG90" t="s">
        <v>826</v>
      </c>
      <c r="EI90" t="s">
        <v>827</v>
      </c>
    </row>
    <row r="91" spans="122:139" ht="10.5" customHeight="1">
      <c r="DR91" t="s">
        <v>18</v>
      </c>
      <c r="DW91">
        <v>26318820</v>
      </c>
      <c r="DX91" t="s">
        <v>1066</v>
      </c>
      <c r="DY91" t="s">
        <v>1067</v>
      </c>
      <c r="DZ91" t="s">
        <v>1068</v>
      </c>
      <c r="EA91" t="s">
        <v>1069</v>
      </c>
      <c r="EF91" t="s">
        <v>761</v>
      </c>
      <c r="EG91" t="s">
        <v>840</v>
      </c>
      <c r="EI91" t="s">
        <v>827</v>
      </c>
    </row>
    <row r="92" spans="122:139" ht="10.5" customHeight="1">
      <c r="DR92" t="s">
        <v>18</v>
      </c>
      <c r="DW92">
        <v>26406211</v>
      </c>
      <c r="DX92" t="s">
        <v>1070</v>
      </c>
      <c r="DY92" t="s">
        <v>1071</v>
      </c>
      <c r="DZ92" t="s">
        <v>1072</v>
      </c>
      <c r="EA92" t="s">
        <v>1073</v>
      </c>
      <c r="EF92" t="s">
        <v>761</v>
      </c>
      <c r="EG92" t="s">
        <v>840</v>
      </c>
      <c r="EI92" t="s">
        <v>827</v>
      </c>
    </row>
    <row r="93" spans="122:139" ht="10.5" customHeight="1">
      <c r="DR93" t="s">
        <v>18</v>
      </c>
      <c r="DW93">
        <v>26502786</v>
      </c>
      <c r="DX93" t="s">
        <v>1074</v>
      </c>
      <c r="DY93" t="s">
        <v>1075</v>
      </c>
      <c r="DZ93" t="s">
        <v>1072</v>
      </c>
      <c r="EA93" t="s">
        <v>1076</v>
      </c>
      <c r="EF93" t="s">
        <v>761</v>
      </c>
      <c r="EG93" t="s">
        <v>840</v>
      </c>
      <c r="EI93" t="s">
        <v>827</v>
      </c>
    </row>
    <row r="94" spans="122:139" ht="10.5" customHeight="1">
      <c r="DR94" t="s">
        <v>18</v>
      </c>
      <c r="DW94">
        <v>26320263</v>
      </c>
      <c r="DX94" t="s">
        <v>1077</v>
      </c>
      <c r="DY94" t="s">
        <v>1078</v>
      </c>
      <c r="DZ94" t="s">
        <v>882</v>
      </c>
      <c r="EA94" t="s">
        <v>1079</v>
      </c>
      <c r="EF94" t="s">
        <v>767</v>
      </c>
      <c r="EG94" t="s">
        <v>826</v>
      </c>
      <c r="EI94" t="s">
        <v>827</v>
      </c>
    </row>
    <row r="95" spans="122:139" ht="10.5" customHeight="1">
      <c r="DR95" t="s">
        <v>18</v>
      </c>
      <c r="DW95">
        <v>26470092</v>
      </c>
      <c r="DX95" t="s">
        <v>1080</v>
      </c>
      <c r="DY95" t="s">
        <v>1081</v>
      </c>
      <c r="DZ95" t="s">
        <v>1041</v>
      </c>
      <c r="EA95" t="s">
        <v>1082</v>
      </c>
      <c r="EF95" t="s">
        <v>757</v>
      </c>
      <c r="EG95" t="s">
        <v>921</v>
      </c>
      <c r="EI95" t="s">
        <v>827</v>
      </c>
    </row>
    <row r="96" spans="122:139" ht="10.5" customHeight="1">
      <c r="DR96" t="s">
        <v>18</v>
      </c>
      <c r="DW96">
        <v>26470092</v>
      </c>
      <c r="DX96" t="s">
        <v>1080</v>
      </c>
      <c r="DY96" t="s">
        <v>1081</v>
      </c>
      <c r="DZ96" t="s">
        <v>1041</v>
      </c>
      <c r="EA96" t="s">
        <v>1082</v>
      </c>
      <c r="EF96" t="s">
        <v>761</v>
      </c>
      <c r="EG96" t="s">
        <v>840</v>
      </c>
      <c r="EI96" t="s">
        <v>827</v>
      </c>
    </row>
    <row r="97" spans="122:139" ht="10.5" customHeight="1">
      <c r="DR97" t="s">
        <v>18</v>
      </c>
      <c r="DW97">
        <v>26320289</v>
      </c>
      <c r="DX97" t="s">
        <v>1083</v>
      </c>
      <c r="DY97" t="s">
        <v>1084</v>
      </c>
      <c r="DZ97" t="s">
        <v>824</v>
      </c>
      <c r="EA97" t="s">
        <v>1085</v>
      </c>
      <c r="EB97" s="163">
        <v>41405</v>
      </c>
      <c r="EF97" t="s">
        <v>767</v>
      </c>
      <c r="EG97" t="s">
        <v>826</v>
      </c>
      <c r="EI97" t="s">
        <v>827</v>
      </c>
    </row>
    <row r="98" spans="122:139" ht="10.5" customHeight="1">
      <c r="DR98" t="s">
        <v>18</v>
      </c>
      <c r="DW98">
        <v>26320265</v>
      </c>
      <c r="DX98" t="s">
        <v>1086</v>
      </c>
      <c r="DY98" t="s">
        <v>1087</v>
      </c>
      <c r="DZ98" t="s">
        <v>824</v>
      </c>
      <c r="EA98" t="s">
        <v>1088</v>
      </c>
      <c r="EF98" t="s">
        <v>767</v>
      </c>
      <c r="EG98" t="s">
        <v>826</v>
      </c>
      <c r="EI98" t="s">
        <v>827</v>
      </c>
    </row>
    <row r="99" spans="122:139" ht="10.5" customHeight="1">
      <c r="DR99" t="s">
        <v>18</v>
      </c>
      <c r="DW99">
        <v>26497668</v>
      </c>
      <c r="DX99" t="s">
        <v>1089</v>
      </c>
      <c r="DY99" t="s">
        <v>1090</v>
      </c>
      <c r="DZ99" t="s">
        <v>1091</v>
      </c>
      <c r="EA99" t="s">
        <v>1092</v>
      </c>
      <c r="EB99" s="163">
        <v>39995</v>
      </c>
      <c r="EF99" t="s">
        <v>754</v>
      </c>
      <c r="EG99" t="s">
        <v>896</v>
      </c>
      <c r="EI99" t="s">
        <v>827</v>
      </c>
    </row>
    <row r="100" spans="122:139" ht="10.5" customHeight="1">
      <c r="DR100" t="s">
        <v>18</v>
      </c>
      <c r="DW100">
        <v>26525181</v>
      </c>
      <c r="DX100" t="s">
        <v>1093</v>
      </c>
      <c r="DY100" t="s">
        <v>1094</v>
      </c>
      <c r="DZ100" t="s">
        <v>1041</v>
      </c>
      <c r="EA100" t="s">
        <v>1095</v>
      </c>
      <c r="EB100" s="163">
        <v>40345</v>
      </c>
      <c r="EF100" t="s">
        <v>767</v>
      </c>
      <c r="EG100" t="s">
        <v>826</v>
      </c>
      <c r="EI100" t="s">
        <v>827</v>
      </c>
    </row>
    <row r="101" spans="122:139" ht="10.5" customHeight="1">
      <c r="DR101" t="s">
        <v>18</v>
      </c>
      <c r="DW101">
        <v>26573160</v>
      </c>
      <c r="DX101" t="s">
        <v>1096</v>
      </c>
      <c r="DY101" t="s">
        <v>1097</v>
      </c>
      <c r="DZ101" t="s">
        <v>830</v>
      </c>
      <c r="EA101" t="s">
        <v>1098</v>
      </c>
      <c r="EF101" t="s">
        <v>767</v>
      </c>
      <c r="EG101" t="s">
        <v>826</v>
      </c>
      <c r="EI101" t="s">
        <v>827</v>
      </c>
    </row>
    <row r="102" spans="122:139" ht="10.5" customHeight="1">
      <c r="DR102" t="s">
        <v>18</v>
      </c>
      <c r="DW102">
        <v>30894706</v>
      </c>
      <c r="DX102" t="s">
        <v>1099</v>
      </c>
      <c r="DY102" t="s">
        <v>1100</v>
      </c>
      <c r="DZ102" t="s">
        <v>938</v>
      </c>
      <c r="EA102" t="s">
        <v>1101</v>
      </c>
      <c r="EB102" s="163">
        <v>41767</v>
      </c>
      <c r="EC102" s="163">
        <v>44811</v>
      </c>
      <c r="EF102" t="s">
        <v>766</v>
      </c>
      <c r="EG102" t="s">
        <v>993</v>
      </c>
      <c r="EI102" t="s">
        <v>827</v>
      </c>
    </row>
    <row r="103" spans="122:139" ht="10.5" customHeight="1">
      <c r="DR103" t="s">
        <v>18</v>
      </c>
      <c r="DW103">
        <v>30814230</v>
      </c>
      <c r="DX103" t="s">
        <v>1102</v>
      </c>
      <c r="DY103" t="s">
        <v>1103</v>
      </c>
      <c r="DZ103" t="s">
        <v>1104</v>
      </c>
      <c r="EA103" t="s">
        <v>1105</v>
      </c>
      <c r="EB103" s="163">
        <v>41592</v>
      </c>
      <c r="EF103" t="s">
        <v>767</v>
      </c>
      <c r="EG103" t="s">
        <v>826</v>
      </c>
      <c r="EI103" t="s">
        <v>827</v>
      </c>
    </row>
    <row r="104" spans="122:139" ht="10.5" customHeight="1">
      <c r="DR104" t="s">
        <v>18</v>
      </c>
      <c r="DW104">
        <v>26815605</v>
      </c>
      <c r="DX104" t="s">
        <v>1106</v>
      </c>
      <c r="DY104" t="s">
        <v>1107</v>
      </c>
      <c r="DZ104" t="s">
        <v>1108</v>
      </c>
      <c r="EA104" t="s">
        <v>1109</v>
      </c>
      <c r="EF104" t="s">
        <v>768</v>
      </c>
      <c r="EG104" t="s">
        <v>850</v>
      </c>
      <c r="EI104" t="s">
        <v>827</v>
      </c>
    </row>
    <row r="105" spans="122:139" ht="10.5" customHeight="1">
      <c r="DR105" t="s">
        <v>18</v>
      </c>
      <c r="DW105">
        <v>26794253</v>
      </c>
      <c r="DX105" t="s">
        <v>1110</v>
      </c>
      <c r="DY105" t="s">
        <v>1111</v>
      </c>
      <c r="DZ105" t="s">
        <v>955</v>
      </c>
      <c r="EA105" t="s">
        <v>1112</v>
      </c>
      <c r="EF105" t="s">
        <v>767</v>
      </c>
      <c r="EG105" t="s">
        <v>826</v>
      </c>
      <c r="EI105" t="s">
        <v>827</v>
      </c>
    </row>
    <row r="106" spans="122:139" ht="10.5" customHeight="1">
      <c r="DR106" t="s">
        <v>18</v>
      </c>
      <c r="DW106">
        <v>26525152</v>
      </c>
      <c r="DX106" t="s">
        <v>1113</v>
      </c>
      <c r="DY106" t="s">
        <v>1114</v>
      </c>
      <c r="DZ106" t="s">
        <v>1115</v>
      </c>
      <c r="EA106" t="s">
        <v>1116</v>
      </c>
      <c r="EB106" s="163">
        <v>40345</v>
      </c>
      <c r="EF106" t="s">
        <v>767</v>
      </c>
      <c r="EG106" t="s">
        <v>826</v>
      </c>
      <c r="EI106" t="s">
        <v>827</v>
      </c>
    </row>
    <row r="107" spans="122:139" ht="10.5" customHeight="1">
      <c r="DR107" t="s">
        <v>18</v>
      </c>
      <c r="DW107">
        <v>26320292</v>
      </c>
      <c r="DX107" t="s">
        <v>1117</v>
      </c>
      <c r="DY107" t="s">
        <v>1118</v>
      </c>
      <c r="DZ107" t="s">
        <v>1108</v>
      </c>
      <c r="EA107" t="s">
        <v>1119</v>
      </c>
      <c r="EF107" t="s">
        <v>767</v>
      </c>
      <c r="EG107" t="s">
        <v>826</v>
      </c>
      <c r="EI107" t="s">
        <v>827</v>
      </c>
    </row>
    <row r="108" spans="122:139" ht="10.5" customHeight="1">
      <c r="DR108" t="s">
        <v>18</v>
      </c>
      <c r="DW108">
        <v>28175693</v>
      </c>
      <c r="DX108" t="s">
        <v>203</v>
      </c>
      <c r="DY108" t="s">
        <v>206</v>
      </c>
      <c r="DZ108" t="s">
        <v>39</v>
      </c>
      <c r="EA108" t="s">
        <v>205</v>
      </c>
      <c r="EF108" t="s">
        <v>767</v>
      </c>
      <c r="EG108" t="s">
        <v>826</v>
      </c>
      <c r="EI108" t="s">
        <v>827</v>
      </c>
    </row>
    <row r="109" spans="122:139" ht="10.5" customHeight="1">
      <c r="DR109" t="s">
        <v>18</v>
      </c>
      <c r="DW109">
        <v>26320293</v>
      </c>
      <c r="DX109" t="s">
        <v>1120</v>
      </c>
      <c r="DY109" t="s">
        <v>1121</v>
      </c>
      <c r="DZ109" t="s">
        <v>1122</v>
      </c>
      <c r="EA109" t="s">
        <v>1123</v>
      </c>
      <c r="EF109" t="s">
        <v>767</v>
      </c>
      <c r="EG109" t="s">
        <v>826</v>
      </c>
      <c r="EI109" t="s">
        <v>827</v>
      </c>
    </row>
    <row r="110" spans="122:139" ht="10.5" customHeight="1">
      <c r="DR110" t="s">
        <v>18</v>
      </c>
      <c r="DW110">
        <v>26320264</v>
      </c>
      <c r="DX110" t="s">
        <v>1124</v>
      </c>
      <c r="DY110" t="s">
        <v>1125</v>
      </c>
      <c r="DZ110" t="s">
        <v>830</v>
      </c>
      <c r="EA110" t="s">
        <v>1126</v>
      </c>
      <c r="EB110" s="163">
        <v>33927</v>
      </c>
      <c r="EF110" t="s">
        <v>767</v>
      </c>
      <c r="EG110" t="s">
        <v>826</v>
      </c>
      <c r="EI110" t="s">
        <v>827</v>
      </c>
    </row>
    <row r="111" spans="122:139" ht="10.5" customHeight="1">
      <c r="DR111" t="s">
        <v>18</v>
      </c>
      <c r="DW111">
        <v>27572997</v>
      </c>
      <c r="DX111" t="s">
        <v>1127</v>
      </c>
      <c r="DY111" t="s">
        <v>1128</v>
      </c>
      <c r="DZ111" t="s">
        <v>959</v>
      </c>
      <c r="EA111" t="s">
        <v>1129</v>
      </c>
      <c r="EF111" t="s">
        <v>761</v>
      </c>
      <c r="EG111" t="s">
        <v>840</v>
      </c>
      <c r="EI111" t="s">
        <v>827</v>
      </c>
    </row>
    <row r="112" spans="122:139" ht="10.5" customHeight="1">
      <c r="DR112" t="s">
        <v>18</v>
      </c>
      <c r="DW112">
        <v>26617749</v>
      </c>
      <c r="DX112" t="s">
        <v>1130</v>
      </c>
      <c r="DY112" t="s">
        <v>1131</v>
      </c>
      <c r="DZ112" t="s">
        <v>837</v>
      </c>
      <c r="EA112" t="s">
        <v>1132</v>
      </c>
      <c r="EB112" s="163">
        <v>39114</v>
      </c>
      <c r="EF112" t="s">
        <v>754</v>
      </c>
      <c r="EG112" t="s">
        <v>896</v>
      </c>
      <c r="EI112" t="s">
        <v>827</v>
      </c>
    </row>
    <row r="113" spans="122:139" ht="10.5" customHeight="1">
      <c r="DR113" t="s">
        <v>18</v>
      </c>
      <c r="DW113">
        <v>26809138</v>
      </c>
      <c r="DX113" t="s">
        <v>1133</v>
      </c>
      <c r="DY113" t="s">
        <v>1134</v>
      </c>
      <c r="DZ113" t="s">
        <v>1135</v>
      </c>
      <c r="EA113" t="s">
        <v>1136</v>
      </c>
      <c r="EB113" s="163">
        <v>39262</v>
      </c>
      <c r="EF113" t="s">
        <v>767</v>
      </c>
      <c r="EG113" t="s">
        <v>826</v>
      </c>
      <c r="EI113" t="s">
        <v>827</v>
      </c>
    </row>
    <row r="114" spans="122:139" ht="10.5" customHeight="1">
      <c r="DR114" t="s">
        <v>18</v>
      </c>
      <c r="DW114">
        <v>31207123</v>
      </c>
      <c r="DX114" t="s">
        <v>1137</v>
      </c>
      <c r="DY114" t="s">
        <v>1138</v>
      </c>
      <c r="DZ114" t="s">
        <v>1139</v>
      </c>
      <c r="EA114" t="s">
        <v>1140</v>
      </c>
      <c r="EB114" s="163">
        <v>43389</v>
      </c>
      <c r="EF114" t="s">
        <v>758</v>
      </c>
      <c r="EG114" t="s">
        <v>839</v>
      </c>
      <c r="EI114" t="s">
        <v>891</v>
      </c>
    </row>
    <row r="115" spans="122:139" ht="10.5" customHeight="1">
      <c r="DR115" t="s">
        <v>18</v>
      </c>
      <c r="DW115">
        <v>27954259</v>
      </c>
      <c r="DX115" t="s">
        <v>1141</v>
      </c>
      <c r="DY115" t="s">
        <v>1142</v>
      </c>
      <c r="DZ115" t="s">
        <v>837</v>
      </c>
      <c r="EA115" t="s">
        <v>1143</v>
      </c>
      <c r="EF115" t="s">
        <v>767</v>
      </c>
      <c r="EG115" t="s">
        <v>826</v>
      </c>
      <c r="EI115" t="s">
        <v>827</v>
      </c>
    </row>
    <row r="116" spans="122:139" ht="10.5" customHeight="1">
      <c r="DR116" t="s">
        <v>18</v>
      </c>
      <c r="DW116">
        <v>26832761</v>
      </c>
      <c r="DX116" t="s">
        <v>1141</v>
      </c>
      <c r="DY116" t="s">
        <v>1142</v>
      </c>
      <c r="DZ116" t="s">
        <v>1144</v>
      </c>
      <c r="EA116" t="s">
        <v>1143</v>
      </c>
      <c r="EF116" t="s">
        <v>767</v>
      </c>
      <c r="EG116" t="s">
        <v>826</v>
      </c>
      <c r="EI116" t="s">
        <v>827</v>
      </c>
    </row>
    <row r="117" spans="122:139" ht="10.5" customHeight="1">
      <c r="DR117" t="s">
        <v>18</v>
      </c>
      <c r="DW117">
        <v>27294665</v>
      </c>
      <c r="DX117" t="s">
        <v>217</v>
      </c>
      <c r="DY117" t="s">
        <v>220</v>
      </c>
      <c r="DZ117" t="s">
        <v>221</v>
      </c>
      <c r="EA117" t="s">
        <v>219</v>
      </c>
      <c r="EF117" t="s">
        <v>780</v>
      </c>
      <c r="EG117" t="s">
        <v>855</v>
      </c>
      <c r="EI117" t="s">
        <v>827</v>
      </c>
    </row>
    <row r="118" spans="122:139" ht="10.5" customHeight="1">
      <c r="DR118" t="s">
        <v>18</v>
      </c>
      <c r="DW118">
        <v>26757554</v>
      </c>
      <c r="DX118" t="s">
        <v>1145</v>
      </c>
      <c r="DY118" t="s">
        <v>1146</v>
      </c>
      <c r="DZ118" t="s">
        <v>1147</v>
      </c>
      <c r="EA118" t="s">
        <v>1148</v>
      </c>
      <c r="EF118" t="s">
        <v>761</v>
      </c>
      <c r="EG118" t="s">
        <v>840</v>
      </c>
      <c r="EI118" t="s">
        <v>827</v>
      </c>
    </row>
    <row r="119" spans="122:139" ht="10.5" customHeight="1">
      <c r="DR119" t="s">
        <v>18</v>
      </c>
      <c r="DW119">
        <v>26644674</v>
      </c>
      <c r="DX119" t="s">
        <v>1149</v>
      </c>
      <c r="DY119" t="s">
        <v>191</v>
      </c>
      <c r="DZ119" t="s">
        <v>1150</v>
      </c>
      <c r="EA119" t="s">
        <v>190</v>
      </c>
      <c r="EF119" t="s">
        <v>767</v>
      </c>
      <c r="EG119" t="s">
        <v>826</v>
      </c>
      <c r="EI119" t="s">
        <v>827</v>
      </c>
    </row>
    <row r="120" spans="122:139" ht="10.5" customHeight="1">
      <c r="DR120" t="s">
        <v>18</v>
      </c>
      <c r="DW120">
        <v>28797766</v>
      </c>
      <c r="DX120" t="s">
        <v>1151</v>
      </c>
      <c r="DY120" t="s">
        <v>1142</v>
      </c>
      <c r="DZ120" t="s">
        <v>1152</v>
      </c>
      <c r="EA120" t="s">
        <v>1143</v>
      </c>
      <c r="EF120" t="s">
        <v>767</v>
      </c>
      <c r="EG120" t="s">
        <v>826</v>
      </c>
      <c r="EI120" t="s">
        <v>827</v>
      </c>
    </row>
    <row r="121" spans="122:139" ht="10.5" customHeight="1">
      <c r="DR121" t="s">
        <v>18</v>
      </c>
      <c r="DW121">
        <v>28175840</v>
      </c>
      <c r="DX121" t="s">
        <v>1153</v>
      </c>
      <c r="DY121" t="s">
        <v>1154</v>
      </c>
      <c r="DZ121" t="s">
        <v>202</v>
      </c>
      <c r="EA121" t="s">
        <v>1155</v>
      </c>
      <c r="EF121" t="s">
        <v>767</v>
      </c>
      <c r="EG121" t="s">
        <v>826</v>
      </c>
      <c r="EI121" t="s">
        <v>827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4A962-50A1-8CDD-8C51-11092904AB2C}">
  <sheetPr>
    <tabColor rgb="FFFFCC99"/>
  </sheetPr>
  <dimension ref="A1:F131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1156</v>
      </c>
      <c r="B1" t="s">
        <v>1157</v>
      </c>
      <c r="C1" t="s">
        <v>68</v>
      </c>
      <c r="D1" t="s">
        <v>1158</v>
      </c>
      <c r="E1" t="s">
        <v>63</v>
      </c>
      <c r="F1" t="s">
        <v>1159</v>
      </c>
    </row>
    <row r="2" spans="1:6" ht="10.5" customHeight="1">
      <c r="A2" t="s">
        <v>1160</v>
      </c>
      <c r="B2" t="s">
        <v>1160</v>
      </c>
      <c r="C2" t="s">
        <v>1161</v>
      </c>
      <c r="D2" t="s">
        <v>1162</v>
      </c>
      <c r="E2" t="s">
        <v>1160</v>
      </c>
      <c r="F2" t="s">
        <v>1163</v>
      </c>
    </row>
    <row r="3" spans="1:6" ht="10.5" customHeight="1">
      <c r="A3" t="s">
        <v>1164</v>
      </c>
      <c r="B3" t="s">
        <v>1164</v>
      </c>
      <c r="C3" t="s">
        <v>1165</v>
      </c>
      <c r="D3" t="s">
        <v>1166</v>
      </c>
      <c r="E3" t="s">
        <v>1164</v>
      </c>
      <c r="F3" t="s">
        <v>1167</v>
      </c>
    </row>
    <row r="4" spans="1:6" ht="10.5" customHeight="1">
      <c r="A4" t="s">
        <v>1168</v>
      </c>
      <c r="B4" t="s">
        <v>1168</v>
      </c>
      <c r="C4" t="s">
        <v>1169</v>
      </c>
      <c r="D4" t="s">
        <v>1166</v>
      </c>
      <c r="E4" t="s">
        <v>1168</v>
      </c>
      <c r="F4" t="s">
        <v>1170</v>
      </c>
    </row>
    <row r="5" spans="1:6" ht="10.5" customHeight="1">
      <c r="A5" t="s">
        <v>1171</v>
      </c>
      <c r="B5" t="s">
        <v>1171</v>
      </c>
      <c r="C5" t="s">
        <v>1172</v>
      </c>
      <c r="D5" t="s">
        <v>1166</v>
      </c>
      <c r="E5" t="s">
        <v>1171</v>
      </c>
      <c r="F5" t="s">
        <v>1173</v>
      </c>
    </row>
    <row r="6" spans="1:6" ht="10.5" customHeight="1">
      <c r="A6" t="s">
        <v>1174</v>
      </c>
      <c r="B6" t="s">
        <v>1174</v>
      </c>
      <c r="C6" t="s">
        <v>1175</v>
      </c>
      <c r="D6" t="s">
        <v>1166</v>
      </c>
      <c r="E6" t="s">
        <v>1174</v>
      </c>
      <c r="F6" t="s">
        <v>1176</v>
      </c>
    </row>
    <row r="7" spans="1:6" ht="10.5" customHeight="1">
      <c r="A7" t="s">
        <v>1177</v>
      </c>
      <c r="B7" t="s">
        <v>1177</v>
      </c>
      <c r="C7" t="s">
        <v>1178</v>
      </c>
      <c r="D7" t="s">
        <v>1166</v>
      </c>
      <c r="E7" t="s">
        <v>1177</v>
      </c>
      <c r="F7" t="s">
        <v>1179</v>
      </c>
    </row>
    <row r="8" spans="1:6" ht="10.5" customHeight="1">
      <c r="A8" t="s">
        <v>64</v>
      </c>
      <c r="B8" t="s">
        <v>64</v>
      </c>
      <c r="C8" t="s">
        <v>69</v>
      </c>
      <c r="D8" t="s">
        <v>1166</v>
      </c>
      <c r="E8" t="s">
        <v>64</v>
      </c>
      <c r="F8" t="s">
        <v>1180</v>
      </c>
    </row>
    <row r="9" spans="1:6" ht="10.5" customHeight="1">
      <c r="A9" t="s">
        <v>1181</v>
      </c>
      <c r="B9" t="s">
        <v>1182</v>
      </c>
      <c r="C9" t="s">
        <v>1183</v>
      </c>
      <c r="D9" t="s">
        <v>1184</v>
      </c>
      <c r="E9" t="s">
        <v>1181</v>
      </c>
      <c r="F9" t="s">
        <v>1185</v>
      </c>
    </row>
    <row r="10" spans="1:6" ht="10.5" customHeight="1">
      <c r="A10" t="s">
        <v>1181</v>
      </c>
      <c r="B10" t="s">
        <v>1181</v>
      </c>
      <c r="C10" t="s">
        <v>1186</v>
      </c>
      <c r="D10" t="s">
        <v>1187</v>
      </c>
      <c r="E10" t="s">
        <v>1188</v>
      </c>
      <c r="F10" t="s">
        <v>1189</v>
      </c>
    </row>
    <row r="11" spans="1:6" ht="10.5" customHeight="1">
      <c r="A11" t="s">
        <v>1181</v>
      </c>
      <c r="B11" t="s">
        <v>1190</v>
      </c>
      <c r="C11" t="s">
        <v>1191</v>
      </c>
      <c r="D11" t="s">
        <v>1184</v>
      </c>
      <c r="E11" t="s">
        <v>1192</v>
      </c>
      <c r="F11" t="s">
        <v>1193</v>
      </c>
    </row>
    <row r="12" spans="1:6" ht="10.5" customHeight="1">
      <c r="A12" t="s">
        <v>1181</v>
      </c>
      <c r="B12" t="s">
        <v>1194</v>
      </c>
      <c r="C12" t="s">
        <v>1195</v>
      </c>
      <c r="D12" t="s">
        <v>1196</v>
      </c>
      <c r="E12" t="s">
        <v>1197</v>
      </c>
      <c r="F12" t="s">
        <v>1198</v>
      </c>
    </row>
    <row r="13" spans="1:6" ht="10.5" customHeight="1">
      <c r="A13" t="s">
        <v>1181</v>
      </c>
      <c r="B13" t="s">
        <v>1199</v>
      </c>
      <c r="C13" t="s">
        <v>1200</v>
      </c>
      <c r="D13" t="s">
        <v>1184</v>
      </c>
      <c r="E13" t="s">
        <v>1201</v>
      </c>
      <c r="F13" t="s">
        <v>1202</v>
      </c>
    </row>
    <row r="14" spans="1:6" ht="10.5" customHeight="1">
      <c r="A14" t="s">
        <v>1181</v>
      </c>
      <c r="B14" t="s">
        <v>1203</v>
      </c>
      <c r="C14" t="s">
        <v>1204</v>
      </c>
      <c r="D14" t="s">
        <v>1184</v>
      </c>
      <c r="E14" t="s">
        <v>1205</v>
      </c>
      <c r="F14" t="s">
        <v>1206</v>
      </c>
    </row>
    <row r="15" spans="1:6" ht="10.5" customHeight="1">
      <c r="A15" t="s">
        <v>1181</v>
      </c>
      <c r="B15" t="s">
        <v>1207</v>
      </c>
      <c r="C15" t="s">
        <v>1208</v>
      </c>
      <c r="D15" t="s">
        <v>1184</v>
      </c>
      <c r="E15" t="s">
        <v>1209</v>
      </c>
      <c r="F15" t="s">
        <v>1210</v>
      </c>
    </row>
    <row r="16" spans="1:6" ht="10.5" customHeight="1">
      <c r="A16" t="s">
        <v>1181</v>
      </c>
      <c r="B16" t="s">
        <v>1211</v>
      </c>
      <c r="C16" t="s">
        <v>1212</v>
      </c>
      <c r="D16" t="s">
        <v>1184</v>
      </c>
      <c r="E16" t="s">
        <v>1213</v>
      </c>
      <c r="F16" t="s">
        <v>1214</v>
      </c>
    </row>
    <row r="17" spans="1:6" ht="10.5" customHeight="1">
      <c r="A17" t="s">
        <v>1188</v>
      </c>
      <c r="B17" t="s">
        <v>1215</v>
      </c>
      <c r="C17" t="s">
        <v>1216</v>
      </c>
      <c r="D17" t="s">
        <v>1217</v>
      </c>
      <c r="E17" t="s">
        <v>1218</v>
      </c>
      <c r="F17" t="s">
        <v>1219</v>
      </c>
    </row>
    <row r="18" spans="1:6" ht="10.5" customHeight="1">
      <c r="A18" t="s">
        <v>1188</v>
      </c>
      <c r="B18" t="s">
        <v>1188</v>
      </c>
      <c r="C18" t="s">
        <v>1220</v>
      </c>
      <c r="D18" t="s">
        <v>1187</v>
      </c>
      <c r="E18" t="s">
        <v>1221</v>
      </c>
      <c r="F18" t="s">
        <v>1222</v>
      </c>
    </row>
    <row r="19" spans="1:6" ht="10.5" customHeight="1">
      <c r="A19" t="s">
        <v>1188</v>
      </c>
      <c r="B19" t="s">
        <v>1223</v>
      </c>
      <c r="C19" t="s">
        <v>1224</v>
      </c>
      <c r="D19" t="s">
        <v>1184</v>
      </c>
      <c r="E19" t="s">
        <v>1225</v>
      </c>
      <c r="F19" t="s">
        <v>1226</v>
      </c>
    </row>
    <row r="20" spans="1:6" ht="10.5" customHeight="1">
      <c r="A20" t="s">
        <v>1192</v>
      </c>
      <c r="B20" t="s">
        <v>1227</v>
      </c>
      <c r="C20" t="s">
        <v>1228</v>
      </c>
      <c r="D20" t="s">
        <v>1184</v>
      </c>
      <c r="E20" t="s">
        <v>1229</v>
      </c>
      <c r="F20" t="s">
        <v>1230</v>
      </c>
    </row>
    <row r="21" spans="1:6" ht="10.5" customHeight="1">
      <c r="A21" t="s">
        <v>1192</v>
      </c>
      <c r="B21" t="s">
        <v>1231</v>
      </c>
      <c r="C21" t="s">
        <v>1232</v>
      </c>
      <c r="D21" t="s">
        <v>1217</v>
      </c>
      <c r="E21" t="s">
        <v>1233</v>
      </c>
      <c r="F21" t="s">
        <v>1234</v>
      </c>
    </row>
    <row r="22" spans="1:6" ht="10.5" customHeight="1">
      <c r="A22" t="s">
        <v>1192</v>
      </c>
      <c r="B22" t="s">
        <v>1192</v>
      </c>
      <c r="C22" t="s">
        <v>1235</v>
      </c>
      <c r="D22" t="s">
        <v>1187</v>
      </c>
      <c r="E22" t="s">
        <v>1236</v>
      </c>
      <c r="F22" t="s">
        <v>1237</v>
      </c>
    </row>
    <row r="23" spans="1:6" ht="10.5" customHeight="1">
      <c r="A23" t="s">
        <v>1192</v>
      </c>
      <c r="B23" t="s">
        <v>1238</v>
      </c>
      <c r="C23" t="s">
        <v>1239</v>
      </c>
      <c r="D23" t="s">
        <v>1217</v>
      </c>
      <c r="E23" t="s">
        <v>1240</v>
      </c>
      <c r="F23" t="s">
        <v>1241</v>
      </c>
    </row>
    <row r="24" spans="1:6" ht="10.5" customHeight="1">
      <c r="A24" t="s">
        <v>1192</v>
      </c>
      <c r="B24" t="s">
        <v>1242</v>
      </c>
      <c r="C24" t="s">
        <v>1243</v>
      </c>
      <c r="D24" t="s">
        <v>1184</v>
      </c>
      <c r="E24" t="s">
        <v>1244</v>
      </c>
      <c r="F24" t="s">
        <v>1245</v>
      </c>
    </row>
    <row r="25" spans="1:6" ht="10.5" customHeight="1">
      <c r="A25" t="s">
        <v>1192</v>
      </c>
      <c r="B25" t="s">
        <v>1246</v>
      </c>
      <c r="C25" t="s">
        <v>1247</v>
      </c>
      <c r="D25" t="s">
        <v>1196</v>
      </c>
      <c r="E25" t="s">
        <v>1248</v>
      </c>
      <c r="F25" t="s">
        <v>1249</v>
      </c>
    </row>
    <row r="26" spans="1:6" ht="10.5" customHeight="1">
      <c r="A26" t="s">
        <v>1192</v>
      </c>
      <c r="B26" t="s">
        <v>1250</v>
      </c>
      <c r="C26" t="s">
        <v>1251</v>
      </c>
      <c r="D26" t="s">
        <v>1184</v>
      </c>
      <c r="E26" t="s">
        <v>1252</v>
      </c>
      <c r="F26" t="s">
        <v>1253</v>
      </c>
    </row>
    <row r="27" spans="1:6" ht="10.5" customHeight="1">
      <c r="A27" t="s">
        <v>1192</v>
      </c>
      <c r="B27" t="s">
        <v>1254</v>
      </c>
      <c r="C27" t="s">
        <v>1255</v>
      </c>
      <c r="D27" t="s">
        <v>1184</v>
      </c>
      <c r="E27" t="s">
        <v>1256</v>
      </c>
      <c r="F27" t="s">
        <v>1257</v>
      </c>
    </row>
    <row r="28" spans="1:6" ht="10.5" customHeight="1">
      <c r="A28" t="s">
        <v>1197</v>
      </c>
      <c r="B28" t="s">
        <v>1258</v>
      </c>
      <c r="C28" t="s">
        <v>1259</v>
      </c>
      <c r="D28" t="s">
        <v>1217</v>
      </c>
      <c r="E28" t="s">
        <v>1260</v>
      </c>
      <c r="F28" t="s">
        <v>1261</v>
      </c>
    </row>
    <row r="29" spans="1:6" ht="10.5" customHeight="1">
      <c r="A29" t="s">
        <v>1197</v>
      </c>
      <c r="B29" t="s">
        <v>1262</v>
      </c>
      <c r="C29" t="s">
        <v>1263</v>
      </c>
      <c r="D29" t="s">
        <v>1184</v>
      </c>
      <c r="E29" t="s">
        <v>1264</v>
      </c>
      <c r="F29" t="s">
        <v>1265</v>
      </c>
    </row>
    <row r="30" spans="1:6" ht="10.5" customHeight="1">
      <c r="A30" t="s">
        <v>1197</v>
      </c>
      <c r="B30" t="s">
        <v>1266</v>
      </c>
      <c r="C30" t="s">
        <v>1267</v>
      </c>
      <c r="D30" t="s">
        <v>1184</v>
      </c>
      <c r="E30" t="s">
        <v>1268</v>
      </c>
      <c r="F30" t="s">
        <v>1269</v>
      </c>
    </row>
    <row r="31" spans="1:6" ht="10.5" customHeight="1">
      <c r="A31" t="s">
        <v>1197</v>
      </c>
      <c r="B31" t="s">
        <v>1270</v>
      </c>
      <c r="C31" t="s">
        <v>1271</v>
      </c>
      <c r="D31" t="s">
        <v>1184</v>
      </c>
      <c r="E31" t="s">
        <v>1272</v>
      </c>
      <c r="F31" t="s">
        <v>1273</v>
      </c>
    </row>
    <row r="32" spans="1:6" ht="10.5" customHeight="1">
      <c r="A32" t="s">
        <v>1197</v>
      </c>
      <c r="B32" t="s">
        <v>1274</v>
      </c>
      <c r="C32" t="s">
        <v>1275</v>
      </c>
      <c r="D32" t="s">
        <v>1184</v>
      </c>
      <c r="E32" t="s">
        <v>1276</v>
      </c>
      <c r="F32" t="s">
        <v>1277</v>
      </c>
    </row>
    <row r="33" spans="1:6" ht="10.5" customHeight="1">
      <c r="A33" t="s">
        <v>1197</v>
      </c>
      <c r="B33" t="s">
        <v>1197</v>
      </c>
      <c r="C33" t="s">
        <v>1278</v>
      </c>
      <c r="D33" t="s">
        <v>1187</v>
      </c>
      <c r="E33" t="s">
        <v>1279</v>
      </c>
      <c r="F33" t="s">
        <v>1280</v>
      </c>
    </row>
    <row r="34" spans="1:6" ht="10.5" customHeight="1">
      <c r="A34" t="s">
        <v>1197</v>
      </c>
      <c r="B34" t="s">
        <v>1281</v>
      </c>
      <c r="C34" t="s">
        <v>1282</v>
      </c>
      <c r="D34" t="s">
        <v>1184</v>
      </c>
      <c r="E34" t="s">
        <v>1283</v>
      </c>
      <c r="F34" t="s">
        <v>1284</v>
      </c>
    </row>
    <row r="35" spans="1:6" ht="10.5" customHeight="1">
      <c r="A35" t="s">
        <v>1197</v>
      </c>
      <c r="B35" t="s">
        <v>1285</v>
      </c>
      <c r="C35" t="s">
        <v>1286</v>
      </c>
      <c r="D35" t="s">
        <v>1184</v>
      </c>
      <c r="E35" t="s">
        <v>1287</v>
      </c>
      <c r="F35" t="s">
        <v>1288</v>
      </c>
    </row>
    <row r="36" spans="1:6" ht="10.5" customHeight="1">
      <c r="A36" t="s">
        <v>1197</v>
      </c>
      <c r="B36" t="s">
        <v>1289</v>
      </c>
      <c r="C36" t="s">
        <v>1290</v>
      </c>
      <c r="D36" t="s">
        <v>1184</v>
      </c>
    </row>
    <row r="37" spans="1:6" ht="10.5" customHeight="1">
      <c r="A37" t="s">
        <v>1197</v>
      </c>
      <c r="B37" t="s">
        <v>1291</v>
      </c>
      <c r="C37" t="s">
        <v>1292</v>
      </c>
      <c r="D37" t="s">
        <v>1184</v>
      </c>
    </row>
    <row r="38" spans="1:6" ht="10.5" customHeight="1">
      <c r="A38" t="s">
        <v>1197</v>
      </c>
      <c r="B38" t="s">
        <v>1293</v>
      </c>
      <c r="C38" t="s">
        <v>1294</v>
      </c>
      <c r="D38" t="s">
        <v>1184</v>
      </c>
    </row>
    <row r="39" spans="1:6" ht="10.5" customHeight="1">
      <c r="A39" t="s">
        <v>1201</v>
      </c>
      <c r="B39" t="s">
        <v>1201</v>
      </c>
      <c r="C39" t="s">
        <v>1295</v>
      </c>
      <c r="D39" t="s">
        <v>1162</v>
      </c>
    </row>
    <row r="40" spans="1:6" ht="10.5" customHeight="1">
      <c r="A40" t="s">
        <v>1205</v>
      </c>
      <c r="B40" t="s">
        <v>1205</v>
      </c>
      <c r="C40" t="s">
        <v>1296</v>
      </c>
      <c r="D40" t="s">
        <v>1166</v>
      </c>
    </row>
    <row r="41" spans="1:6" ht="10.5" customHeight="1">
      <c r="A41" t="s">
        <v>1209</v>
      </c>
      <c r="B41" t="s">
        <v>1297</v>
      </c>
      <c r="C41" t="s">
        <v>1298</v>
      </c>
      <c r="D41" t="s">
        <v>1184</v>
      </c>
    </row>
    <row r="42" spans="1:6" ht="10.5" customHeight="1">
      <c r="A42" t="s">
        <v>1209</v>
      </c>
      <c r="B42" t="s">
        <v>1299</v>
      </c>
      <c r="C42" t="s">
        <v>1300</v>
      </c>
      <c r="D42" t="s">
        <v>1184</v>
      </c>
    </row>
    <row r="43" spans="1:6" ht="10.5" customHeight="1">
      <c r="A43" t="s">
        <v>1209</v>
      </c>
      <c r="B43" t="s">
        <v>1301</v>
      </c>
      <c r="C43" t="s">
        <v>1302</v>
      </c>
      <c r="D43" t="s">
        <v>1184</v>
      </c>
    </row>
    <row r="44" spans="1:6" ht="10.5" customHeight="1">
      <c r="A44" t="s">
        <v>1209</v>
      </c>
      <c r="B44" t="s">
        <v>1209</v>
      </c>
      <c r="C44" t="s">
        <v>1303</v>
      </c>
      <c r="D44" t="s">
        <v>1187</v>
      </c>
    </row>
    <row r="45" spans="1:6" ht="10.5" customHeight="1">
      <c r="A45" t="s">
        <v>1209</v>
      </c>
      <c r="B45" t="s">
        <v>1304</v>
      </c>
      <c r="C45" t="s">
        <v>1305</v>
      </c>
      <c r="D45" t="s">
        <v>1184</v>
      </c>
    </row>
    <row r="46" spans="1:6" ht="10.5" customHeight="1">
      <c r="A46" t="s">
        <v>1209</v>
      </c>
      <c r="B46" t="s">
        <v>1306</v>
      </c>
      <c r="C46" t="s">
        <v>1307</v>
      </c>
      <c r="D46" t="s">
        <v>1217</v>
      </c>
    </row>
    <row r="47" spans="1:6" ht="10.5" customHeight="1">
      <c r="A47" t="s">
        <v>1209</v>
      </c>
      <c r="B47" t="s">
        <v>1308</v>
      </c>
      <c r="C47" t="s">
        <v>1309</v>
      </c>
      <c r="D47" t="s">
        <v>1184</v>
      </c>
    </row>
    <row r="48" spans="1:6" ht="10.5" customHeight="1">
      <c r="A48" t="s">
        <v>1209</v>
      </c>
      <c r="B48" t="s">
        <v>1310</v>
      </c>
      <c r="C48" t="s">
        <v>1311</v>
      </c>
      <c r="D48" t="s">
        <v>1184</v>
      </c>
    </row>
    <row r="49" spans="1:4" ht="10.5" customHeight="1">
      <c r="A49" t="s">
        <v>1213</v>
      </c>
      <c r="B49" t="s">
        <v>1213</v>
      </c>
      <c r="C49" t="s">
        <v>1312</v>
      </c>
      <c r="D49" t="s">
        <v>1187</v>
      </c>
    </row>
    <row r="50" spans="1:4" ht="10.5" customHeight="1">
      <c r="A50" t="s">
        <v>1213</v>
      </c>
      <c r="B50" t="s">
        <v>1313</v>
      </c>
      <c r="C50" t="s">
        <v>1314</v>
      </c>
      <c r="D50" t="s">
        <v>1184</v>
      </c>
    </row>
    <row r="51" spans="1:4" ht="10.5" customHeight="1">
      <c r="A51" t="s">
        <v>1213</v>
      </c>
      <c r="B51" t="s">
        <v>1315</v>
      </c>
      <c r="C51" t="s">
        <v>1316</v>
      </c>
      <c r="D51" t="s">
        <v>1184</v>
      </c>
    </row>
    <row r="52" spans="1:4" ht="10.5" customHeight="1">
      <c r="A52" t="s">
        <v>1213</v>
      </c>
      <c r="B52" t="s">
        <v>1317</v>
      </c>
      <c r="C52" t="s">
        <v>1318</v>
      </c>
      <c r="D52" t="s">
        <v>1184</v>
      </c>
    </row>
    <row r="53" spans="1:4" ht="10.5" customHeight="1">
      <c r="A53" t="s">
        <v>1218</v>
      </c>
      <c r="B53" t="s">
        <v>1218</v>
      </c>
      <c r="C53" t="s">
        <v>1319</v>
      </c>
      <c r="D53" t="s">
        <v>1166</v>
      </c>
    </row>
    <row r="54" spans="1:4" ht="10.5" customHeight="1">
      <c r="A54" t="s">
        <v>1221</v>
      </c>
      <c r="B54" t="s">
        <v>1221</v>
      </c>
      <c r="C54" t="s">
        <v>1320</v>
      </c>
      <c r="D54" t="s">
        <v>1162</v>
      </c>
    </row>
    <row r="55" spans="1:4" ht="10.5" customHeight="1">
      <c r="A55" t="s">
        <v>1225</v>
      </c>
      <c r="B55" t="s">
        <v>1321</v>
      </c>
      <c r="C55" t="s">
        <v>1322</v>
      </c>
      <c r="D55" t="s">
        <v>1184</v>
      </c>
    </row>
    <row r="56" spans="1:4" ht="10.5" customHeight="1">
      <c r="A56" t="s">
        <v>1225</v>
      </c>
      <c r="B56" t="s">
        <v>1323</v>
      </c>
      <c r="C56" t="s">
        <v>1324</v>
      </c>
      <c r="D56" t="s">
        <v>1196</v>
      </c>
    </row>
    <row r="57" spans="1:4" ht="10.5" customHeight="1">
      <c r="A57" t="s">
        <v>1225</v>
      </c>
      <c r="B57" t="s">
        <v>1325</v>
      </c>
      <c r="C57" t="s">
        <v>1326</v>
      </c>
      <c r="D57" t="s">
        <v>1184</v>
      </c>
    </row>
    <row r="58" spans="1:4" ht="10.5" customHeight="1">
      <c r="A58" t="s">
        <v>1225</v>
      </c>
      <c r="B58" t="s">
        <v>1327</v>
      </c>
      <c r="C58" t="s">
        <v>1328</v>
      </c>
      <c r="D58" t="s">
        <v>1184</v>
      </c>
    </row>
    <row r="59" spans="1:4" ht="10.5" customHeight="1">
      <c r="A59" t="s">
        <v>1225</v>
      </c>
      <c r="B59" t="s">
        <v>1329</v>
      </c>
      <c r="C59" t="s">
        <v>1330</v>
      </c>
      <c r="D59" t="s">
        <v>1184</v>
      </c>
    </row>
    <row r="60" spans="1:4" ht="10.5" customHeight="1">
      <c r="A60" t="s">
        <v>1225</v>
      </c>
      <c r="B60" t="s">
        <v>1225</v>
      </c>
      <c r="C60" t="s">
        <v>1331</v>
      </c>
      <c r="D60" t="s">
        <v>1187</v>
      </c>
    </row>
    <row r="61" spans="1:4" ht="10.5" customHeight="1">
      <c r="A61" t="s">
        <v>1225</v>
      </c>
      <c r="B61" t="s">
        <v>1332</v>
      </c>
      <c r="C61" t="s">
        <v>1333</v>
      </c>
      <c r="D61" t="s">
        <v>1217</v>
      </c>
    </row>
    <row r="62" spans="1:4" ht="10.5" customHeight="1">
      <c r="A62" t="s">
        <v>1225</v>
      </c>
      <c r="B62" t="s">
        <v>1334</v>
      </c>
      <c r="C62" t="s">
        <v>1335</v>
      </c>
      <c r="D62" t="s">
        <v>1184</v>
      </c>
    </row>
    <row r="63" spans="1:4" ht="10.5" customHeight="1">
      <c r="A63" t="s">
        <v>1225</v>
      </c>
      <c r="B63" t="s">
        <v>1336</v>
      </c>
      <c r="C63" t="s">
        <v>1337</v>
      </c>
      <c r="D63" t="s">
        <v>1184</v>
      </c>
    </row>
    <row r="64" spans="1:4" ht="10.5" customHeight="1">
      <c r="A64" t="s">
        <v>1229</v>
      </c>
      <c r="B64" t="s">
        <v>1229</v>
      </c>
      <c r="C64" t="s">
        <v>1338</v>
      </c>
      <c r="D64" t="s">
        <v>1166</v>
      </c>
    </row>
    <row r="65" spans="1:4" ht="10.5" customHeight="1">
      <c r="A65" t="s">
        <v>1233</v>
      </c>
      <c r="B65" t="s">
        <v>1339</v>
      </c>
      <c r="C65" t="s">
        <v>1340</v>
      </c>
      <c r="D65" t="s">
        <v>1184</v>
      </c>
    </row>
    <row r="66" spans="1:4" ht="10.5" customHeight="1">
      <c r="A66" t="s">
        <v>1233</v>
      </c>
      <c r="B66" t="s">
        <v>1341</v>
      </c>
      <c r="C66" t="s">
        <v>1342</v>
      </c>
      <c r="D66" t="s">
        <v>1184</v>
      </c>
    </row>
    <row r="67" spans="1:4" ht="10.5" customHeight="1">
      <c r="A67" t="s">
        <v>1233</v>
      </c>
      <c r="B67" t="s">
        <v>1343</v>
      </c>
      <c r="C67" t="s">
        <v>1344</v>
      </c>
      <c r="D67" t="s">
        <v>1184</v>
      </c>
    </row>
    <row r="68" spans="1:4" ht="10.5" customHeight="1">
      <c r="A68" t="s">
        <v>1233</v>
      </c>
      <c r="B68" t="s">
        <v>1345</v>
      </c>
      <c r="C68" t="s">
        <v>1346</v>
      </c>
      <c r="D68" t="s">
        <v>1196</v>
      </c>
    </row>
    <row r="69" spans="1:4" ht="10.5" customHeight="1">
      <c r="A69" t="s">
        <v>1233</v>
      </c>
      <c r="B69" t="s">
        <v>1347</v>
      </c>
      <c r="C69" t="s">
        <v>1348</v>
      </c>
      <c r="D69" t="s">
        <v>1184</v>
      </c>
    </row>
    <row r="70" spans="1:4" ht="10.5" customHeight="1">
      <c r="A70" t="s">
        <v>1233</v>
      </c>
      <c r="B70" t="s">
        <v>1349</v>
      </c>
      <c r="C70" t="s">
        <v>1350</v>
      </c>
      <c r="D70" t="s">
        <v>1184</v>
      </c>
    </row>
    <row r="71" spans="1:4" ht="10.5" customHeight="1">
      <c r="A71" t="s">
        <v>1233</v>
      </c>
      <c r="B71" t="s">
        <v>1233</v>
      </c>
      <c r="C71" t="s">
        <v>1351</v>
      </c>
      <c r="D71" t="s">
        <v>1187</v>
      </c>
    </row>
    <row r="72" spans="1:4" ht="10.5" customHeight="1">
      <c r="A72" t="s">
        <v>1233</v>
      </c>
      <c r="B72" t="s">
        <v>1352</v>
      </c>
      <c r="C72" t="s">
        <v>1353</v>
      </c>
      <c r="D72" t="s">
        <v>1184</v>
      </c>
    </row>
    <row r="73" spans="1:4" ht="10.5" customHeight="1">
      <c r="A73" t="s">
        <v>1236</v>
      </c>
      <c r="B73" t="s">
        <v>1236</v>
      </c>
      <c r="C73" t="s">
        <v>1354</v>
      </c>
      <c r="D73" t="s">
        <v>1162</v>
      </c>
    </row>
    <row r="74" spans="1:4" ht="10.5" customHeight="1">
      <c r="A74" t="s">
        <v>1240</v>
      </c>
      <c r="B74" t="s">
        <v>1355</v>
      </c>
      <c r="C74" t="s">
        <v>1356</v>
      </c>
      <c r="D74" t="s">
        <v>1184</v>
      </c>
    </row>
    <row r="75" spans="1:4" ht="10.5" customHeight="1">
      <c r="A75" t="s">
        <v>1240</v>
      </c>
      <c r="B75" t="s">
        <v>1357</v>
      </c>
      <c r="C75" t="s">
        <v>1358</v>
      </c>
      <c r="D75" t="s">
        <v>1184</v>
      </c>
    </row>
    <row r="76" spans="1:4" ht="10.5" customHeight="1">
      <c r="A76" t="s">
        <v>1240</v>
      </c>
      <c r="B76" t="s">
        <v>1359</v>
      </c>
      <c r="C76" t="s">
        <v>1360</v>
      </c>
      <c r="D76" t="s">
        <v>1184</v>
      </c>
    </row>
    <row r="77" spans="1:4" ht="10.5" customHeight="1">
      <c r="A77" t="s">
        <v>1240</v>
      </c>
      <c r="B77" t="s">
        <v>1361</v>
      </c>
      <c r="C77" t="s">
        <v>1362</v>
      </c>
      <c r="D77" t="s">
        <v>1184</v>
      </c>
    </row>
    <row r="78" spans="1:4" ht="10.5" customHeight="1">
      <c r="A78" t="s">
        <v>1240</v>
      </c>
      <c r="B78" t="s">
        <v>1363</v>
      </c>
      <c r="C78" t="s">
        <v>1364</v>
      </c>
      <c r="D78" t="s">
        <v>1217</v>
      </c>
    </row>
    <row r="79" spans="1:4" ht="10.5" customHeight="1">
      <c r="A79" t="s">
        <v>1240</v>
      </c>
      <c r="B79" t="s">
        <v>1365</v>
      </c>
      <c r="C79" t="s">
        <v>1366</v>
      </c>
      <c r="D79" t="s">
        <v>1196</v>
      </c>
    </row>
    <row r="80" spans="1:4" ht="10.5" customHeight="1">
      <c r="A80" t="s">
        <v>1240</v>
      </c>
      <c r="B80" t="s">
        <v>1367</v>
      </c>
      <c r="C80" t="s">
        <v>1368</v>
      </c>
      <c r="D80" t="s">
        <v>1184</v>
      </c>
    </row>
    <row r="81" spans="1:4" ht="10.5" customHeight="1">
      <c r="A81" t="s">
        <v>1240</v>
      </c>
      <c r="B81" t="s">
        <v>1240</v>
      </c>
      <c r="C81" t="s">
        <v>1369</v>
      </c>
      <c r="D81" t="s">
        <v>1187</v>
      </c>
    </row>
    <row r="82" spans="1:4" ht="10.5" customHeight="1">
      <c r="A82" t="s">
        <v>1240</v>
      </c>
      <c r="B82" t="s">
        <v>1370</v>
      </c>
      <c r="C82" t="s">
        <v>1371</v>
      </c>
      <c r="D82" t="s">
        <v>1184</v>
      </c>
    </row>
    <row r="83" spans="1:4" ht="10.5" customHeight="1">
      <c r="A83" t="s">
        <v>1240</v>
      </c>
      <c r="B83" t="s">
        <v>1372</v>
      </c>
      <c r="C83" t="s">
        <v>1373</v>
      </c>
      <c r="D83" t="s">
        <v>1184</v>
      </c>
    </row>
    <row r="84" spans="1:4" ht="10.5" customHeight="1">
      <c r="A84" t="s">
        <v>1240</v>
      </c>
      <c r="B84" t="s">
        <v>1374</v>
      </c>
      <c r="C84" t="s">
        <v>1375</v>
      </c>
      <c r="D84" t="s">
        <v>1184</v>
      </c>
    </row>
    <row r="85" spans="1:4" ht="10.5" customHeight="1">
      <c r="A85" t="s">
        <v>1240</v>
      </c>
      <c r="B85" t="s">
        <v>1376</v>
      </c>
      <c r="C85" t="s">
        <v>1377</v>
      </c>
      <c r="D85" t="s">
        <v>1184</v>
      </c>
    </row>
    <row r="86" spans="1:4" ht="10.5" customHeight="1">
      <c r="A86" t="s">
        <v>1244</v>
      </c>
      <c r="B86" t="s">
        <v>1378</v>
      </c>
      <c r="C86" t="s">
        <v>1379</v>
      </c>
      <c r="D86" t="s">
        <v>1184</v>
      </c>
    </row>
    <row r="87" spans="1:4" ht="10.5" customHeight="1">
      <c r="A87" t="s">
        <v>1244</v>
      </c>
      <c r="B87" t="s">
        <v>1380</v>
      </c>
      <c r="C87" t="s">
        <v>1381</v>
      </c>
      <c r="D87" t="s">
        <v>1184</v>
      </c>
    </row>
    <row r="88" spans="1:4" ht="10.5" customHeight="1">
      <c r="A88" t="s">
        <v>1244</v>
      </c>
      <c r="B88" t="s">
        <v>1382</v>
      </c>
      <c r="C88" t="s">
        <v>1383</v>
      </c>
      <c r="D88" t="s">
        <v>1184</v>
      </c>
    </row>
    <row r="89" spans="1:4" ht="10.5" customHeight="1">
      <c r="A89" t="s">
        <v>1244</v>
      </c>
      <c r="B89" t="s">
        <v>1384</v>
      </c>
      <c r="C89" t="s">
        <v>1385</v>
      </c>
      <c r="D89" t="s">
        <v>1184</v>
      </c>
    </row>
    <row r="90" spans="1:4" ht="10.5" customHeight="1">
      <c r="A90" t="s">
        <v>1244</v>
      </c>
      <c r="B90" t="s">
        <v>1386</v>
      </c>
      <c r="C90" t="s">
        <v>1387</v>
      </c>
      <c r="D90" t="s">
        <v>1184</v>
      </c>
    </row>
    <row r="91" spans="1:4" ht="10.5" customHeight="1">
      <c r="A91" t="s">
        <v>1244</v>
      </c>
      <c r="B91" t="s">
        <v>1244</v>
      </c>
      <c r="C91" t="s">
        <v>1388</v>
      </c>
      <c r="D91" t="s">
        <v>1187</v>
      </c>
    </row>
    <row r="92" spans="1:4" ht="10.5" customHeight="1">
      <c r="A92" t="s">
        <v>1244</v>
      </c>
      <c r="B92" t="s">
        <v>1389</v>
      </c>
      <c r="C92" t="s">
        <v>1390</v>
      </c>
      <c r="D92" t="s">
        <v>1184</v>
      </c>
    </row>
    <row r="93" spans="1:4" ht="10.5" customHeight="1">
      <c r="A93" t="s">
        <v>1244</v>
      </c>
      <c r="B93" t="s">
        <v>1391</v>
      </c>
      <c r="C93" t="s">
        <v>1392</v>
      </c>
      <c r="D93" t="s">
        <v>1184</v>
      </c>
    </row>
    <row r="94" spans="1:4" ht="10.5" customHeight="1">
      <c r="A94" t="s">
        <v>1244</v>
      </c>
      <c r="B94" t="s">
        <v>1393</v>
      </c>
      <c r="C94" t="s">
        <v>1394</v>
      </c>
      <c r="D94" t="s">
        <v>1184</v>
      </c>
    </row>
    <row r="95" spans="1:4" ht="10.5" customHeight="1">
      <c r="A95" t="s">
        <v>1248</v>
      </c>
      <c r="B95" t="s">
        <v>1248</v>
      </c>
      <c r="C95" t="s">
        <v>1395</v>
      </c>
      <c r="D95" t="s">
        <v>1162</v>
      </c>
    </row>
    <row r="96" spans="1:4" ht="10.5" customHeight="1">
      <c r="A96" t="s">
        <v>1252</v>
      </c>
      <c r="B96" t="s">
        <v>1252</v>
      </c>
      <c r="C96" t="s">
        <v>1396</v>
      </c>
      <c r="D96" t="s">
        <v>1166</v>
      </c>
    </row>
    <row r="97" spans="1:4" ht="10.5" customHeight="1">
      <c r="A97" t="s">
        <v>1256</v>
      </c>
      <c r="B97" t="s">
        <v>1256</v>
      </c>
      <c r="C97" t="s">
        <v>1397</v>
      </c>
      <c r="D97" t="s">
        <v>1162</v>
      </c>
    </row>
    <row r="98" spans="1:4" ht="10.5" customHeight="1">
      <c r="A98" t="s">
        <v>1260</v>
      </c>
      <c r="B98" t="s">
        <v>1398</v>
      </c>
      <c r="C98" t="s">
        <v>1399</v>
      </c>
      <c r="D98" t="s">
        <v>1184</v>
      </c>
    </row>
    <row r="99" spans="1:4" ht="10.5" customHeight="1">
      <c r="A99" t="s">
        <v>1260</v>
      </c>
      <c r="B99" t="s">
        <v>1400</v>
      </c>
      <c r="C99" t="s">
        <v>1401</v>
      </c>
      <c r="D99" t="s">
        <v>1184</v>
      </c>
    </row>
    <row r="100" spans="1:4" ht="10.5" customHeight="1">
      <c r="A100" t="s">
        <v>1260</v>
      </c>
      <c r="B100" t="s">
        <v>1402</v>
      </c>
      <c r="C100" t="s">
        <v>1403</v>
      </c>
      <c r="D100" t="s">
        <v>1217</v>
      </c>
    </row>
    <row r="101" spans="1:4" ht="10.5" customHeight="1">
      <c r="A101" t="s">
        <v>1260</v>
      </c>
      <c r="B101" t="s">
        <v>1404</v>
      </c>
      <c r="C101" t="s">
        <v>1405</v>
      </c>
      <c r="D101" t="s">
        <v>1217</v>
      </c>
    </row>
    <row r="102" spans="1:4" ht="10.5" customHeight="1">
      <c r="A102" t="s">
        <v>1260</v>
      </c>
      <c r="B102" t="s">
        <v>1406</v>
      </c>
      <c r="C102" t="s">
        <v>1407</v>
      </c>
      <c r="D102" t="s">
        <v>1217</v>
      </c>
    </row>
    <row r="103" spans="1:4" ht="10.5" customHeight="1">
      <c r="A103" t="s">
        <v>1260</v>
      </c>
      <c r="B103" t="s">
        <v>1408</v>
      </c>
      <c r="C103" t="s">
        <v>1409</v>
      </c>
      <c r="D103" t="s">
        <v>1217</v>
      </c>
    </row>
    <row r="104" spans="1:4" ht="10.5" customHeight="1">
      <c r="A104" t="s">
        <v>1260</v>
      </c>
      <c r="B104" t="s">
        <v>1410</v>
      </c>
      <c r="C104" t="s">
        <v>1411</v>
      </c>
      <c r="D104" t="s">
        <v>1217</v>
      </c>
    </row>
    <row r="105" spans="1:4" ht="10.5" customHeight="1">
      <c r="A105" t="s">
        <v>1260</v>
      </c>
      <c r="B105" t="s">
        <v>1260</v>
      </c>
      <c r="C105" t="s">
        <v>1412</v>
      </c>
      <c r="D105" t="s">
        <v>1187</v>
      </c>
    </row>
    <row r="106" spans="1:4" ht="10.5" customHeight="1">
      <c r="A106" t="s">
        <v>1260</v>
      </c>
      <c r="B106" t="s">
        <v>1413</v>
      </c>
      <c r="C106" t="s">
        <v>1414</v>
      </c>
      <c r="D106" t="s">
        <v>1217</v>
      </c>
    </row>
    <row r="107" spans="1:4" ht="10.5" customHeight="1">
      <c r="A107" t="s">
        <v>1264</v>
      </c>
      <c r="B107" t="s">
        <v>1264</v>
      </c>
      <c r="C107" t="s">
        <v>1415</v>
      </c>
      <c r="D107" t="s">
        <v>1162</v>
      </c>
    </row>
    <row r="108" spans="1:4" ht="10.5" customHeight="1">
      <c r="A108" t="s">
        <v>1268</v>
      </c>
      <c r="B108" t="s">
        <v>1416</v>
      </c>
      <c r="C108" t="s">
        <v>1417</v>
      </c>
      <c r="D108" t="s">
        <v>1184</v>
      </c>
    </row>
    <row r="109" spans="1:4" ht="10.5" customHeight="1">
      <c r="A109" t="s">
        <v>1268</v>
      </c>
      <c r="B109" t="s">
        <v>1418</v>
      </c>
      <c r="C109" t="s">
        <v>1419</v>
      </c>
      <c r="D109" t="s">
        <v>1196</v>
      </c>
    </row>
    <row r="110" spans="1:4" ht="10.5" customHeight="1">
      <c r="A110" t="s">
        <v>1268</v>
      </c>
      <c r="B110" t="s">
        <v>1420</v>
      </c>
      <c r="C110" t="s">
        <v>1421</v>
      </c>
      <c r="D110" t="s">
        <v>1184</v>
      </c>
    </row>
    <row r="111" spans="1:4" ht="10.5" customHeight="1">
      <c r="A111" t="s">
        <v>1268</v>
      </c>
      <c r="B111" t="s">
        <v>1422</v>
      </c>
      <c r="C111" t="s">
        <v>1423</v>
      </c>
      <c r="D111" t="s">
        <v>1217</v>
      </c>
    </row>
    <row r="112" spans="1:4" ht="10.5" customHeight="1">
      <c r="A112" t="s">
        <v>1268</v>
      </c>
      <c r="B112" t="s">
        <v>1424</v>
      </c>
      <c r="C112" t="s">
        <v>1425</v>
      </c>
      <c r="D112" t="s">
        <v>1184</v>
      </c>
    </row>
    <row r="113" spans="1:4" ht="10.5" customHeight="1">
      <c r="A113" t="s">
        <v>1268</v>
      </c>
      <c r="B113" t="s">
        <v>1268</v>
      </c>
      <c r="C113" t="s">
        <v>1426</v>
      </c>
      <c r="D113" t="s">
        <v>1187</v>
      </c>
    </row>
    <row r="114" spans="1:4" ht="10.5" customHeight="1">
      <c r="A114" t="s">
        <v>1268</v>
      </c>
      <c r="B114" t="s">
        <v>1427</v>
      </c>
      <c r="C114" t="s">
        <v>1428</v>
      </c>
      <c r="D114" t="s">
        <v>1184</v>
      </c>
    </row>
    <row r="115" spans="1:4" ht="10.5" customHeight="1">
      <c r="A115" t="s">
        <v>1272</v>
      </c>
      <c r="B115" t="s">
        <v>1272</v>
      </c>
      <c r="C115" t="s">
        <v>1429</v>
      </c>
      <c r="D115" t="s">
        <v>1162</v>
      </c>
    </row>
    <row r="116" spans="1:4" ht="10.5" customHeight="1">
      <c r="A116" t="s">
        <v>1276</v>
      </c>
      <c r="B116" t="s">
        <v>1430</v>
      </c>
      <c r="C116" t="s">
        <v>1431</v>
      </c>
      <c r="D116" t="s">
        <v>1184</v>
      </c>
    </row>
    <row r="117" spans="1:4" ht="10.5" customHeight="1">
      <c r="A117" t="s">
        <v>1276</v>
      </c>
      <c r="B117" t="s">
        <v>1432</v>
      </c>
      <c r="C117" t="s">
        <v>1433</v>
      </c>
      <c r="D117" t="s">
        <v>1184</v>
      </c>
    </row>
    <row r="118" spans="1:4" ht="10.5" customHeight="1">
      <c r="A118" t="s">
        <v>1276</v>
      </c>
      <c r="B118" t="s">
        <v>1434</v>
      </c>
      <c r="C118" t="s">
        <v>1435</v>
      </c>
      <c r="D118" t="s">
        <v>1184</v>
      </c>
    </row>
    <row r="119" spans="1:4" ht="10.5" customHeight="1">
      <c r="A119" t="s">
        <v>1276</v>
      </c>
      <c r="B119" t="s">
        <v>1436</v>
      </c>
      <c r="C119" t="s">
        <v>1437</v>
      </c>
      <c r="D119" t="s">
        <v>1217</v>
      </c>
    </row>
    <row r="120" spans="1:4" ht="10.5" customHeight="1">
      <c r="A120" t="s">
        <v>1276</v>
      </c>
      <c r="B120" t="s">
        <v>1438</v>
      </c>
      <c r="C120" t="s">
        <v>1439</v>
      </c>
      <c r="D120" t="s">
        <v>1184</v>
      </c>
    </row>
    <row r="121" spans="1:4" ht="10.5" customHeight="1">
      <c r="A121" t="s">
        <v>1276</v>
      </c>
      <c r="B121" t="s">
        <v>1276</v>
      </c>
      <c r="C121" t="s">
        <v>1440</v>
      </c>
      <c r="D121" t="s">
        <v>1187</v>
      </c>
    </row>
    <row r="122" spans="1:4" ht="10.5" customHeight="1">
      <c r="A122" t="s">
        <v>1276</v>
      </c>
      <c r="B122" t="s">
        <v>1441</v>
      </c>
      <c r="C122" t="s">
        <v>1442</v>
      </c>
      <c r="D122" t="s">
        <v>1217</v>
      </c>
    </row>
    <row r="123" spans="1:4" ht="10.5" customHeight="1">
      <c r="A123" t="s">
        <v>1276</v>
      </c>
      <c r="B123" t="s">
        <v>1443</v>
      </c>
      <c r="C123" t="s">
        <v>1444</v>
      </c>
      <c r="D123" t="s">
        <v>1184</v>
      </c>
    </row>
    <row r="124" spans="1:4" ht="10.5" customHeight="1">
      <c r="A124" t="s">
        <v>1279</v>
      </c>
      <c r="B124" t="s">
        <v>1445</v>
      </c>
      <c r="C124" t="s">
        <v>1446</v>
      </c>
      <c r="D124" t="s">
        <v>1184</v>
      </c>
    </row>
    <row r="125" spans="1:4" ht="10.5" customHeight="1">
      <c r="A125" t="s">
        <v>1279</v>
      </c>
      <c r="B125" t="s">
        <v>1447</v>
      </c>
      <c r="C125" t="s">
        <v>1448</v>
      </c>
      <c r="D125" t="s">
        <v>1184</v>
      </c>
    </row>
    <row r="126" spans="1:4" ht="10.5" customHeight="1">
      <c r="A126" t="s">
        <v>1279</v>
      </c>
      <c r="B126" t="s">
        <v>1449</v>
      </c>
      <c r="C126" t="s">
        <v>1450</v>
      </c>
      <c r="D126" t="s">
        <v>1184</v>
      </c>
    </row>
    <row r="127" spans="1:4" ht="10.5" customHeight="1">
      <c r="A127" t="s">
        <v>1279</v>
      </c>
      <c r="B127" t="s">
        <v>1451</v>
      </c>
      <c r="C127" t="s">
        <v>1452</v>
      </c>
      <c r="D127" t="s">
        <v>1184</v>
      </c>
    </row>
    <row r="128" spans="1:4" ht="10.5" customHeight="1">
      <c r="A128" t="s">
        <v>1279</v>
      </c>
      <c r="B128" t="s">
        <v>1279</v>
      </c>
      <c r="C128" t="s">
        <v>1453</v>
      </c>
      <c r="D128" t="s">
        <v>1187</v>
      </c>
    </row>
    <row r="129" spans="1:4" ht="10.5" customHeight="1">
      <c r="A129" t="s">
        <v>1279</v>
      </c>
      <c r="B129" t="s">
        <v>1454</v>
      </c>
      <c r="C129" t="s">
        <v>1455</v>
      </c>
      <c r="D129" t="s">
        <v>1184</v>
      </c>
    </row>
    <row r="130" spans="1:4" ht="10.5" customHeight="1">
      <c r="A130" t="s">
        <v>1283</v>
      </c>
      <c r="B130" t="s">
        <v>1283</v>
      </c>
      <c r="C130" t="s">
        <v>1456</v>
      </c>
      <c r="D130" t="s">
        <v>1166</v>
      </c>
    </row>
    <row r="131" spans="1:4" ht="10.5" customHeight="1">
      <c r="A131" t="s">
        <v>1287</v>
      </c>
      <c r="B131" t="s">
        <v>1287</v>
      </c>
      <c r="C131" t="s">
        <v>1457</v>
      </c>
      <c r="D131" t="s">
        <v>1166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74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Фокина Ольга Романовна</cp:lastModifiedBy>
  <dcterms:created xsi:type="dcterms:W3CDTF">2021-03-11T11:50:48Z</dcterms:created>
  <dcterms:modified xsi:type="dcterms:W3CDTF">2023-02-09T05:54:35Z</dcterms:modified>
</cp:coreProperties>
</file>