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3B2A3881-F5C6-421D-9952-E4512929D867}" xr6:coauthVersionLast="47" xr6:coauthVersionMax="47" xr10:uidLastSave="{00000000-0000-0000-0000-000000000000}"/>
  <bookViews>
    <workbookView xWindow="-120" yWindow="-120" windowWidth="29040" windowHeight="15840" xr2:uid="{7569FDDF-0EC2-4A99-BA84-D447550C9387}"/>
  </bookViews>
  <sheets>
    <sheet name="Ф3 " sheetId="1" r:id="rId1"/>
  </sheets>
  <externalReferences>
    <externalReference r:id="rId2"/>
    <externalReference r:id="rId3"/>
  </externalReferences>
  <definedNames>
    <definedName name="_xlnm._FilterDatabase" localSheetId="0" hidden="1">'Ф3 '!$AJ$1:$AJ$378</definedName>
    <definedName name="_xlnm.Print_Area" localSheetId="0">'Ф3 '!$A$1:$AJ$378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378" i="1" l="1"/>
  <c r="AA378" i="1"/>
  <c r="AI378" i="1" s="1"/>
  <c r="T378" i="1"/>
  <c r="P378" i="1"/>
  <c r="O378" i="1"/>
  <c r="K378" i="1"/>
  <c r="Z378" i="1" s="1"/>
  <c r="AH378" i="1" s="1"/>
  <c r="G378" i="1"/>
  <c r="F378" i="1"/>
  <c r="E378" i="1"/>
  <c r="D378" i="1"/>
  <c r="C378" i="1"/>
  <c r="B378" i="1"/>
  <c r="AJ377" i="1"/>
  <c r="AA377" i="1"/>
  <c r="AI377" i="1" s="1"/>
  <c r="S377" i="1"/>
  <c r="P377" i="1" s="1"/>
  <c r="O377" i="1"/>
  <c r="K377" i="1" s="1"/>
  <c r="Z377" i="1" s="1"/>
  <c r="AH377" i="1" s="1"/>
  <c r="G377" i="1"/>
  <c r="F377" i="1"/>
  <c r="E377" i="1"/>
  <c r="D377" i="1"/>
  <c r="C377" i="1"/>
  <c r="B377" i="1"/>
  <c r="AJ376" i="1"/>
  <c r="AA376" i="1"/>
  <c r="AI376" i="1" s="1"/>
  <c r="T376" i="1"/>
  <c r="P376" i="1" s="1"/>
  <c r="O376" i="1"/>
  <c r="K376" i="1" s="1"/>
  <c r="Z376" i="1" s="1"/>
  <c r="AH376" i="1" s="1"/>
  <c r="G376" i="1"/>
  <c r="F376" i="1"/>
  <c r="E376" i="1"/>
  <c r="D376" i="1"/>
  <c r="C376" i="1"/>
  <c r="B376" i="1"/>
  <c r="AJ375" i="1"/>
  <c r="AA375" i="1"/>
  <c r="AI375" i="1" s="1"/>
  <c r="T375" i="1"/>
  <c r="P375" i="1" s="1"/>
  <c r="O375" i="1"/>
  <c r="K375" i="1" s="1"/>
  <c r="Z375" i="1" s="1"/>
  <c r="AH375" i="1" s="1"/>
  <c r="G375" i="1"/>
  <c r="F375" i="1"/>
  <c r="E375" i="1"/>
  <c r="D375" i="1"/>
  <c r="C375" i="1"/>
  <c r="B375" i="1"/>
  <c r="AJ374" i="1"/>
  <c r="AA374" i="1"/>
  <c r="AI374" i="1" s="1"/>
  <c r="T374" i="1"/>
  <c r="P374" i="1" s="1"/>
  <c r="O374" i="1"/>
  <c r="K374" i="1" s="1"/>
  <c r="Z374" i="1" s="1"/>
  <c r="AH374" i="1" s="1"/>
  <c r="G374" i="1"/>
  <c r="F374" i="1"/>
  <c r="E374" i="1"/>
  <c r="D374" i="1"/>
  <c r="C374" i="1"/>
  <c r="B374" i="1"/>
  <c r="AJ373" i="1"/>
  <c r="AG373" i="1"/>
  <c r="AI373" i="1" s="1"/>
  <c r="T373" i="1"/>
  <c r="P373" i="1"/>
  <c r="O373" i="1"/>
  <c r="K373" i="1"/>
  <c r="AB373" i="1" s="1"/>
  <c r="AH373" i="1" s="1"/>
  <c r="G373" i="1"/>
  <c r="F373" i="1"/>
  <c r="E373" i="1"/>
  <c r="D373" i="1"/>
  <c r="C373" i="1"/>
  <c r="B373" i="1"/>
  <c r="AJ372" i="1"/>
  <c r="AC372" i="1"/>
  <c r="AI372" i="1" s="1"/>
  <c r="T372" i="1"/>
  <c r="P372" i="1" s="1"/>
  <c r="O372" i="1"/>
  <c r="K372" i="1" s="1"/>
  <c r="AB372" i="1" s="1"/>
  <c r="AH372" i="1" s="1"/>
  <c r="G372" i="1"/>
  <c r="F372" i="1"/>
  <c r="E372" i="1"/>
  <c r="D372" i="1"/>
  <c r="C372" i="1"/>
  <c r="B372" i="1"/>
  <c r="AJ371" i="1"/>
  <c r="AC371" i="1"/>
  <c r="AI371" i="1" s="1"/>
  <c r="T371" i="1"/>
  <c r="P371" i="1"/>
  <c r="O371" i="1"/>
  <c r="K371" i="1"/>
  <c r="AB371" i="1" s="1"/>
  <c r="G371" i="1"/>
  <c r="F371" i="1"/>
  <c r="E371" i="1"/>
  <c r="D371" i="1"/>
  <c r="C371" i="1"/>
  <c r="B371" i="1"/>
  <c r="AJ370" i="1"/>
  <c r="AA370" i="1"/>
  <c r="AI370" i="1" s="1"/>
  <c r="T370" i="1"/>
  <c r="P370" i="1" s="1"/>
  <c r="O370" i="1"/>
  <c r="K370" i="1" s="1"/>
  <c r="Z370" i="1" s="1"/>
  <c r="AH370" i="1" s="1"/>
  <c r="G370" i="1"/>
  <c r="F370" i="1"/>
  <c r="E370" i="1"/>
  <c r="D370" i="1"/>
  <c r="C370" i="1"/>
  <c r="B370" i="1"/>
  <c r="AJ369" i="1"/>
  <c r="AG369" i="1"/>
  <c r="AI369" i="1" s="1"/>
  <c r="T369" i="1"/>
  <c r="P369" i="1"/>
  <c r="O369" i="1"/>
  <c r="K369" i="1"/>
  <c r="Z369" i="1" s="1"/>
  <c r="AH369" i="1" s="1"/>
  <c r="G369" i="1"/>
  <c r="E369" i="1"/>
  <c r="D369" i="1"/>
  <c r="C369" i="1"/>
  <c r="B369" i="1"/>
  <c r="AJ368" i="1"/>
  <c r="AG368" i="1"/>
  <c r="AI368" i="1" s="1"/>
  <c r="T368" i="1"/>
  <c r="P368" i="1"/>
  <c r="O368" i="1"/>
  <c r="K368" i="1"/>
  <c r="Z368" i="1" s="1"/>
  <c r="AH368" i="1" s="1"/>
  <c r="G368" i="1"/>
  <c r="F368" i="1"/>
  <c r="E368" i="1"/>
  <c r="D368" i="1"/>
  <c r="C368" i="1"/>
  <c r="B368" i="1"/>
  <c r="AJ367" i="1"/>
  <c r="T367" i="1"/>
  <c r="AC367" i="1" s="1"/>
  <c r="P367" i="1"/>
  <c r="O367" i="1"/>
  <c r="K367" i="1"/>
  <c r="Z367" i="1" s="1"/>
  <c r="AH367" i="1" s="1"/>
  <c r="G367" i="1"/>
  <c r="F367" i="1"/>
  <c r="E367" i="1"/>
  <c r="D367" i="1"/>
  <c r="C367" i="1"/>
  <c r="B367" i="1"/>
  <c r="AJ366" i="1"/>
  <c r="AA366" i="1"/>
  <c r="AI366" i="1" s="1"/>
  <c r="T366" i="1"/>
  <c r="P366" i="1" s="1"/>
  <c r="O366" i="1"/>
  <c r="K366" i="1" s="1"/>
  <c r="Z366" i="1" s="1"/>
  <c r="AH366" i="1" s="1"/>
  <c r="G366" i="1"/>
  <c r="F366" i="1"/>
  <c r="E366" i="1"/>
  <c r="D366" i="1"/>
  <c r="C366" i="1"/>
  <c r="B366" i="1"/>
  <c r="AJ365" i="1"/>
  <c r="O365" i="1"/>
  <c r="K365" i="1"/>
  <c r="Z365" i="1" s="1"/>
  <c r="AH365" i="1" s="1"/>
  <c r="I365" i="1"/>
  <c r="AA365" i="1" s="1"/>
  <c r="G365" i="1"/>
  <c r="F365" i="1"/>
  <c r="E365" i="1"/>
  <c r="D365" i="1"/>
  <c r="C365" i="1"/>
  <c r="B365" i="1"/>
  <c r="AJ364" i="1"/>
  <c r="AA364" i="1"/>
  <c r="AI364" i="1" s="1"/>
  <c r="T364" i="1"/>
  <c r="P364" i="1"/>
  <c r="O364" i="1"/>
  <c r="K364" i="1"/>
  <c r="Z364" i="1" s="1"/>
  <c r="AH364" i="1" s="1"/>
  <c r="G364" i="1"/>
  <c r="F364" i="1"/>
  <c r="E364" i="1"/>
  <c r="D364" i="1"/>
  <c r="C364" i="1"/>
  <c r="B364" i="1"/>
  <c r="AJ363" i="1"/>
  <c r="AA363" i="1"/>
  <c r="AI363" i="1" s="1"/>
  <c r="T363" i="1"/>
  <c r="P363" i="1"/>
  <c r="O363" i="1"/>
  <c r="K363" i="1"/>
  <c r="Z363" i="1" s="1"/>
  <c r="AH363" i="1" s="1"/>
  <c r="G363" i="1"/>
  <c r="F363" i="1"/>
  <c r="E363" i="1"/>
  <c r="D363" i="1"/>
  <c r="C363" i="1"/>
  <c r="B363" i="1"/>
  <c r="AJ362" i="1"/>
  <c r="AA362" i="1"/>
  <c r="AI362" i="1" s="1"/>
  <c r="T362" i="1"/>
  <c r="P362" i="1"/>
  <c r="O362" i="1"/>
  <c r="K362" i="1"/>
  <c r="Z362" i="1" s="1"/>
  <c r="AH362" i="1" s="1"/>
  <c r="G362" i="1"/>
  <c r="F362" i="1"/>
  <c r="E362" i="1"/>
  <c r="D362" i="1"/>
  <c r="C362" i="1"/>
  <c r="B362" i="1"/>
  <c r="AJ361" i="1"/>
  <c r="AA361" i="1"/>
  <c r="AI361" i="1" s="1"/>
  <c r="T361" i="1"/>
  <c r="P361" i="1"/>
  <c r="O361" i="1"/>
  <c r="K361" i="1" s="1"/>
  <c r="Z361" i="1" s="1"/>
  <c r="G361" i="1"/>
  <c r="F361" i="1"/>
  <c r="E361" i="1"/>
  <c r="D361" i="1"/>
  <c r="C361" i="1"/>
  <c r="B361" i="1"/>
  <c r="AJ360" i="1"/>
  <c r="Y360" i="1"/>
  <c r="AI360" i="1" s="1"/>
  <c r="P360" i="1"/>
  <c r="O360" i="1"/>
  <c r="K360" i="1" s="1"/>
  <c r="I360" i="1"/>
  <c r="G360" i="1"/>
  <c r="F360" i="1"/>
  <c r="E360" i="1"/>
  <c r="D360" i="1"/>
  <c r="C360" i="1"/>
  <c r="B360" i="1"/>
  <c r="AJ359" i="1"/>
  <c r="Y359" i="1"/>
  <c r="AI359" i="1" s="1"/>
  <c r="P359" i="1"/>
  <c r="I359" i="1" s="1"/>
  <c r="I355" i="1" s="1"/>
  <c r="O359" i="1"/>
  <c r="K359" i="1"/>
  <c r="X359" i="1" s="1"/>
  <c r="AH359" i="1" s="1"/>
  <c r="G359" i="1"/>
  <c r="F359" i="1"/>
  <c r="E359" i="1"/>
  <c r="D359" i="1"/>
  <c r="C359" i="1"/>
  <c r="B359" i="1"/>
  <c r="AJ358" i="1"/>
  <c r="Y358" i="1"/>
  <c r="AI358" i="1" s="1"/>
  <c r="P358" i="1"/>
  <c r="O358" i="1"/>
  <c r="K358" i="1"/>
  <c r="X358" i="1" s="1"/>
  <c r="AH358" i="1" s="1"/>
  <c r="I358" i="1"/>
  <c r="G358" i="1"/>
  <c r="F358" i="1"/>
  <c r="E358" i="1"/>
  <c r="D358" i="1"/>
  <c r="C358" i="1"/>
  <c r="B358" i="1"/>
  <c r="AJ357" i="1"/>
  <c r="Y357" i="1"/>
  <c r="AI357" i="1" s="1"/>
  <c r="P357" i="1"/>
  <c r="O357" i="1"/>
  <c r="K357" i="1"/>
  <c r="X357" i="1" s="1"/>
  <c r="I357" i="1"/>
  <c r="G357" i="1"/>
  <c r="F357" i="1"/>
  <c r="E357" i="1"/>
  <c r="D357" i="1"/>
  <c r="C357" i="1"/>
  <c r="B357" i="1"/>
  <c r="AJ356" i="1"/>
  <c r="W356" i="1"/>
  <c r="AH356" i="1" s="1"/>
  <c r="T356" i="1"/>
  <c r="P356" i="1"/>
  <c r="O356" i="1"/>
  <c r="K356" i="1"/>
  <c r="G356" i="1"/>
  <c r="F356" i="1"/>
  <c r="E356" i="1"/>
  <c r="D356" i="1"/>
  <c r="C356" i="1"/>
  <c r="B356" i="1"/>
  <c r="AG355" i="1"/>
  <c r="AF355" i="1"/>
  <c r="AE355" i="1"/>
  <c r="AD355" i="1"/>
  <c r="Y355" i="1"/>
  <c r="W355" i="1"/>
  <c r="V355" i="1"/>
  <c r="U355" i="1"/>
  <c r="S355" i="1"/>
  <c r="R355" i="1"/>
  <c r="Q355" i="1"/>
  <c r="O355" i="1"/>
  <c r="N355" i="1"/>
  <c r="M355" i="1"/>
  <c r="L355" i="1"/>
  <c r="J355" i="1"/>
  <c r="H355" i="1"/>
  <c r="F355" i="1"/>
  <c r="E355" i="1"/>
  <c r="D355" i="1"/>
  <c r="F354" i="1"/>
  <c r="E354" i="1"/>
  <c r="D354" i="1"/>
  <c r="AJ353" i="1"/>
  <c r="AF353" i="1"/>
  <c r="AD353" i="1"/>
  <c r="AC353" i="1"/>
  <c r="AB353" i="1"/>
  <c r="AA353" i="1"/>
  <c r="Z353" i="1"/>
  <c r="R353" i="1"/>
  <c r="P353" i="1" s="1"/>
  <c r="M353" i="1"/>
  <c r="AG353" i="1" s="1"/>
  <c r="G353" i="1"/>
  <c r="W353" i="1" s="1"/>
  <c r="F353" i="1"/>
  <c r="E353" i="1"/>
  <c r="D353" i="1"/>
  <c r="C353" i="1"/>
  <c r="B353" i="1"/>
  <c r="AJ352" i="1"/>
  <c r="AF352" i="1"/>
  <c r="AD352" i="1"/>
  <c r="AC352" i="1"/>
  <c r="AB352" i="1"/>
  <c r="AA352" i="1"/>
  <c r="Z352" i="1"/>
  <c r="R352" i="1"/>
  <c r="P352" i="1" s="1"/>
  <c r="M352" i="1"/>
  <c r="AG352" i="1" s="1"/>
  <c r="G352" i="1"/>
  <c r="W352" i="1" s="1"/>
  <c r="F352" i="1"/>
  <c r="E352" i="1"/>
  <c r="D352" i="1"/>
  <c r="C352" i="1"/>
  <c r="B352" i="1"/>
  <c r="AJ351" i="1"/>
  <c r="AF351" i="1"/>
  <c r="AD351" i="1"/>
  <c r="AC351" i="1"/>
  <c r="AB351" i="1"/>
  <c r="AA351" i="1"/>
  <c r="Z351" i="1"/>
  <c r="R351" i="1"/>
  <c r="P351" i="1" s="1"/>
  <c r="M351" i="1"/>
  <c r="AG351" i="1" s="1"/>
  <c r="G351" i="1"/>
  <c r="W351" i="1" s="1"/>
  <c r="F351" i="1"/>
  <c r="E351" i="1"/>
  <c r="D351" i="1"/>
  <c r="C351" i="1"/>
  <c r="B351" i="1"/>
  <c r="AJ350" i="1"/>
  <c r="AF350" i="1"/>
  <c r="Z350" i="1"/>
  <c r="W350" i="1"/>
  <c r="M350" i="1"/>
  <c r="AD350" i="1" s="1"/>
  <c r="I350" i="1"/>
  <c r="R350" i="1" s="1"/>
  <c r="P350" i="1" s="1"/>
  <c r="F350" i="1"/>
  <c r="E350" i="1"/>
  <c r="D350" i="1"/>
  <c r="C350" i="1"/>
  <c r="B350" i="1"/>
  <c r="AJ349" i="1"/>
  <c r="AF349" i="1"/>
  <c r="AD349" i="1"/>
  <c r="AC349" i="1"/>
  <c r="AB349" i="1"/>
  <c r="W349" i="1"/>
  <c r="R349" i="1"/>
  <c r="P349" i="1"/>
  <c r="M349" i="1"/>
  <c r="AG349" i="1" s="1"/>
  <c r="K349" i="1"/>
  <c r="AE349" i="1" s="1"/>
  <c r="G349" i="1"/>
  <c r="F349" i="1"/>
  <c r="Z349" i="1" s="1"/>
  <c r="E349" i="1"/>
  <c r="D349" i="1"/>
  <c r="C349" i="1"/>
  <c r="B349" i="1"/>
  <c r="AJ348" i="1"/>
  <c r="AF348" i="1"/>
  <c r="AD348" i="1"/>
  <c r="AA348" i="1"/>
  <c r="Z348" i="1"/>
  <c r="R348" i="1"/>
  <c r="P348" i="1" s="1"/>
  <c r="M348" i="1"/>
  <c r="K348" i="1" s="1"/>
  <c r="AE348" i="1" s="1"/>
  <c r="G348" i="1"/>
  <c r="W348" i="1" s="1"/>
  <c r="F348" i="1"/>
  <c r="E348" i="1"/>
  <c r="D348" i="1"/>
  <c r="C348" i="1"/>
  <c r="B348" i="1"/>
  <c r="AJ347" i="1"/>
  <c r="AF347" i="1"/>
  <c r="AD347" i="1"/>
  <c r="AC347" i="1"/>
  <c r="Z347" i="1"/>
  <c r="R347" i="1"/>
  <c r="P347" i="1" s="1"/>
  <c r="M347" i="1"/>
  <c r="AG347" i="1" s="1"/>
  <c r="G347" i="1"/>
  <c r="W347" i="1" s="1"/>
  <c r="F347" i="1"/>
  <c r="E347" i="1"/>
  <c r="D347" i="1"/>
  <c r="C347" i="1"/>
  <c r="B347" i="1"/>
  <c r="AJ346" i="1"/>
  <c r="AF346" i="1"/>
  <c r="AD346" i="1"/>
  <c r="AC346" i="1"/>
  <c r="AB346" i="1"/>
  <c r="W346" i="1"/>
  <c r="R346" i="1"/>
  <c r="P346" i="1"/>
  <c r="M346" i="1"/>
  <c r="AG346" i="1" s="1"/>
  <c r="K346" i="1"/>
  <c r="AE346" i="1" s="1"/>
  <c r="G346" i="1"/>
  <c r="F346" i="1"/>
  <c r="Z346" i="1" s="1"/>
  <c r="E346" i="1"/>
  <c r="D346" i="1"/>
  <c r="C346" i="1"/>
  <c r="B346" i="1"/>
  <c r="AJ345" i="1"/>
  <c r="AF345" i="1"/>
  <c r="AD345" i="1"/>
  <c r="AC345" i="1"/>
  <c r="Z345" i="1"/>
  <c r="R345" i="1"/>
  <c r="P345" i="1" s="1"/>
  <c r="M345" i="1"/>
  <c r="AB345" i="1" s="1"/>
  <c r="G345" i="1"/>
  <c r="W345" i="1" s="1"/>
  <c r="F345" i="1"/>
  <c r="E345" i="1"/>
  <c r="D345" i="1"/>
  <c r="C345" i="1"/>
  <c r="B345" i="1"/>
  <c r="AJ344" i="1"/>
  <c r="AF344" i="1"/>
  <c r="AD344" i="1"/>
  <c r="AC344" i="1"/>
  <c r="AB344" i="1"/>
  <c r="W344" i="1"/>
  <c r="R344" i="1"/>
  <c r="P344" i="1"/>
  <c r="M344" i="1"/>
  <c r="AG344" i="1" s="1"/>
  <c r="K344" i="1"/>
  <c r="AE344" i="1" s="1"/>
  <c r="G344" i="1"/>
  <c r="F344" i="1"/>
  <c r="Z344" i="1" s="1"/>
  <c r="E344" i="1"/>
  <c r="D344" i="1"/>
  <c r="C344" i="1"/>
  <c r="B344" i="1"/>
  <c r="AJ343" i="1"/>
  <c r="AF343" i="1"/>
  <c r="AD343" i="1"/>
  <c r="AC343" i="1"/>
  <c r="Z343" i="1"/>
  <c r="R343" i="1"/>
  <c r="P343" i="1" s="1"/>
  <c r="M343" i="1"/>
  <c r="AB343" i="1" s="1"/>
  <c r="G343" i="1"/>
  <c r="W343" i="1" s="1"/>
  <c r="F343" i="1"/>
  <c r="E343" i="1"/>
  <c r="D343" i="1"/>
  <c r="C343" i="1"/>
  <c r="B343" i="1"/>
  <c r="AJ342" i="1"/>
  <c r="AF342" i="1"/>
  <c r="AD342" i="1"/>
  <c r="AC342" i="1"/>
  <c r="AB342" i="1"/>
  <c r="W342" i="1"/>
  <c r="R342" i="1"/>
  <c r="P342" i="1"/>
  <c r="M342" i="1"/>
  <c r="AG342" i="1" s="1"/>
  <c r="K342" i="1"/>
  <c r="AE342" i="1" s="1"/>
  <c r="G342" i="1"/>
  <c r="F342" i="1"/>
  <c r="Z342" i="1" s="1"/>
  <c r="E342" i="1"/>
  <c r="D342" i="1"/>
  <c r="C342" i="1"/>
  <c r="B342" i="1"/>
  <c r="AJ341" i="1"/>
  <c r="AF341" i="1"/>
  <c r="AD341" i="1"/>
  <c r="AC341" i="1"/>
  <c r="AB341" i="1"/>
  <c r="P341" i="1"/>
  <c r="AG341" i="1" s="1"/>
  <c r="M341" i="1"/>
  <c r="K341" i="1"/>
  <c r="AE341" i="1" s="1"/>
  <c r="G341" i="1"/>
  <c r="W341" i="1" s="1"/>
  <c r="F341" i="1"/>
  <c r="Z341" i="1" s="1"/>
  <c r="E341" i="1"/>
  <c r="D341" i="1"/>
  <c r="C341" i="1"/>
  <c r="B341" i="1"/>
  <c r="AJ340" i="1"/>
  <c r="AF340" i="1"/>
  <c r="AD340" i="1"/>
  <c r="AC340" i="1"/>
  <c r="AB340" i="1"/>
  <c r="P340" i="1"/>
  <c r="AG340" i="1" s="1"/>
  <c r="M340" i="1"/>
  <c r="K340" i="1"/>
  <c r="AE340" i="1" s="1"/>
  <c r="G340" i="1"/>
  <c r="W340" i="1" s="1"/>
  <c r="F340" i="1"/>
  <c r="Z340" i="1" s="1"/>
  <c r="E340" i="1"/>
  <c r="D340" i="1"/>
  <c r="C340" i="1"/>
  <c r="B340" i="1"/>
  <c r="AJ339" i="1"/>
  <c r="AG339" i="1"/>
  <c r="AF339" i="1"/>
  <c r="AD339" i="1"/>
  <c r="AC339" i="1"/>
  <c r="AB339" i="1"/>
  <c r="AA339" i="1"/>
  <c r="W339" i="1"/>
  <c r="R339" i="1"/>
  <c r="P339" i="1"/>
  <c r="M339" i="1"/>
  <c r="K339" i="1"/>
  <c r="AE339" i="1" s="1"/>
  <c r="G339" i="1"/>
  <c r="F339" i="1"/>
  <c r="Z339" i="1" s="1"/>
  <c r="E339" i="1"/>
  <c r="D339" i="1"/>
  <c r="C339" i="1"/>
  <c r="B339" i="1"/>
  <c r="AJ338" i="1"/>
  <c r="AG338" i="1"/>
  <c r="AF338" i="1"/>
  <c r="AD338" i="1"/>
  <c r="AC338" i="1"/>
  <c r="AB338" i="1"/>
  <c r="AA338" i="1"/>
  <c r="W338" i="1"/>
  <c r="R338" i="1"/>
  <c r="P338" i="1"/>
  <c r="M338" i="1"/>
  <c r="K338" i="1"/>
  <c r="AE338" i="1" s="1"/>
  <c r="G338" i="1"/>
  <c r="F338" i="1"/>
  <c r="Z338" i="1" s="1"/>
  <c r="E338" i="1"/>
  <c r="D338" i="1"/>
  <c r="C338" i="1"/>
  <c r="B338" i="1"/>
  <c r="AJ337" i="1"/>
  <c r="AG337" i="1"/>
  <c r="AF337" i="1"/>
  <c r="AD337" i="1"/>
  <c r="AC337" i="1"/>
  <c r="AB337" i="1"/>
  <c r="AA337" i="1"/>
  <c r="W337" i="1"/>
  <c r="R337" i="1"/>
  <c r="P337" i="1"/>
  <c r="M337" i="1"/>
  <c r="K337" i="1"/>
  <c r="AE337" i="1" s="1"/>
  <c r="G337" i="1"/>
  <c r="F337" i="1"/>
  <c r="Z337" i="1" s="1"/>
  <c r="E337" i="1"/>
  <c r="D337" i="1"/>
  <c r="C337" i="1"/>
  <c r="B337" i="1"/>
  <c r="AJ336" i="1"/>
  <c r="AG336" i="1"/>
  <c r="AF336" i="1"/>
  <c r="AD336" i="1"/>
  <c r="AC336" i="1"/>
  <c r="AB336" i="1"/>
  <c r="AA336" i="1"/>
  <c r="W336" i="1"/>
  <c r="R336" i="1"/>
  <c r="P336" i="1"/>
  <c r="M336" i="1"/>
  <c r="K336" i="1"/>
  <c r="AE336" i="1" s="1"/>
  <c r="G336" i="1"/>
  <c r="F336" i="1"/>
  <c r="Z336" i="1" s="1"/>
  <c r="E336" i="1"/>
  <c r="D336" i="1"/>
  <c r="C336" i="1"/>
  <c r="B336" i="1"/>
  <c r="AJ335" i="1"/>
  <c r="AG335" i="1"/>
  <c r="AF335" i="1"/>
  <c r="AD335" i="1"/>
  <c r="AC335" i="1"/>
  <c r="AB335" i="1"/>
  <c r="AA335" i="1"/>
  <c r="W335" i="1"/>
  <c r="R335" i="1"/>
  <c r="P335" i="1"/>
  <c r="M335" i="1"/>
  <c r="K335" i="1"/>
  <c r="AE335" i="1" s="1"/>
  <c r="G335" i="1"/>
  <c r="F335" i="1"/>
  <c r="Z335" i="1" s="1"/>
  <c r="E335" i="1"/>
  <c r="D335" i="1"/>
  <c r="C335" i="1"/>
  <c r="B335" i="1"/>
  <c r="AJ334" i="1"/>
  <c r="AG334" i="1"/>
  <c r="AF334" i="1"/>
  <c r="AD334" i="1"/>
  <c r="AB334" i="1"/>
  <c r="Z334" i="1"/>
  <c r="Y334" i="1"/>
  <c r="X334" i="1"/>
  <c r="P334" i="1"/>
  <c r="I334" i="1" s="1"/>
  <c r="AC334" i="1" s="1"/>
  <c r="M334" i="1"/>
  <c r="K334" i="1"/>
  <c r="AE334" i="1" s="1"/>
  <c r="G334" i="1"/>
  <c r="W334" i="1" s="1"/>
  <c r="F334" i="1"/>
  <c r="E334" i="1"/>
  <c r="D334" i="1"/>
  <c r="C334" i="1"/>
  <c r="B334" i="1"/>
  <c r="AJ333" i="1"/>
  <c r="AF333" i="1"/>
  <c r="AD333" i="1"/>
  <c r="AB333" i="1"/>
  <c r="W333" i="1"/>
  <c r="P333" i="1"/>
  <c r="M333" i="1"/>
  <c r="AG333" i="1" s="1"/>
  <c r="I333" i="1"/>
  <c r="AC333" i="1" s="1"/>
  <c r="G333" i="1"/>
  <c r="F333" i="1"/>
  <c r="Z333" i="1" s="1"/>
  <c r="E333" i="1"/>
  <c r="D333" i="1"/>
  <c r="C333" i="1"/>
  <c r="B333" i="1"/>
  <c r="AJ332" i="1"/>
  <c r="AG332" i="1"/>
  <c r="AF332" i="1"/>
  <c r="AD332" i="1"/>
  <c r="AB332" i="1"/>
  <c r="Z332" i="1"/>
  <c r="X332" i="1"/>
  <c r="P332" i="1"/>
  <c r="I332" i="1" s="1"/>
  <c r="AC332" i="1" s="1"/>
  <c r="M332" i="1"/>
  <c r="K332" i="1"/>
  <c r="AE332" i="1" s="1"/>
  <c r="G332" i="1"/>
  <c r="Y332" i="1" s="1"/>
  <c r="F332" i="1"/>
  <c r="E332" i="1"/>
  <c r="D332" i="1"/>
  <c r="C332" i="1"/>
  <c r="B332" i="1"/>
  <c r="AJ331" i="1"/>
  <c r="AF331" i="1"/>
  <c r="AD331" i="1"/>
  <c r="AB331" i="1"/>
  <c r="W331" i="1"/>
  <c r="P331" i="1"/>
  <c r="M331" i="1"/>
  <c r="AG331" i="1" s="1"/>
  <c r="I331" i="1"/>
  <c r="AC331" i="1" s="1"/>
  <c r="G331" i="1"/>
  <c r="F331" i="1"/>
  <c r="Z331" i="1" s="1"/>
  <c r="E331" i="1"/>
  <c r="D331" i="1"/>
  <c r="C331" i="1"/>
  <c r="B331" i="1"/>
  <c r="AJ330" i="1"/>
  <c r="AG330" i="1"/>
  <c r="AF330" i="1"/>
  <c r="AD330" i="1"/>
  <c r="AB330" i="1"/>
  <c r="Z330" i="1"/>
  <c r="X330" i="1"/>
  <c r="P330" i="1"/>
  <c r="I330" i="1" s="1"/>
  <c r="AC330" i="1" s="1"/>
  <c r="M330" i="1"/>
  <c r="K330" i="1"/>
  <c r="AE330" i="1" s="1"/>
  <c r="G330" i="1"/>
  <c r="F330" i="1"/>
  <c r="E330" i="1"/>
  <c r="D330" i="1"/>
  <c r="C330" i="1"/>
  <c r="B330" i="1"/>
  <c r="AJ329" i="1"/>
  <c r="AF329" i="1"/>
  <c r="AD329" i="1"/>
  <c r="AB329" i="1"/>
  <c r="W329" i="1"/>
  <c r="P329" i="1"/>
  <c r="M329" i="1"/>
  <c r="I329" i="1"/>
  <c r="AC329" i="1" s="1"/>
  <c r="G329" i="1"/>
  <c r="F329" i="1"/>
  <c r="E329" i="1"/>
  <c r="D329" i="1"/>
  <c r="C329" i="1"/>
  <c r="B329" i="1"/>
  <c r="AJ328" i="1"/>
  <c r="AF328" i="1"/>
  <c r="AD328" i="1"/>
  <c r="AB328" i="1"/>
  <c r="AA328" i="1"/>
  <c r="W328" i="1"/>
  <c r="P328" i="1"/>
  <c r="M328" i="1"/>
  <c r="K328" i="1" s="1"/>
  <c r="AE328" i="1" s="1"/>
  <c r="I328" i="1"/>
  <c r="AC328" i="1" s="1"/>
  <c r="G328" i="1"/>
  <c r="F328" i="1"/>
  <c r="E328" i="1"/>
  <c r="D328" i="1"/>
  <c r="C328" i="1"/>
  <c r="B328" i="1"/>
  <c r="AJ327" i="1"/>
  <c r="AF327" i="1"/>
  <c r="AD327" i="1"/>
  <c r="AB327" i="1"/>
  <c r="W327" i="1"/>
  <c r="P327" i="1"/>
  <c r="M327" i="1"/>
  <c r="AG327" i="1" s="1"/>
  <c r="I327" i="1"/>
  <c r="AC327" i="1" s="1"/>
  <c r="G327" i="1"/>
  <c r="AA327" i="1" s="1"/>
  <c r="F327" i="1"/>
  <c r="Z327" i="1" s="1"/>
  <c r="E327" i="1"/>
  <c r="D327" i="1"/>
  <c r="C327" i="1"/>
  <c r="B327" i="1"/>
  <c r="AJ326" i="1"/>
  <c r="AG326" i="1"/>
  <c r="AD326" i="1"/>
  <c r="AB326" i="1"/>
  <c r="AA326" i="1"/>
  <c r="W326" i="1"/>
  <c r="P326" i="1"/>
  <c r="L326" i="1"/>
  <c r="AF326" i="1" s="1"/>
  <c r="I326" i="1"/>
  <c r="AC326" i="1" s="1"/>
  <c r="G326" i="1"/>
  <c r="F326" i="1"/>
  <c r="Z326" i="1" s="1"/>
  <c r="E326" i="1"/>
  <c r="D326" i="1"/>
  <c r="C326" i="1"/>
  <c r="B326" i="1"/>
  <c r="AJ325" i="1"/>
  <c r="AG325" i="1"/>
  <c r="AF325" i="1"/>
  <c r="AD325" i="1"/>
  <c r="AC325" i="1"/>
  <c r="AB325" i="1"/>
  <c r="P325" i="1"/>
  <c r="K325" i="1"/>
  <c r="AE325" i="1" s="1"/>
  <c r="I325" i="1"/>
  <c r="G325" i="1"/>
  <c r="AA325" i="1" s="1"/>
  <c r="F325" i="1"/>
  <c r="Z325" i="1" s="1"/>
  <c r="E325" i="1"/>
  <c r="D325" i="1"/>
  <c r="C325" i="1"/>
  <c r="B325" i="1"/>
  <c r="AJ324" i="1"/>
  <c r="AF324" i="1"/>
  <c r="AD324" i="1"/>
  <c r="AC324" i="1"/>
  <c r="AB324" i="1"/>
  <c r="Z324" i="1"/>
  <c r="X324" i="1"/>
  <c r="R324" i="1"/>
  <c r="P324" i="1" s="1"/>
  <c r="M324" i="1"/>
  <c r="AG324" i="1" s="1"/>
  <c r="G324" i="1"/>
  <c r="AA324" i="1" s="1"/>
  <c r="F324" i="1"/>
  <c r="E324" i="1"/>
  <c r="D324" i="1"/>
  <c r="C324" i="1"/>
  <c r="B324" i="1"/>
  <c r="AJ323" i="1"/>
  <c r="AG323" i="1"/>
  <c r="AF323" i="1"/>
  <c r="AD323" i="1"/>
  <c r="AC323" i="1"/>
  <c r="AB323" i="1"/>
  <c r="Z323" i="1"/>
  <c r="X323" i="1"/>
  <c r="P323" i="1"/>
  <c r="K323" i="1"/>
  <c r="AE323" i="1" s="1"/>
  <c r="G323" i="1"/>
  <c r="AA323" i="1" s="1"/>
  <c r="F323" i="1"/>
  <c r="E323" i="1"/>
  <c r="D323" i="1"/>
  <c r="C323" i="1"/>
  <c r="B323" i="1"/>
  <c r="AJ322" i="1"/>
  <c r="AG322" i="1"/>
  <c r="AD322" i="1"/>
  <c r="AC322" i="1"/>
  <c r="AB322" i="1"/>
  <c r="Z322" i="1"/>
  <c r="X322" i="1"/>
  <c r="Q322" i="1"/>
  <c r="P322" i="1" s="1"/>
  <c r="P317" i="1" s="1"/>
  <c r="L322" i="1"/>
  <c r="K322" i="1" s="1"/>
  <c r="G322" i="1"/>
  <c r="AA322" i="1" s="1"/>
  <c r="F322" i="1"/>
  <c r="E322" i="1"/>
  <c r="D322" i="1"/>
  <c r="C322" i="1"/>
  <c r="B322" i="1"/>
  <c r="AJ321" i="1"/>
  <c r="AG321" i="1"/>
  <c r="AF321" i="1"/>
  <c r="AD321" i="1"/>
  <c r="AC321" i="1"/>
  <c r="AB321" i="1"/>
  <c r="V321" i="1"/>
  <c r="P321" i="1"/>
  <c r="K321" i="1"/>
  <c r="AE321" i="1" s="1"/>
  <c r="G321" i="1"/>
  <c r="AA321" i="1" s="1"/>
  <c r="F321" i="1"/>
  <c r="Z321" i="1" s="1"/>
  <c r="E321" i="1"/>
  <c r="D321" i="1"/>
  <c r="C321" i="1"/>
  <c r="B321" i="1"/>
  <c r="AJ320" i="1"/>
  <c r="AG320" i="1"/>
  <c r="AF320" i="1"/>
  <c r="AE320" i="1"/>
  <c r="AD320" i="1"/>
  <c r="AC320" i="1"/>
  <c r="AB320" i="1"/>
  <c r="P320" i="1"/>
  <c r="V320" i="1" s="1"/>
  <c r="K320" i="1"/>
  <c r="G320" i="1"/>
  <c r="AA320" i="1" s="1"/>
  <c r="F320" i="1"/>
  <c r="Z320" i="1" s="1"/>
  <c r="E320" i="1"/>
  <c r="D320" i="1"/>
  <c r="C320" i="1"/>
  <c r="B320" i="1"/>
  <c r="AJ319" i="1"/>
  <c r="AG319" i="1"/>
  <c r="AF319" i="1"/>
  <c r="AD319" i="1"/>
  <c r="AC319" i="1"/>
  <c r="AB319" i="1"/>
  <c r="U319" i="1"/>
  <c r="P319" i="1"/>
  <c r="K319" i="1"/>
  <c r="AE319" i="1" s="1"/>
  <c r="G319" i="1"/>
  <c r="AA319" i="1" s="1"/>
  <c r="F319" i="1"/>
  <c r="Z319" i="1" s="1"/>
  <c r="E319" i="1"/>
  <c r="D319" i="1"/>
  <c r="C319" i="1"/>
  <c r="B319" i="1"/>
  <c r="AJ318" i="1"/>
  <c r="AG318" i="1"/>
  <c r="AF318" i="1"/>
  <c r="AE318" i="1"/>
  <c r="AD318" i="1"/>
  <c r="AC318" i="1"/>
  <c r="AB318" i="1"/>
  <c r="P318" i="1"/>
  <c r="U318" i="1" s="1"/>
  <c r="K318" i="1"/>
  <c r="G318" i="1"/>
  <c r="AA318" i="1" s="1"/>
  <c r="AA317" i="1" s="1"/>
  <c r="F318" i="1"/>
  <c r="Z318" i="1" s="1"/>
  <c r="E318" i="1"/>
  <c r="D318" i="1"/>
  <c r="C318" i="1"/>
  <c r="B318" i="1"/>
  <c r="AD317" i="1"/>
  <c r="T317" i="1"/>
  <c r="S317" i="1"/>
  <c r="R317" i="1"/>
  <c r="Q317" i="1"/>
  <c r="O317" i="1"/>
  <c r="N317" i="1"/>
  <c r="M317" i="1"/>
  <c r="L317" i="1"/>
  <c r="J317" i="1"/>
  <c r="I317" i="1"/>
  <c r="H317" i="1"/>
  <c r="F317" i="1"/>
  <c r="E317" i="1"/>
  <c r="D317" i="1"/>
  <c r="F316" i="1"/>
  <c r="E316" i="1"/>
  <c r="D316" i="1"/>
  <c r="F315" i="1"/>
  <c r="E315" i="1"/>
  <c r="D315" i="1"/>
  <c r="F314" i="1"/>
  <c r="E314" i="1"/>
  <c r="D314" i="1"/>
  <c r="AJ313" i="1"/>
  <c r="AF313" i="1"/>
  <c r="AD313" i="1"/>
  <c r="AB313" i="1"/>
  <c r="AA313" i="1"/>
  <c r="W313" i="1"/>
  <c r="P313" i="1"/>
  <c r="M313" i="1"/>
  <c r="AG313" i="1" s="1"/>
  <c r="AG312" i="1" s="1"/>
  <c r="K313" i="1"/>
  <c r="AE313" i="1" s="1"/>
  <c r="AE312" i="1" s="1"/>
  <c r="I313" i="1"/>
  <c r="AC313" i="1" s="1"/>
  <c r="AC312" i="1" s="1"/>
  <c r="F313" i="1"/>
  <c r="Z313" i="1" s="1"/>
  <c r="Z312" i="1" s="1"/>
  <c r="E313" i="1"/>
  <c r="C313" i="1"/>
  <c r="B313" i="1"/>
  <c r="AF312" i="1"/>
  <c r="AD312" i="1"/>
  <c r="AB312" i="1"/>
  <c r="AA312" i="1"/>
  <c r="W312" i="1"/>
  <c r="V312" i="1"/>
  <c r="U312" i="1"/>
  <c r="T312" i="1"/>
  <c r="S312" i="1"/>
  <c r="R312" i="1"/>
  <c r="Q312" i="1"/>
  <c r="P312" i="1"/>
  <c r="O312" i="1"/>
  <c r="N312" i="1"/>
  <c r="M312" i="1"/>
  <c r="L312" i="1"/>
  <c r="K312" i="1"/>
  <c r="I312" i="1"/>
  <c r="H312" i="1"/>
  <c r="F312" i="1"/>
  <c r="E312" i="1"/>
  <c r="D312" i="1"/>
  <c r="F311" i="1"/>
  <c r="E311" i="1"/>
  <c r="D311" i="1"/>
  <c r="F310" i="1"/>
  <c r="E310" i="1"/>
  <c r="D310" i="1"/>
  <c r="F309" i="1"/>
  <c r="E309" i="1"/>
  <c r="D309" i="1"/>
  <c r="F308" i="1"/>
  <c r="E308" i="1"/>
  <c r="D308" i="1"/>
  <c r="F307" i="1"/>
  <c r="E307" i="1"/>
  <c r="D307" i="1"/>
  <c r="F306" i="1"/>
  <c r="E306" i="1"/>
  <c r="D306" i="1"/>
  <c r="F305" i="1"/>
  <c r="E305" i="1"/>
  <c r="D305" i="1"/>
  <c r="F304" i="1"/>
  <c r="E304" i="1"/>
  <c r="D304" i="1"/>
  <c r="F303" i="1"/>
  <c r="E303" i="1"/>
  <c r="D303" i="1"/>
  <c r="AJ301" i="1"/>
  <c r="AI301" i="1"/>
  <c r="AH301" i="1"/>
  <c r="F300" i="1"/>
  <c r="E300" i="1"/>
  <c r="D300" i="1"/>
  <c r="AJ299" i="1"/>
  <c r="AF299" i="1"/>
  <c r="Z299" i="1"/>
  <c r="P299" i="1"/>
  <c r="AG299" i="1" s="1"/>
  <c r="H299" i="1"/>
  <c r="M299" i="1" s="1"/>
  <c r="G299" i="1"/>
  <c r="W299" i="1" s="1"/>
  <c r="F299" i="1"/>
  <c r="E299" i="1"/>
  <c r="D299" i="1"/>
  <c r="C299" i="1"/>
  <c r="B299" i="1"/>
  <c r="AJ298" i="1"/>
  <c r="AF298" i="1"/>
  <c r="Z298" i="1"/>
  <c r="P298" i="1"/>
  <c r="AG298" i="1" s="1"/>
  <c r="H298" i="1"/>
  <c r="M298" i="1" s="1"/>
  <c r="G298" i="1"/>
  <c r="W298" i="1" s="1"/>
  <c r="F298" i="1"/>
  <c r="E298" i="1"/>
  <c r="D298" i="1"/>
  <c r="C298" i="1"/>
  <c r="B298" i="1"/>
  <c r="AJ297" i="1"/>
  <c r="AF297" i="1"/>
  <c r="Z297" i="1"/>
  <c r="P297" i="1"/>
  <c r="AG297" i="1" s="1"/>
  <c r="H297" i="1"/>
  <c r="M297" i="1" s="1"/>
  <c r="G297" i="1"/>
  <c r="W297" i="1" s="1"/>
  <c r="F297" i="1"/>
  <c r="E297" i="1"/>
  <c r="D297" i="1"/>
  <c r="C297" i="1"/>
  <c r="B297" i="1"/>
  <c r="AJ296" i="1"/>
  <c r="AF296" i="1"/>
  <c r="Z296" i="1"/>
  <c r="P296" i="1"/>
  <c r="AG296" i="1" s="1"/>
  <c r="H296" i="1"/>
  <c r="M296" i="1" s="1"/>
  <c r="G296" i="1"/>
  <c r="W296" i="1" s="1"/>
  <c r="F296" i="1"/>
  <c r="E296" i="1"/>
  <c r="D296" i="1"/>
  <c r="C296" i="1"/>
  <c r="B296" i="1"/>
  <c r="AJ295" i="1"/>
  <c r="AF295" i="1"/>
  <c r="Z295" i="1"/>
  <c r="P295" i="1"/>
  <c r="AG295" i="1" s="1"/>
  <c r="H295" i="1"/>
  <c r="M295" i="1" s="1"/>
  <c r="G295" i="1"/>
  <c r="W295" i="1" s="1"/>
  <c r="F295" i="1"/>
  <c r="E295" i="1"/>
  <c r="D295" i="1"/>
  <c r="C295" i="1"/>
  <c r="B295" i="1"/>
  <c r="AJ294" i="1"/>
  <c r="AF294" i="1"/>
  <c r="P294" i="1"/>
  <c r="AG294" i="1" s="1"/>
  <c r="H294" i="1"/>
  <c r="M294" i="1" s="1"/>
  <c r="G294" i="1"/>
  <c r="W294" i="1" s="1"/>
  <c r="F294" i="1"/>
  <c r="Z294" i="1" s="1"/>
  <c r="E294" i="1"/>
  <c r="D294" i="1"/>
  <c r="C294" i="1"/>
  <c r="B294" i="1"/>
  <c r="AJ293" i="1"/>
  <c r="AF293" i="1"/>
  <c r="P293" i="1"/>
  <c r="AG293" i="1" s="1"/>
  <c r="H293" i="1"/>
  <c r="M293" i="1" s="1"/>
  <c r="G293" i="1"/>
  <c r="W293" i="1" s="1"/>
  <c r="F293" i="1"/>
  <c r="Z293" i="1" s="1"/>
  <c r="E293" i="1"/>
  <c r="D293" i="1"/>
  <c r="C293" i="1"/>
  <c r="B293" i="1"/>
  <c r="AJ292" i="1"/>
  <c r="AF292" i="1"/>
  <c r="P292" i="1"/>
  <c r="AG292" i="1" s="1"/>
  <c r="H292" i="1"/>
  <c r="M292" i="1" s="1"/>
  <c r="G292" i="1"/>
  <c r="W292" i="1" s="1"/>
  <c r="F292" i="1"/>
  <c r="Z292" i="1" s="1"/>
  <c r="E292" i="1"/>
  <c r="D292" i="1"/>
  <c r="C292" i="1"/>
  <c r="B292" i="1"/>
  <c r="AJ291" i="1"/>
  <c r="AF291" i="1"/>
  <c r="P291" i="1"/>
  <c r="AG291" i="1" s="1"/>
  <c r="H291" i="1"/>
  <c r="M291" i="1" s="1"/>
  <c r="G291" i="1"/>
  <c r="W291" i="1" s="1"/>
  <c r="F291" i="1"/>
  <c r="Z291" i="1" s="1"/>
  <c r="E291" i="1"/>
  <c r="D291" i="1"/>
  <c r="C291" i="1"/>
  <c r="B291" i="1"/>
  <c r="AJ290" i="1"/>
  <c r="AG290" i="1"/>
  <c r="AF290" i="1"/>
  <c r="W290" i="1"/>
  <c r="P290" i="1"/>
  <c r="H290" i="1"/>
  <c r="M290" i="1" s="1"/>
  <c r="G290" i="1"/>
  <c r="F290" i="1"/>
  <c r="Z290" i="1" s="1"/>
  <c r="E290" i="1"/>
  <c r="D290" i="1"/>
  <c r="C290" i="1"/>
  <c r="B290" i="1"/>
  <c r="AJ289" i="1"/>
  <c r="AG289" i="1"/>
  <c r="AF289" i="1"/>
  <c r="W289" i="1"/>
  <c r="P289" i="1"/>
  <c r="H289" i="1"/>
  <c r="M289" i="1" s="1"/>
  <c r="G289" i="1"/>
  <c r="F289" i="1"/>
  <c r="Z289" i="1" s="1"/>
  <c r="E289" i="1"/>
  <c r="D289" i="1"/>
  <c r="C289" i="1"/>
  <c r="B289" i="1"/>
  <c r="AJ288" i="1"/>
  <c r="AG288" i="1"/>
  <c r="AF288" i="1"/>
  <c r="W288" i="1"/>
  <c r="P288" i="1"/>
  <c r="H288" i="1"/>
  <c r="M288" i="1" s="1"/>
  <c r="G288" i="1"/>
  <c r="F288" i="1"/>
  <c r="Z288" i="1" s="1"/>
  <c r="E288" i="1"/>
  <c r="D288" i="1"/>
  <c r="C288" i="1"/>
  <c r="B288" i="1"/>
  <c r="AJ287" i="1"/>
  <c r="AG287" i="1"/>
  <c r="AF287" i="1"/>
  <c r="W287" i="1"/>
  <c r="P287" i="1"/>
  <c r="H287" i="1"/>
  <c r="M287" i="1" s="1"/>
  <c r="G287" i="1"/>
  <c r="F287" i="1"/>
  <c r="Z287" i="1" s="1"/>
  <c r="E287" i="1"/>
  <c r="D287" i="1"/>
  <c r="C287" i="1"/>
  <c r="B287" i="1"/>
  <c r="AJ286" i="1"/>
  <c r="Z286" i="1"/>
  <c r="R286" i="1"/>
  <c r="AC286" i="1" s="1"/>
  <c r="P286" i="1"/>
  <c r="M286" i="1"/>
  <c r="K286" i="1"/>
  <c r="G286" i="1"/>
  <c r="W286" i="1" s="1"/>
  <c r="F286" i="1"/>
  <c r="E286" i="1"/>
  <c r="C286" i="1"/>
  <c r="B286" i="1"/>
  <c r="AJ285" i="1"/>
  <c r="Z285" i="1"/>
  <c r="R285" i="1"/>
  <c r="P285" i="1" s="1"/>
  <c r="M285" i="1"/>
  <c r="K285" i="1"/>
  <c r="G285" i="1"/>
  <c r="W285" i="1" s="1"/>
  <c r="F285" i="1"/>
  <c r="E285" i="1"/>
  <c r="C285" i="1"/>
  <c r="B285" i="1"/>
  <c r="AJ284" i="1"/>
  <c r="Z284" i="1"/>
  <c r="R284" i="1"/>
  <c r="P284" i="1" s="1"/>
  <c r="M284" i="1"/>
  <c r="K284" i="1" s="1"/>
  <c r="G284" i="1"/>
  <c r="W284" i="1" s="1"/>
  <c r="F284" i="1"/>
  <c r="E284" i="1"/>
  <c r="C284" i="1"/>
  <c r="B284" i="1"/>
  <c r="AJ283" i="1"/>
  <c r="AA283" i="1"/>
  <c r="Z283" i="1"/>
  <c r="R283" i="1"/>
  <c r="P283" i="1"/>
  <c r="M283" i="1"/>
  <c r="K283" i="1"/>
  <c r="G283" i="1"/>
  <c r="W283" i="1" s="1"/>
  <c r="F283" i="1"/>
  <c r="E283" i="1"/>
  <c r="C283" i="1"/>
  <c r="B283" i="1"/>
  <c r="AJ282" i="1"/>
  <c r="AA282" i="1"/>
  <c r="Z282" i="1"/>
  <c r="R282" i="1"/>
  <c r="P282" i="1"/>
  <c r="M282" i="1"/>
  <c r="K282" i="1"/>
  <c r="G282" i="1"/>
  <c r="W282" i="1" s="1"/>
  <c r="F282" i="1"/>
  <c r="E282" i="1"/>
  <c r="C282" i="1"/>
  <c r="B282" i="1"/>
  <c r="AJ281" i="1"/>
  <c r="AA281" i="1"/>
  <c r="Z281" i="1"/>
  <c r="R281" i="1"/>
  <c r="P281" i="1" s="1"/>
  <c r="M281" i="1"/>
  <c r="K281" i="1" s="1"/>
  <c r="G281" i="1"/>
  <c r="W281" i="1" s="1"/>
  <c r="F281" i="1"/>
  <c r="E281" i="1"/>
  <c r="C281" i="1"/>
  <c r="B281" i="1"/>
  <c r="AJ280" i="1"/>
  <c r="AA280" i="1"/>
  <c r="Z280" i="1"/>
  <c r="R280" i="1"/>
  <c r="P280" i="1" s="1"/>
  <c r="M280" i="1"/>
  <c r="K280" i="1" s="1"/>
  <c r="G280" i="1"/>
  <c r="W280" i="1" s="1"/>
  <c r="F280" i="1"/>
  <c r="E280" i="1"/>
  <c r="C280" i="1"/>
  <c r="B280" i="1"/>
  <c r="AJ279" i="1"/>
  <c r="AA279" i="1"/>
  <c r="Z279" i="1"/>
  <c r="R279" i="1"/>
  <c r="P279" i="1" s="1"/>
  <c r="M279" i="1"/>
  <c r="K279" i="1"/>
  <c r="G279" i="1"/>
  <c r="W279" i="1" s="1"/>
  <c r="F279" i="1"/>
  <c r="E279" i="1"/>
  <c r="C279" i="1"/>
  <c r="B279" i="1"/>
  <c r="AJ278" i="1"/>
  <c r="AA278" i="1"/>
  <c r="Z278" i="1"/>
  <c r="W278" i="1"/>
  <c r="AH278" i="1" s="1"/>
  <c r="R278" i="1"/>
  <c r="P278" i="1"/>
  <c r="M278" i="1"/>
  <c r="K278" i="1"/>
  <c r="G278" i="1"/>
  <c r="Y278" i="1" s="1"/>
  <c r="F278" i="1"/>
  <c r="E278" i="1"/>
  <c r="C278" i="1"/>
  <c r="B278" i="1"/>
  <c r="AJ277" i="1"/>
  <c r="AA277" i="1"/>
  <c r="Z277" i="1"/>
  <c r="R277" i="1"/>
  <c r="P277" i="1"/>
  <c r="M277" i="1"/>
  <c r="K277" i="1"/>
  <c r="G277" i="1"/>
  <c r="W277" i="1" s="1"/>
  <c r="F277" i="1"/>
  <c r="E277" i="1"/>
  <c r="C277" i="1"/>
  <c r="B277" i="1"/>
  <c r="AJ276" i="1"/>
  <c r="AA276" i="1"/>
  <c r="Z276" i="1"/>
  <c r="R276" i="1"/>
  <c r="P276" i="1" s="1"/>
  <c r="M276" i="1"/>
  <c r="K276" i="1" s="1"/>
  <c r="G276" i="1"/>
  <c r="W276" i="1" s="1"/>
  <c r="F276" i="1"/>
  <c r="E276" i="1"/>
  <c r="C276" i="1"/>
  <c r="B276" i="1"/>
  <c r="AJ275" i="1"/>
  <c r="AC275" i="1"/>
  <c r="AB275" i="1"/>
  <c r="R275" i="1"/>
  <c r="P275" i="1" s="1"/>
  <c r="M275" i="1"/>
  <c r="K275" i="1" s="1"/>
  <c r="G275" i="1"/>
  <c r="W275" i="1" s="1"/>
  <c r="F275" i="1"/>
  <c r="E275" i="1"/>
  <c r="C275" i="1"/>
  <c r="B275" i="1"/>
  <c r="AJ274" i="1"/>
  <c r="AC274" i="1"/>
  <c r="AB274" i="1"/>
  <c r="R274" i="1"/>
  <c r="P274" i="1"/>
  <c r="M274" i="1"/>
  <c r="K274" i="1"/>
  <c r="G274" i="1"/>
  <c r="W274" i="1" s="1"/>
  <c r="F274" i="1"/>
  <c r="E274" i="1"/>
  <c r="C274" i="1"/>
  <c r="B274" i="1"/>
  <c r="AJ273" i="1"/>
  <c r="AC273" i="1"/>
  <c r="AB273" i="1"/>
  <c r="R273" i="1"/>
  <c r="P273" i="1"/>
  <c r="M273" i="1"/>
  <c r="K273" i="1"/>
  <c r="G273" i="1"/>
  <c r="W273" i="1" s="1"/>
  <c r="F273" i="1"/>
  <c r="E273" i="1"/>
  <c r="C273" i="1"/>
  <c r="B273" i="1"/>
  <c r="AJ272" i="1"/>
  <c r="AC272" i="1"/>
  <c r="AB272" i="1"/>
  <c r="R272" i="1"/>
  <c r="P272" i="1" s="1"/>
  <c r="M272" i="1"/>
  <c r="K272" i="1"/>
  <c r="G272" i="1"/>
  <c r="W272" i="1" s="1"/>
  <c r="F272" i="1"/>
  <c r="E272" i="1"/>
  <c r="C272" i="1"/>
  <c r="B272" i="1"/>
  <c r="AJ271" i="1"/>
  <c r="AC271" i="1"/>
  <c r="AB271" i="1"/>
  <c r="R271" i="1"/>
  <c r="P271" i="1" s="1"/>
  <c r="M271" i="1"/>
  <c r="K271" i="1" s="1"/>
  <c r="G271" i="1"/>
  <c r="W271" i="1" s="1"/>
  <c r="F271" i="1"/>
  <c r="E271" i="1"/>
  <c r="C271" i="1"/>
  <c r="B271" i="1"/>
  <c r="AJ270" i="1"/>
  <c r="AC270" i="1"/>
  <c r="AB270" i="1"/>
  <c r="R270" i="1"/>
  <c r="P270" i="1" s="1"/>
  <c r="M270" i="1"/>
  <c r="K270" i="1" s="1"/>
  <c r="G270" i="1"/>
  <c r="W270" i="1" s="1"/>
  <c r="F270" i="1"/>
  <c r="E270" i="1"/>
  <c r="C270" i="1"/>
  <c r="B270" i="1"/>
  <c r="AJ269" i="1"/>
  <c r="AG269" i="1"/>
  <c r="AB269" i="1"/>
  <c r="P269" i="1"/>
  <c r="M269" i="1"/>
  <c r="K269" i="1"/>
  <c r="G269" i="1"/>
  <c r="W269" i="1" s="1"/>
  <c r="F269" i="1"/>
  <c r="E269" i="1"/>
  <c r="C269" i="1"/>
  <c r="B269" i="1"/>
  <c r="AJ268" i="1"/>
  <c r="AC268" i="1"/>
  <c r="AB268" i="1"/>
  <c r="W268" i="1"/>
  <c r="R268" i="1"/>
  <c r="P268" i="1"/>
  <c r="M268" i="1"/>
  <c r="K268" i="1"/>
  <c r="G268" i="1"/>
  <c r="Y268" i="1" s="1"/>
  <c r="F268" i="1"/>
  <c r="E268" i="1"/>
  <c r="C268" i="1"/>
  <c r="B268" i="1"/>
  <c r="AJ267" i="1"/>
  <c r="AC267" i="1"/>
  <c r="AB267" i="1"/>
  <c r="R267" i="1"/>
  <c r="P267" i="1"/>
  <c r="M267" i="1"/>
  <c r="K267" i="1"/>
  <c r="G267" i="1"/>
  <c r="Y267" i="1" s="1"/>
  <c r="F267" i="1"/>
  <c r="E267" i="1"/>
  <c r="C267" i="1"/>
  <c r="B267" i="1"/>
  <c r="AJ266" i="1"/>
  <c r="AC266" i="1"/>
  <c r="AB266" i="1"/>
  <c r="W266" i="1"/>
  <c r="AI266" i="1" s="1"/>
  <c r="R266" i="1"/>
  <c r="P266" i="1"/>
  <c r="M266" i="1"/>
  <c r="K266" i="1"/>
  <c r="G266" i="1"/>
  <c r="Y266" i="1" s="1"/>
  <c r="F266" i="1"/>
  <c r="E266" i="1"/>
  <c r="C266" i="1"/>
  <c r="B266" i="1"/>
  <c r="AJ265" i="1"/>
  <c r="AC265" i="1"/>
  <c r="AB265" i="1"/>
  <c r="W265" i="1"/>
  <c r="AI265" i="1" s="1"/>
  <c r="R265" i="1"/>
  <c r="P265" i="1"/>
  <c r="M265" i="1"/>
  <c r="K265" i="1"/>
  <c r="G265" i="1"/>
  <c r="Y265" i="1" s="1"/>
  <c r="F265" i="1"/>
  <c r="E265" i="1"/>
  <c r="C265" i="1"/>
  <c r="B265" i="1"/>
  <c r="AJ264" i="1"/>
  <c r="AC264" i="1"/>
  <c r="AB264" i="1"/>
  <c r="W264" i="1"/>
  <c r="AH264" i="1" s="1"/>
  <c r="R264" i="1"/>
  <c r="P264" i="1"/>
  <c r="M264" i="1"/>
  <c r="K264" i="1"/>
  <c r="G264" i="1"/>
  <c r="Y264" i="1" s="1"/>
  <c r="F264" i="1"/>
  <c r="E264" i="1"/>
  <c r="C264" i="1"/>
  <c r="B264" i="1"/>
  <c r="AJ263" i="1"/>
  <c r="AC263" i="1"/>
  <c r="AB263" i="1"/>
  <c r="W263" i="1"/>
  <c r="AH263" i="1" s="1"/>
  <c r="R263" i="1"/>
  <c r="P263" i="1"/>
  <c r="M263" i="1"/>
  <c r="K263" i="1"/>
  <c r="G263" i="1"/>
  <c r="Y263" i="1" s="1"/>
  <c r="F263" i="1"/>
  <c r="E263" i="1"/>
  <c r="C263" i="1"/>
  <c r="B263" i="1"/>
  <c r="AJ262" i="1"/>
  <c r="AC262" i="1"/>
  <c r="AB262" i="1"/>
  <c r="W262" i="1"/>
  <c r="AH262" i="1" s="1"/>
  <c r="R262" i="1"/>
  <c r="P262" i="1"/>
  <c r="M262" i="1"/>
  <c r="K262" i="1"/>
  <c r="G262" i="1"/>
  <c r="Y262" i="1" s="1"/>
  <c r="F262" i="1"/>
  <c r="E262" i="1"/>
  <c r="C262" i="1"/>
  <c r="B262" i="1"/>
  <c r="AJ261" i="1"/>
  <c r="AC261" i="1"/>
  <c r="AB261" i="1"/>
  <c r="W261" i="1"/>
  <c r="AH261" i="1" s="1"/>
  <c r="R261" i="1"/>
  <c r="P261" i="1"/>
  <c r="M261" i="1"/>
  <c r="K261" i="1"/>
  <c r="G261" i="1"/>
  <c r="Y261" i="1" s="1"/>
  <c r="F261" i="1"/>
  <c r="E261" i="1"/>
  <c r="C261" i="1"/>
  <c r="B261" i="1"/>
  <c r="AJ260" i="1"/>
  <c r="AC260" i="1"/>
  <c r="AB260" i="1"/>
  <c r="W260" i="1"/>
  <c r="AH260" i="1" s="1"/>
  <c r="R260" i="1"/>
  <c r="P260" i="1"/>
  <c r="M260" i="1"/>
  <c r="K260" i="1"/>
  <c r="G260" i="1"/>
  <c r="Y260" i="1" s="1"/>
  <c r="F260" i="1"/>
  <c r="E260" i="1"/>
  <c r="C260" i="1"/>
  <c r="B260" i="1"/>
  <c r="AJ259" i="1"/>
  <c r="AC259" i="1"/>
  <c r="AB259" i="1"/>
  <c r="R259" i="1"/>
  <c r="P259" i="1"/>
  <c r="M259" i="1"/>
  <c r="K259" i="1"/>
  <c r="G259" i="1"/>
  <c r="W259" i="1" s="1"/>
  <c r="F259" i="1"/>
  <c r="E259" i="1"/>
  <c r="C259" i="1"/>
  <c r="B259" i="1"/>
  <c r="AJ258" i="1"/>
  <c r="AC258" i="1"/>
  <c r="AB258" i="1"/>
  <c r="R258" i="1"/>
  <c r="P258" i="1" s="1"/>
  <c r="M258" i="1"/>
  <c r="K258" i="1" s="1"/>
  <c r="G258" i="1"/>
  <c r="W258" i="1" s="1"/>
  <c r="F258" i="1"/>
  <c r="E258" i="1"/>
  <c r="C258" i="1"/>
  <c r="B258" i="1"/>
  <c r="AJ257" i="1"/>
  <c r="AC257" i="1"/>
  <c r="AB257" i="1"/>
  <c r="R257" i="1"/>
  <c r="P257" i="1"/>
  <c r="M257" i="1"/>
  <c r="K257" i="1"/>
  <c r="G257" i="1"/>
  <c r="W257" i="1" s="1"/>
  <c r="F257" i="1"/>
  <c r="E257" i="1"/>
  <c r="C257" i="1"/>
  <c r="B257" i="1"/>
  <c r="AJ256" i="1"/>
  <c r="AC256" i="1"/>
  <c r="AB256" i="1"/>
  <c r="W256" i="1"/>
  <c r="AH256" i="1" s="1"/>
  <c r="R256" i="1"/>
  <c r="P256" i="1"/>
  <c r="M256" i="1"/>
  <c r="K256" i="1"/>
  <c r="G256" i="1"/>
  <c r="Y256" i="1" s="1"/>
  <c r="F256" i="1"/>
  <c r="E256" i="1"/>
  <c r="C256" i="1"/>
  <c r="B256" i="1"/>
  <c r="AJ255" i="1"/>
  <c r="AC255" i="1"/>
  <c r="AB255" i="1"/>
  <c r="W255" i="1"/>
  <c r="AH255" i="1" s="1"/>
  <c r="R255" i="1"/>
  <c r="P255" i="1"/>
  <c r="M255" i="1"/>
  <c r="K255" i="1"/>
  <c r="G255" i="1"/>
  <c r="Y255" i="1" s="1"/>
  <c r="F255" i="1"/>
  <c r="E255" i="1"/>
  <c r="C255" i="1"/>
  <c r="B255" i="1"/>
  <c r="AJ254" i="1"/>
  <c r="AC254" i="1"/>
  <c r="AB254" i="1"/>
  <c r="W254" i="1"/>
  <c r="AH254" i="1" s="1"/>
  <c r="R254" i="1"/>
  <c r="P254" i="1"/>
  <c r="M254" i="1"/>
  <c r="K254" i="1"/>
  <c r="G254" i="1"/>
  <c r="Y254" i="1" s="1"/>
  <c r="F254" i="1"/>
  <c r="E254" i="1"/>
  <c r="C254" i="1"/>
  <c r="B254" i="1"/>
  <c r="AJ253" i="1"/>
  <c r="AC253" i="1"/>
  <c r="AB253" i="1"/>
  <c r="W253" i="1"/>
  <c r="AH253" i="1" s="1"/>
  <c r="R253" i="1"/>
  <c r="P253" i="1"/>
  <c r="M253" i="1"/>
  <c r="K253" i="1"/>
  <c r="G253" i="1"/>
  <c r="Y253" i="1" s="1"/>
  <c r="F253" i="1"/>
  <c r="E253" i="1"/>
  <c r="C253" i="1"/>
  <c r="B253" i="1"/>
  <c r="AJ252" i="1"/>
  <c r="AC252" i="1"/>
  <c r="AB252" i="1"/>
  <c r="W252" i="1"/>
  <c r="AH252" i="1" s="1"/>
  <c r="R252" i="1"/>
  <c r="P252" i="1"/>
  <c r="M252" i="1"/>
  <c r="K252" i="1"/>
  <c r="G252" i="1"/>
  <c r="Y252" i="1" s="1"/>
  <c r="F252" i="1"/>
  <c r="E252" i="1"/>
  <c r="C252" i="1"/>
  <c r="B252" i="1"/>
  <c r="AJ251" i="1"/>
  <c r="AA251" i="1"/>
  <c r="Z251" i="1"/>
  <c r="W251" i="1"/>
  <c r="AH251" i="1" s="1"/>
  <c r="R251" i="1"/>
  <c r="P251" i="1"/>
  <c r="M251" i="1"/>
  <c r="K251" i="1"/>
  <c r="G251" i="1"/>
  <c r="Y251" i="1" s="1"/>
  <c r="F251" i="1"/>
  <c r="E251" i="1"/>
  <c r="C251" i="1"/>
  <c r="B251" i="1"/>
  <c r="AJ250" i="1"/>
  <c r="AG250" i="1"/>
  <c r="Z250" i="1"/>
  <c r="W250" i="1"/>
  <c r="AH250" i="1" s="1"/>
  <c r="R250" i="1"/>
  <c r="P250" i="1"/>
  <c r="M250" i="1"/>
  <c r="K250" i="1"/>
  <c r="G250" i="1"/>
  <c r="Y250" i="1" s="1"/>
  <c r="E250" i="1"/>
  <c r="C250" i="1"/>
  <c r="B250" i="1"/>
  <c r="AJ249" i="1"/>
  <c r="AG249" i="1"/>
  <c r="Z249" i="1"/>
  <c r="R249" i="1"/>
  <c r="P249" i="1" s="1"/>
  <c r="M249" i="1"/>
  <c r="K249" i="1" s="1"/>
  <c r="G249" i="1"/>
  <c r="Y249" i="1" s="1"/>
  <c r="E249" i="1"/>
  <c r="C249" i="1"/>
  <c r="B249" i="1"/>
  <c r="AJ248" i="1"/>
  <c r="AA248" i="1"/>
  <c r="Z248" i="1"/>
  <c r="R248" i="1"/>
  <c r="P248" i="1" s="1"/>
  <c r="M248" i="1"/>
  <c r="K248" i="1" s="1"/>
  <c r="G248" i="1"/>
  <c r="W248" i="1" s="1"/>
  <c r="F248" i="1"/>
  <c r="E248" i="1"/>
  <c r="C248" i="1"/>
  <c r="B248" i="1"/>
  <c r="AJ247" i="1"/>
  <c r="AG247" i="1"/>
  <c r="Z247" i="1"/>
  <c r="R247" i="1"/>
  <c r="P247" i="1" s="1"/>
  <c r="M247" i="1"/>
  <c r="K247" i="1" s="1"/>
  <c r="G247" i="1"/>
  <c r="W247" i="1" s="1"/>
  <c r="E247" i="1"/>
  <c r="C247" i="1"/>
  <c r="B247" i="1"/>
  <c r="AJ246" i="1"/>
  <c r="AA246" i="1"/>
  <c r="Z246" i="1"/>
  <c r="W246" i="1"/>
  <c r="R246" i="1"/>
  <c r="P246" i="1"/>
  <c r="M246" i="1"/>
  <c r="K246" i="1"/>
  <c r="G246" i="1"/>
  <c r="Y246" i="1" s="1"/>
  <c r="F246" i="1"/>
  <c r="E246" i="1"/>
  <c r="C246" i="1"/>
  <c r="B246" i="1"/>
  <c r="AJ245" i="1"/>
  <c r="AA245" i="1"/>
  <c r="Z245" i="1"/>
  <c r="W245" i="1"/>
  <c r="AI245" i="1" s="1"/>
  <c r="R245" i="1"/>
  <c r="P245" i="1"/>
  <c r="M245" i="1"/>
  <c r="K245" i="1"/>
  <c r="G245" i="1"/>
  <c r="Y245" i="1" s="1"/>
  <c r="F245" i="1"/>
  <c r="E245" i="1"/>
  <c r="C245" i="1"/>
  <c r="B245" i="1"/>
  <c r="AJ244" i="1"/>
  <c r="AA244" i="1"/>
  <c r="Z244" i="1"/>
  <c r="W244" i="1"/>
  <c r="R244" i="1"/>
  <c r="P244" i="1"/>
  <c r="M244" i="1"/>
  <c r="K244" i="1"/>
  <c r="G244" i="1"/>
  <c r="Y244" i="1" s="1"/>
  <c r="F244" i="1"/>
  <c r="E244" i="1"/>
  <c r="C244" i="1"/>
  <c r="B244" i="1"/>
  <c r="AJ243" i="1"/>
  <c r="AA243" i="1"/>
  <c r="Z243" i="1"/>
  <c r="W243" i="1"/>
  <c r="AI243" i="1" s="1"/>
  <c r="R243" i="1"/>
  <c r="P243" i="1"/>
  <c r="M243" i="1"/>
  <c r="K243" i="1"/>
  <c r="G243" i="1"/>
  <c r="Y243" i="1" s="1"/>
  <c r="F243" i="1"/>
  <c r="E243" i="1"/>
  <c r="C243" i="1"/>
  <c r="B243" i="1"/>
  <c r="AJ242" i="1"/>
  <c r="AA242" i="1"/>
  <c r="Z242" i="1"/>
  <c r="W242" i="1"/>
  <c r="R242" i="1"/>
  <c r="P242" i="1"/>
  <c r="M242" i="1"/>
  <c r="K242" i="1"/>
  <c r="G242" i="1"/>
  <c r="Y242" i="1" s="1"/>
  <c r="F242" i="1"/>
  <c r="E242" i="1"/>
  <c r="C242" i="1"/>
  <c r="B242" i="1"/>
  <c r="AJ241" i="1"/>
  <c r="AA241" i="1"/>
  <c r="Z241" i="1"/>
  <c r="W241" i="1"/>
  <c r="AI241" i="1" s="1"/>
  <c r="R241" i="1"/>
  <c r="P241" i="1"/>
  <c r="M241" i="1"/>
  <c r="K241" i="1"/>
  <c r="G241" i="1"/>
  <c r="Y241" i="1" s="1"/>
  <c r="F241" i="1"/>
  <c r="E241" i="1"/>
  <c r="C241" i="1"/>
  <c r="B241" i="1"/>
  <c r="AJ240" i="1"/>
  <c r="AA240" i="1"/>
  <c r="Z240" i="1"/>
  <c r="W240" i="1"/>
  <c r="R240" i="1"/>
  <c r="P240" i="1"/>
  <c r="M240" i="1"/>
  <c r="K240" i="1"/>
  <c r="G240" i="1"/>
  <c r="Y240" i="1" s="1"/>
  <c r="F240" i="1"/>
  <c r="E240" i="1"/>
  <c r="C240" i="1"/>
  <c r="B240" i="1"/>
  <c r="AJ239" i="1"/>
  <c r="AA239" i="1"/>
  <c r="Z239" i="1"/>
  <c r="W239" i="1"/>
  <c r="AI239" i="1" s="1"/>
  <c r="R239" i="1"/>
  <c r="P239" i="1"/>
  <c r="M239" i="1"/>
  <c r="K239" i="1"/>
  <c r="G239" i="1"/>
  <c r="Y239" i="1" s="1"/>
  <c r="F239" i="1"/>
  <c r="E239" i="1"/>
  <c r="C239" i="1"/>
  <c r="B239" i="1"/>
  <c r="AJ238" i="1"/>
  <c r="AA238" i="1"/>
  <c r="Z238" i="1"/>
  <c r="W238" i="1"/>
  <c r="R238" i="1"/>
  <c r="P238" i="1"/>
  <c r="M238" i="1"/>
  <c r="K238" i="1"/>
  <c r="G238" i="1"/>
  <c r="Y238" i="1" s="1"/>
  <c r="F238" i="1"/>
  <c r="E238" i="1"/>
  <c r="C238" i="1"/>
  <c r="B238" i="1"/>
  <c r="AJ237" i="1"/>
  <c r="AA237" i="1"/>
  <c r="Z237" i="1"/>
  <c r="W237" i="1"/>
  <c r="AI237" i="1" s="1"/>
  <c r="R237" i="1"/>
  <c r="P237" i="1"/>
  <c r="M237" i="1"/>
  <c r="K237" i="1"/>
  <c r="G237" i="1"/>
  <c r="Y237" i="1" s="1"/>
  <c r="F237" i="1"/>
  <c r="E237" i="1"/>
  <c r="C237" i="1"/>
  <c r="B237" i="1"/>
  <c r="AJ236" i="1"/>
  <c r="AA236" i="1"/>
  <c r="Z236" i="1"/>
  <c r="W236" i="1"/>
  <c r="R236" i="1"/>
  <c r="P236" i="1"/>
  <c r="M236" i="1"/>
  <c r="K236" i="1"/>
  <c r="G236" i="1"/>
  <c r="Y236" i="1" s="1"/>
  <c r="F236" i="1"/>
  <c r="E236" i="1"/>
  <c r="C236" i="1"/>
  <c r="B236" i="1"/>
  <c r="AJ235" i="1"/>
  <c r="AA235" i="1"/>
  <c r="Z235" i="1"/>
  <c r="W235" i="1"/>
  <c r="AI235" i="1" s="1"/>
  <c r="R235" i="1"/>
  <c r="P235" i="1"/>
  <c r="M235" i="1"/>
  <c r="K235" i="1"/>
  <c r="G235" i="1"/>
  <c r="Y235" i="1" s="1"/>
  <c r="F235" i="1"/>
  <c r="E235" i="1"/>
  <c r="C235" i="1"/>
  <c r="B235" i="1"/>
  <c r="AJ234" i="1"/>
  <c r="AA234" i="1"/>
  <c r="Z234" i="1"/>
  <c r="W234" i="1"/>
  <c r="R234" i="1"/>
  <c r="P234" i="1"/>
  <c r="M234" i="1"/>
  <c r="K234" i="1"/>
  <c r="G234" i="1"/>
  <c r="Y234" i="1" s="1"/>
  <c r="F234" i="1"/>
  <c r="E234" i="1"/>
  <c r="C234" i="1"/>
  <c r="B234" i="1"/>
  <c r="AJ233" i="1"/>
  <c r="AA233" i="1"/>
  <c r="Z233" i="1"/>
  <c r="W233" i="1"/>
  <c r="AI233" i="1" s="1"/>
  <c r="R233" i="1"/>
  <c r="P233" i="1"/>
  <c r="M233" i="1"/>
  <c r="K233" i="1"/>
  <c r="G233" i="1"/>
  <c r="Y233" i="1" s="1"/>
  <c r="F233" i="1"/>
  <c r="E233" i="1"/>
  <c r="C233" i="1"/>
  <c r="B233" i="1"/>
  <c r="AJ232" i="1"/>
  <c r="AA232" i="1"/>
  <c r="Z232" i="1"/>
  <c r="W232" i="1"/>
  <c r="R232" i="1"/>
  <c r="P232" i="1"/>
  <c r="M232" i="1"/>
  <c r="K232" i="1"/>
  <c r="G232" i="1"/>
  <c r="Y232" i="1" s="1"/>
  <c r="F232" i="1"/>
  <c r="E232" i="1"/>
  <c r="C232" i="1"/>
  <c r="B232" i="1"/>
  <c r="AJ231" i="1"/>
  <c r="AA231" i="1"/>
  <c r="Z231" i="1"/>
  <c r="W231" i="1"/>
  <c r="AI231" i="1" s="1"/>
  <c r="R231" i="1"/>
  <c r="P231" i="1"/>
  <c r="M231" i="1"/>
  <c r="K231" i="1"/>
  <c r="G231" i="1"/>
  <c r="Y231" i="1" s="1"/>
  <c r="F231" i="1"/>
  <c r="E231" i="1"/>
  <c r="C231" i="1"/>
  <c r="B231" i="1"/>
  <c r="AJ230" i="1"/>
  <c r="AA230" i="1"/>
  <c r="Z230" i="1"/>
  <c r="W230" i="1"/>
  <c r="R230" i="1"/>
  <c r="P230" i="1"/>
  <c r="M230" i="1"/>
  <c r="K230" i="1"/>
  <c r="G230" i="1"/>
  <c r="Y230" i="1" s="1"/>
  <c r="F230" i="1"/>
  <c r="E230" i="1"/>
  <c r="C230" i="1"/>
  <c r="B230" i="1"/>
  <c r="AJ229" i="1"/>
  <c r="AA229" i="1"/>
  <c r="Z229" i="1"/>
  <c r="W229" i="1"/>
  <c r="AI229" i="1" s="1"/>
  <c r="R229" i="1"/>
  <c r="P229" i="1"/>
  <c r="M229" i="1"/>
  <c r="K229" i="1"/>
  <c r="G229" i="1"/>
  <c r="Y229" i="1" s="1"/>
  <c r="F229" i="1"/>
  <c r="E229" i="1"/>
  <c r="C229" i="1"/>
  <c r="B229" i="1"/>
  <c r="AJ228" i="1"/>
  <c r="AA228" i="1"/>
  <c r="Z228" i="1"/>
  <c r="W228" i="1"/>
  <c r="R228" i="1"/>
  <c r="P228" i="1"/>
  <c r="M228" i="1"/>
  <c r="K228" i="1"/>
  <c r="G228" i="1"/>
  <c r="Y228" i="1" s="1"/>
  <c r="F228" i="1"/>
  <c r="E228" i="1"/>
  <c r="C228" i="1"/>
  <c r="B228" i="1"/>
  <c r="AJ227" i="1"/>
  <c r="AA227" i="1"/>
  <c r="Z227" i="1"/>
  <c r="W227" i="1"/>
  <c r="AI227" i="1" s="1"/>
  <c r="R227" i="1"/>
  <c r="P227" i="1"/>
  <c r="M227" i="1"/>
  <c r="K227" i="1"/>
  <c r="G227" i="1"/>
  <c r="Y227" i="1" s="1"/>
  <c r="F227" i="1"/>
  <c r="E227" i="1"/>
  <c r="C227" i="1"/>
  <c r="B227" i="1"/>
  <c r="AJ226" i="1"/>
  <c r="AA226" i="1"/>
  <c r="Z226" i="1"/>
  <c r="W226" i="1"/>
  <c r="R226" i="1"/>
  <c r="P226" i="1"/>
  <c r="M226" i="1"/>
  <c r="K226" i="1"/>
  <c r="G226" i="1"/>
  <c r="Y226" i="1" s="1"/>
  <c r="F226" i="1"/>
  <c r="E226" i="1"/>
  <c r="C226" i="1"/>
  <c r="B226" i="1"/>
  <c r="AJ225" i="1"/>
  <c r="AA225" i="1"/>
  <c r="Z225" i="1"/>
  <c r="W225" i="1"/>
  <c r="AI225" i="1" s="1"/>
  <c r="R225" i="1"/>
  <c r="P225" i="1"/>
  <c r="M225" i="1"/>
  <c r="K225" i="1"/>
  <c r="G225" i="1"/>
  <c r="Y225" i="1" s="1"/>
  <c r="F225" i="1"/>
  <c r="E225" i="1"/>
  <c r="C225" i="1"/>
  <c r="B225" i="1"/>
  <c r="AJ224" i="1"/>
  <c r="AA224" i="1"/>
  <c r="Z224" i="1"/>
  <c r="W224" i="1"/>
  <c r="R224" i="1"/>
  <c r="P224" i="1"/>
  <c r="M224" i="1"/>
  <c r="K224" i="1"/>
  <c r="G224" i="1"/>
  <c r="Y224" i="1" s="1"/>
  <c r="F224" i="1"/>
  <c r="E224" i="1"/>
  <c r="C224" i="1"/>
  <c r="B224" i="1"/>
  <c r="AJ223" i="1"/>
  <c r="AA223" i="1"/>
  <c r="Z223" i="1"/>
  <c r="W223" i="1"/>
  <c r="AI223" i="1" s="1"/>
  <c r="R223" i="1"/>
  <c r="P223" i="1"/>
  <c r="M223" i="1"/>
  <c r="K223" i="1"/>
  <c r="G223" i="1"/>
  <c r="Y223" i="1" s="1"/>
  <c r="F223" i="1"/>
  <c r="E223" i="1"/>
  <c r="C223" i="1"/>
  <c r="B223" i="1"/>
  <c r="AJ222" i="1"/>
  <c r="AA222" i="1"/>
  <c r="Z222" i="1"/>
  <c r="W222" i="1"/>
  <c r="R222" i="1"/>
  <c r="P222" i="1"/>
  <c r="M222" i="1"/>
  <c r="K222" i="1"/>
  <c r="G222" i="1"/>
  <c r="Y222" i="1" s="1"/>
  <c r="F222" i="1"/>
  <c r="E222" i="1"/>
  <c r="C222" i="1"/>
  <c r="B222" i="1"/>
  <c r="AJ221" i="1"/>
  <c r="AA221" i="1"/>
  <c r="Z221" i="1"/>
  <c r="W221" i="1"/>
  <c r="AI221" i="1" s="1"/>
  <c r="R221" i="1"/>
  <c r="P221" i="1"/>
  <c r="M221" i="1"/>
  <c r="K221" i="1"/>
  <c r="G221" i="1"/>
  <c r="Y221" i="1" s="1"/>
  <c r="F221" i="1"/>
  <c r="E221" i="1"/>
  <c r="C221" i="1"/>
  <c r="B221" i="1"/>
  <c r="AJ220" i="1"/>
  <c r="AA220" i="1"/>
  <c r="Z220" i="1"/>
  <c r="W220" i="1"/>
  <c r="R220" i="1"/>
  <c r="P220" i="1"/>
  <c r="M220" i="1"/>
  <c r="K220" i="1"/>
  <c r="G220" i="1"/>
  <c r="Y220" i="1" s="1"/>
  <c r="F220" i="1"/>
  <c r="E220" i="1"/>
  <c r="C220" i="1"/>
  <c r="B220" i="1"/>
  <c r="AJ219" i="1"/>
  <c r="AA219" i="1"/>
  <c r="Z219" i="1"/>
  <c r="W219" i="1"/>
  <c r="AI219" i="1" s="1"/>
  <c r="R219" i="1"/>
  <c r="P219" i="1"/>
  <c r="M219" i="1"/>
  <c r="K219" i="1"/>
  <c r="G219" i="1"/>
  <c r="Y219" i="1" s="1"/>
  <c r="F219" i="1"/>
  <c r="E219" i="1"/>
  <c r="C219" i="1"/>
  <c r="B219" i="1"/>
  <c r="AJ218" i="1"/>
  <c r="X218" i="1"/>
  <c r="W218" i="1"/>
  <c r="AI218" i="1" s="1"/>
  <c r="P218" i="1"/>
  <c r="M218" i="1"/>
  <c r="K218" i="1" s="1"/>
  <c r="I218" i="1"/>
  <c r="Y218" i="1" s="1"/>
  <c r="G218" i="1"/>
  <c r="F218" i="1"/>
  <c r="E218" i="1"/>
  <c r="C218" i="1"/>
  <c r="B218" i="1"/>
  <c r="AJ217" i="1"/>
  <c r="AF217" i="1"/>
  <c r="AD217" i="1"/>
  <c r="AB217" i="1"/>
  <c r="X217" i="1"/>
  <c r="P217" i="1"/>
  <c r="I217" i="1" s="1"/>
  <c r="AC217" i="1" s="1"/>
  <c r="M217" i="1"/>
  <c r="AG217" i="1" s="1"/>
  <c r="K217" i="1"/>
  <c r="AE217" i="1" s="1"/>
  <c r="G217" i="1"/>
  <c r="F217" i="1"/>
  <c r="E217" i="1"/>
  <c r="C217" i="1"/>
  <c r="B217" i="1"/>
  <c r="AJ216" i="1"/>
  <c r="AG216" i="1"/>
  <c r="AF216" i="1"/>
  <c r="AE216" i="1"/>
  <c r="AD216" i="1"/>
  <c r="AC216" i="1"/>
  <c r="AB216" i="1"/>
  <c r="AA216" i="1"/>
  <c r="Z216" i="1"/>
  <c r="Y216" i="1"/>
  <c r="W216" i="1"/>
  <c r="R216" i="1"/>
  <c r="P216" i="1"/>
  <c r="M216" i="1"/>
  <c r="K216" i="1"/>
  <c r="G216" i="1"/>
  <c r="F216" i="1"/>
  <c r="X216" i="1" s="1"/>
  <c r="E216" i="1"/>
  <c r="C216" i="1"/>
  <c r="B216" i="1"/>
  <c r="AJ215" i="1"/>
  <c r="AF215" i="1"/>
  <c r="AD215" i="1"/>
  <c r="AC215" i="1"/>
  <c r="AB215" i="1"/>
  <c r="AA215" i="1"/>
  <c r="Z215" i="1"/>
  <c r="X215" i="1"/>
  <c r="R215" i="1"/>
  <c r="P215" i="1" s="1"/>
  <c r="M215" i="1"/>
  <c r="G215" i="1"/>
  <c r="F215" i="1"/>
  <c r="E215" i="1"/>
  <c r="C215" i="1"/>
  <c r="B215" i="1"/>
  <c r="AJ214" i="1"/>
  <c r="AG214" i="1"/>
  <c r="AF214" i="1"/>
  <c r="AD214" i="1"/>
  <c r="AC214" i="1"/>
  <c r="AB214" i="1"/>
  <c r="AA214" i="1"/>
  <c r="Z214" i="1"/>
  <c r="Y214" i="1"/>
  <c r="W214" i="1"/>
  <c r="R214" i="1"/>
  <c r="P214" i="1"/>
  <c r="M214" i="1"/>
  <c r="K214" i="1"/>
  <c r="AE214" i="1" s="1"/>
  <c r="G214" i="1"/>
  <c r="F214" i="1"/>
  <c r="X214" i="1" s="1"/>
  <c r="E214" i="1"/>
  <c r="C214" i="1"/>
  <c r="B214" i="1"/>
  <c r="AJ213" i="1"/>
  <c r="AF213" i="1"/>
  <c r="AD213" i="1"/>
  <c r="AC213" i="1"/>
  <c r="AB213" i="1"/>
  <c r="AA213" i="1"/>
  <c r="Z213" i="1"/>
  <c r="X213" i="1"/>
  <c r="R213" i="1"/>
  <c r="P213" i="1" s="1"/>
  <c r="M213" i="1"/>
  <c r="G213" i="1"/>
  <c r="F213" i="1"/>
  <c r="E213" i="1"/>
  <c r="C213" i="1"/>
  <c r="B213" i="1"/>
  <c r="AJ212" i="1"/>
  <c r="AG212" i="1"/>
  <c r="AF212" i="1"/>
  <c r="AE212" i="1"/>
  <c r="AD212" i="1"/>
  <c r="AC212" i="1"/>
  <c r="AB212" i="1"/>
  <c r="AA212" i="1"/>
  <c r="Z212" i="1"/>
  <c r="Y212" i="1"/>
  <c r="W212" i="1"/>
  <c r="R212" i="1"/>
  <c r="P212" i="1"/>
  <c r="M212" i="1"/>
  <c r="K212" i="1"/>
  <c r="G212" i="1"/>
  <c r="F212" i="1"/>
  <c r="X212" i="1" s="1"/>
  <c r="E212" i="1"/>
  <c r="C212" i="1"/>
  <c r="B212" i="1"/>
  <c r="AJ211" i="1"/>
  <c r="AF211" i="1"/>
  <c r="AD211" i="1"/>
  <c r="AC211" i="1"/>
  <c r="AB211" i="1"/>
  <c r="AA211" i="1"/>
  <c r="Z211" i="1"/>
  <c r="X211" i="1"/>
  <c r="R211" i="1"/>
  <c r="P211" i="1" s="1"/>
  <c r="M211" i="1"/>
  <c r="G211" i="1"/>
  <c r="F211" i="1"/>
  <c r="E211" i="1"/>
  <c r="C211" i="1"/>
  <c r="B211" i="1"/>
  <c r="AJ210" i="1"/>
  <c r="AG210" i="1"/>
  <c r="AF210" i="1"/>
  <c r="AD210" i="1"/>
  <c r="AC210" i="1"/>
  <c r="AB210" i="1"/>
  <c r="AA210" i="1"/>
  <c r="Z210" i="1"/>
  <c r="Y210" i="1"/>
  <c r="W210" i="1"/>
  <c r="R210" i="1"/>
  <c r="P210" i="1"/>
  <c r="M210" i="1"/>
  <c r="K210" i="1"/>
  <c r="AE210" i="1" s="1"/>
  <c r="G210" i="1"/>
  <c r="F210" i="1"/>
  <c r="X210" i="1" s="1"/>
  <c r="E210" i="1"/>
  <c r="C210" i="1"/>
  <c r="B210" i="1"/>
  <c r="AJ209" i="1"/>
  <c r="AF209" i="1"/>
  <c r="AD209" i="1"/>
  <c r="AC209" i="1"/>
  <c r="AB209" i="1"/>
  <c r="AA209" i="1"/>
  <c r="Z209" i="1"/>
  <c r="X209" i="1"/>
  <c r="R209" i="1"/>
  <c r="P209" i="1" s="1"/>
  <c r="M209" i="1"/>
  <c r="G209" i="1"/>
  <c r="F209" i="1"/>
  <c r="E209" i="1"/>
  <c r="C209" i="1"/>
  <c r="B209" i="1"/>
  <c r="AJ208" i="1"/>
  <c r="AG208" i="1"/>
  <c r="AF208" i="1"/>
  <c r="AE208" i="1"/>
  <c r="AD208" i="1"/>
  <c r="AB208" i="1"/>
  <c r="AA208" i="1"/>
  <c r="X208" i="1"/>
  <c r="W208" i="1"/>
  <c r="P208" i="1"/>
  <c r="M208" i="1"/>
  <c r="K208" i="1" s="1"/>
  <c r="I208" i="1"/>
  <c r="AC208" i="1" s="1"/>
  <c r="G208" i="1"/>
  <c r="F208" i="1"/>
  <c r="Z208" i="1" s="1"/>
  <c r="E208" i="1"/>
  <c r="C208" i="1"/>
  <c r="B208" i="1"/>
  <c r="AJ207" i="1"/>
  <c r="AF207" i="1"/>
  <c r="AD207" i="1"/>
  <c r="AB207" i="1"/>
  <c r="Z207" i="1"/>
  <c r="X207" i="1"/>
  <c r="P207" i="1"/>
  <c r="I207" i="1" s="1"/>
  <c r="M207" i="1"/>
  <c r="AG207" i="1" s="1"/>
  <c r="K207" i="1"/>
  <c r="AE207" i="1" s="1"/>
  <c r="G207" i="1"/>
  <c r="F207" i="1"/>
  <c r="E207" i="1"/>
  <c r="C207" i="1"/>
  <c r="B207" i="1"/>
  <c r="AJ206" i="1"/>
  <c r="AF206" i="1"/>
  <c r="AD206" i="1"/>
  <c r="AB206" i="1"/>
  <c r="AA206" i="1"/>
  <c r="Y206" i="1"/>
  <c r="X206" i="1"/>
  <c r="W206" i="1"/>
  <c r="AH206" i="1" s="1"/>
  <c r="P206" i="1"/>
  <c r="M206" i="1"/>
  <c r="K206" i="1" s="1"/>
  <c r="AE206" i="1" s="1"/>
  <c r="I206" i="1"/>
  <c r="AC206" i="1" s="1"/>
  <c r="G206" i="1"/>
  <c r="F206" i="1"/>
  <c r="Z206" i="1" s="1"/>
  <c r="E206" i="1"/>
  <c r="C206" i="1"/>
  <c r="B206" i="1"/>
  <c r="AJ205" i="1"/>
  <c r="AF205" i="1"/>
  <c r="AD205" i="1"/>
  <c r="AB205" i="1"/>
  <c r="Z205" i="1"/>
  <c r="X205" i="1"/>
  <c r="P205" i="1"/>
  <c r="I205" i="1" s="1"/>
  <c r="M205" i="1"/>
  <c r="AG205" i="1" s="1"/>
  <c r="K205" i="1"/>
  <c r="AE205" i="1" s="1"/>
  <c r="G205" i="1"/>
  <c r="F205" i="1"/>
  <c r="E205" i="1"/>
  <c r="C205" i="1"/>
  <c r="B205" i="1"/>
  <c r="AJ204" i="1"/>
  <c r="AG204" i="1"/>
  <c r="AF204" i="1"/>
  <c r="AE204" i="1"/>
  <c r="AD204" i="1"/>
  <c r="AB204" i="1"/>
  <c r="AA204" i="1"/>
  <c r="X204" i="1"/>
  <c r="W204" i="1"/>
  <c r="P204" i="1"/>
  <c r="M204" i="1"/>
  <c r="K204" i="1" s="1"/>
  <c r="I204" i="1"/>
  <c r="AC204" i="1" s="1"/>
  <c r="G204" i="1"/>
  <c r="F204" i="1"/>
  <c r="Z204" i="1" s="1"/>
  <c r="E204" i="1"/>
  <c r="C204" i="1"/>
  <c r="B204" i="1"/>
  <c r="AJ203" i="1"/>
  <c r="AF203" i="1"/>
  <c r="AD203" i="1"/>
  <c r="AB203" i="1"/>
  <c r="Z203" i="1"/>
  <c r="X203" i="1"/>
  <c r="P203" i="1"/>
  <c r="I203" i="1" s="1"/>
  <c r="M203" i="1"/>
  <c r="AG203" i="1" s="1"/>
  <c r="K203" i="1"/>
  <c r="AE203" i="1" s="1"/>
  <c r="G203" i="1"/>
  <c r="F203" i="1"/>
  <c r="E203" i="1"/>
  <c r="C203" i="1"/>
  <c r="B203" i="1"/>
  <c r="AJ202" i="1"/>
  <c r="AF202" i="1"/>
  <c r="AD202" i="1"/>
  <c r="AB202" i="1"/>
  <c r="AA202" i="1"/>
  <c r="Y202" i="1"/>
  <c r="X202" i="1"/>
  <c r="W202" i="1"/>
  <c r="AH202" i="1" s="1"/>
  <c r="P202" i="1"/>
  <c r="M202" i="1"/>
  <c r="K202" i="1" s="1"/>
  <c r="AE202" i="1" s="1"/>
  <c r="I202" i="1"/>
  <c r="AC202" i="1" s="1"/>
  <c r="G202" i="1"/>
  <c r="F202" i="1"/>
  <c r="Z202" i="1" s="1"/>
  <c r="E202" i="1"/>
  <c r="C202" i="1"/>
  <c r="B202" i="1"/>
  <c r="AJ201" i="1"/>
  <c r="AF201" i="1"/>
  <c r="AD201" i="1"/>
  <c r="AB201" i="1"/>
  <c r="X201" i="1"/>
  <c r="W201" i="1"/>
  <c r="P201" i="1"/>
  <c r="M201" i="1"/>
  <c r="AG201" i="1" s="1"/>
  <c r="I201" i="1"/>
  <c r="G201" i="1"/>
  <c r="AA201" i="1" s="1"/>
  <c r="F201" i="1"/>
  <c r="Z201" i="1" s="1"/>
  <c r="E201" i="1"/>
  <c r="C201" i="1"/>
  <c r="B201" i="1"/>
  <c r="AJ200" i="1"/>
  <c r="AF200" i="1"/>
  <c r="AD200" i="1"/>
  <c r="AB200" i="1"/>
  <c r="Z200" i="1"/>
  <c r="X200" i="1"/>
  <c r="P200" i="1"/>
  <c r="I200" i="1" s="1"/>
  <c r="M200" i="1"/>
  <c r="AG200" i="1" s="1"/>
  <c r="K200" i="1"/>
  <c r="AE200" i="1" s="1"/>
  <c r="G200" i="1"/>
  <c r="AA200" i="1" s="1"/>
  <c r="F200" i="1"/>
  <c r="E200" i="1"/>
  <c r="C200" i="1"/>
  <c r="B200" i="1"/>
  <c r="AJ199" i="1"/>
  <c r="AF199" i="1"/>
  <c r="AD199" i="1"/>
  <c r="AB199" i="1"/>
  <c r="AA199" i="1"/>
  <c r="X199" i="1"/>
  <c r="W199" i="1"/>
  <c r="P199" i="1"/>
  <c r="M199" i="1"/>
  <c r="AG199" i="1" s="1"/>
  <c r="I199" i="1"/>
  <c r="AC199" i="1" s="1"/>
  <c r="G199" i="1"/>
  <c r="F199" i="1"/>
  <c r="Z199" i="1" s="1"/>
  <c r="E199" i="1"/>
  <c r="C199" i="1"/>
  <c r="B199" i="1"/>
  <c r="AJ198" i="1"/>
  <c r="AF198" i="1"/>
  <c r="AD198" i="1"/>
  <c r="AB198" i="1"/>
  <c r="Z198" i="1"/>
  <c r="X198" i="1"/>
  <c r="P198" i="1"/>
  <c r="I198" i="1" s="1"/>
  <c r="M198" i="1"/>
  <c r="AG198" i="1" s="1"/>
  <c r="K198" i="1"/>
  <c r="AE198" i="1" s="1"/>
  <c r="G198" i="1"/>
  <c r="AA198" i="1" s="1"/>
  <c r="F198" i="1"/>
  <c r="E198" i="1"/>
  <c r="C198" i="1"/>
  <c r="B198" i="1"/>
  <c r="AJ197" i="1"/>
  <c r="AF197" i="1"/>
  <c r="AD197" i="1"/>
  <c r="AB197" i="1"/>
  <c r="AA197" i="1"/>
  <c r="X197" i="1"/>
  <c r="W197" i="1"/>
  <c r="P197" i="1"/>
  <c r="M197" i="1"/>
  <c r="AG197" i="1" s="1"/>
  <c r="I197" i="1"/>
  <c r="AC197" i="1" s="1"/>
  <c r="G197" i="1"/>
  <c r="F197" i="1"/>
  <c r="Z197" i="1" s="1"/>
  <c r="E197" i="1"/>
  <c r="C197" i="1"/>
  <c r="B197" i="1"/>
  <c r="AJ196" i="1"/>
  <c r="AF196" i="1"/>
  <c r="AD196" i="1"/>
  <c r="AB196" i="1"/>
  <c r="Z196" i="1"/>
  <c r="X196" i="1"/>
  <c r="P196" i="1"/>
  <c r="I196" i="1" s="1"/>
  <c r="M196" i="1"/>
  <c r="AG196" i="1" s="1"/>
  <c r="K196" i="1"/>
  <c r="AE196" i="1" s="1"/>
  <c r="G196" i="1"/>
  <c r="AA196" i="1" s="1"/>
  <c r="F196" i="1"/>
  <c r="E196" i="1"/>
  <c r="C196" i="1"/>
  <c r="B196" i="1"/>
  <c r="AJ195" i="1"/>
  <c r="AF195" i="1"/>
  <c r="AD195" i="1"/>
  <c r="AB195" i="1"/>
  <c r="AA195" i="1"/>
  <c r="X195" i="1"/>
  <c r="W195" i="1"/>
  <c r="P195" i="1"/>
  <c r="M195" i="1"/>
  <c r="AG195" i="1" s="1"/>
  <c r="I195" i="1"/>
  <c r="AC195" i="1" s="1"/>
  <c r="G195" i="1"/>
  <c r="F195" i="1"/>
  <c r="Z195" i="1" s="1"/>
  <c r="E195" i="1"/>
  <c r="C195" i="1"/>
  <c r="B195" i="1"/>
  <c r="AJ194" i="1"/>
  <c r="AF194" i="1"/>
  <c r="AD194" i="1"/>
  <c r="AB194" i="1"/>
  <c r="Z194" i="1"/>
  <c r="X194" i="1"/>
  <c r="P194" i="1"/>
  <c r="I194" i="1" s="1"/>
  <c r="M194" i="1"/>
  <c r="AG194" i="1" s="1"/>
  <c r="K194" i="1"/>
  <c r="AE194" i="1" s="1"/>
  <c r="G194" i="1"/>
  <c r="AA194" i="1" s="1"/>
  <c r="F194" i="1"/>
  <c r="E194" i="1"/>
  <c r="C194" i="1"/>
  <c r="B194" i="1"/>
  <c r="AJ193" i="1"/>
  <c r="AF193" i="1"/>
  <c r="AD193" i="1"/>
  <c r="AB193" i="1"/>
  <c r="AA193" i="1"/>
  <c r="X193" i="1"/>
  <c r="W193" i="1"/>
  <c r="P193" i="1"/>
  <c r="M193" i="1"/>
  <c r="AG193" i="1" s="1"/>
  <c r="I193" i="1"/>
  <c r="AC193" i="1" s="1"/>
  <c r="G193" i="1"/>
  <c r="F193" i="1"/>
  <c r="Z193" i="1" s="1"/>
  <c r="E193" i="1"/>
  <c r="C193" i="1"/>
  <c r="B193" i="1"/>
  <c r="AJ192" i="1"/>
  <c r="AF192" i="1"/>
  <c r="AD192" i="1"/>
  <c r="AB192" i="1"/>
  <c r="Z192" i="1"/>
  <c r="X192" i="1"/>
  <c r="P192" i="1"/>
  <c r="I192" i="1" s="1"/>
  <c r="M192" i="1"/>
  <c r="AG192" i="1" s="1"/>
  <c r="K192" i="1"/>
  <c r="AE192" i="1" s="1"/>
  <c r="G192" i="1"/>
  <c r="AA192" i="1" s="1"/>
  <c r="F192" i="1"/>
  <c r="E192" i="1"/>
  <c r="C192" i="1"/>
  <c r="B192" i="1"/>
  <c r="AJ191" i="1"/>
  <c r="AF191" i="1"/>
  <c r="AD191" i="1"/>
  <c r="AB191" i="1"/>
  <c r="AA191" i="1"/>
  <c r="X191" i="1"/>
  <c r="W191" i="1"/>
  <c r="P191" i="1"/>
  <c r="M191" i="1"/>
  <c r="AG191" i="1" s="1"/>
  <c r="I191" i="1"/>
  <c r="AC191" i="1" s="1"/>
  <c r="G191" i="1"/>
  <c r="F191" i="1"/>
  <c r="Z191" i="1" s="1"/>
  <c r="E191" i="1"/>
  <c r="C191" i="1"/>
  <c r="B191" i="1"/>
  <c r="AJ190" i="1"/>
  <c r="AF190" i="1"/>
  <c r="AD190" i="1"/>
  <c r="AB190" i="1"/>
  <c r="AA190" i="1"/>
  <c r="X190" i="1"/>
  <c r="W190" i="1"/>
  <c r="AH190" i="1" s="1"/>
  <c r="P190" i="1"/>
  <c r="M190" i="1"/>
  <c r="K190" i="1" s="1"/>
  <c r="AE190" i="1" s="1"/>
  <c r="I190" i="1"/>
  <c r="AC190" i="1" s="1"/>
  <c r="G190" i="1"/>
  <c r="F190" i="1"/>
  <c r="Z190" i="1" s="1"/>
  <c r="E190" i="1"/>
  <c r="C190" i="1"/>
  <c r="B190" i="1"/>
  <c r="AJ189" i="1"/>
  <c r="AF189" i="1"/>
  <c r="AD189" i="1"/>
  <c r="AB189" i="1"/>
  <c r="Z189" i="1"/>
  <c r="X189" i="1"/>
  <c r="P189" i="1"/>
  <c r="I189" i="1" s="1"/>
  <c r="M189" i="1"/>
  <c r="AG189" i="1" s="1"/>
  <c r="K189" i="1"/>
  <c r="AE189" i="1" s="1"/>
  <c r="G189" i="1"/>
  <c r="AA189" i="1" s="1"/>
  <c r="F189" i="1"/>
  <c r="E189" i="1"/>
  <c r="C189" i="1"/>
  <c r="B189" i="1"/>
  <c r="AJ188" i="1"/>
  <c r="AF188" i="1"/>
  <c r="AD188" i="1"/>
  <c r="AB188" i="1"/>
  <c r="AA188" i="1"/>
  <c r="X188" i="1"/>
  <c r="W188" i="1"/>
  <c r="P188" i="1"/>
  <c r="M188" i="1"/>
  <c r="K188" i="1" s="1"/>
  <c r="AE188" i="1" s="1"/>
  <c r="I188" i="1"/>
  <c r="AC188" i="1" s="1"/>
  <c r="G188" i="1"/>
  <c r="F188" i="1"/>
  <c r="Z188" i="1" s="1"/>
  <c r="E188" i="1"/>
  <c r="C188" i="1"/>
  <c r="B188" i="1"/>
  <c r="AJ187" i="1"/>
  <c r="AF187" i="1"/>
  <c r="AD187" i="1"/>
  <c r="AB187" i="1"/>
  <c r="Z187" i="1"/>
  <c r="X187" i="1"/>
  <c r="P187" i="1"/>
  <c r="I187" i="1" s="1"/>
  <c r="M187" i="1"/>
  <c r="AG187" i="1" s="1"/>
  <c r="K187" i="1"/>
  <c r="AE187" i="1" s="1"/>
  <c r="G187" i="1"/>
  <c r="AA187" i="1" s="1"/>
  <c r="F187" i="1"/>
  <c r="E187" i="1"/>
  <c r="C187" i="1"/>
  <c r="B187" i="1"/>
  <c r="AJ186" i="1"/>
  <c r="AF186" i="1"/>
  <c r="AD186" i="1"/>
  <c r="AB186" i="1"/>
  <c r="AA186" i="1"/>
  <c r="X186" i="1"/>
  <c r="W186" i="1"/>
  <c r="AH186" i="1" s="1"/>
  <c r="P186" i="1"/>
  <c r="M186" i="1"/>
  <c r="K186" i="1" s="1"/>
  <c r="AE186" i="1" s="1"/>
  <c r="I186" i="1"/>
  <c r="AC186" i="1" s="1"/>
  <c r="G186" i="1"/>
  <c r="F186" i="1"/>
  <c r="Z186" i="1" s="1"/>
  <c r="E186" i="1"/>
  <c r="C186" i="1"/>
  <c r="B186" i="1"/>
  <c r="AJ185" i="1"/>
  <c r="AF185" i="1"/>
  <c r="AD185" i="1"/>
  <c r="AB185" i="1"/>
  <c r="Z185" i="1"/>
  <c r="X185" i="1"/>
  <c r="P185" i="1"/>
  <c r="I185" i="1" s="1"/>
  <c r="M185" i="1"/>
  <c r="AG185" i="1" s="1"/>
  <c r="K185" i="1"/>
  <c r="AE185" i="1" s="1"/>
  <c r="G185" i="1"/>
  <c r="AA185" i="1" s="1"/>
  <c r="F185" i="1"/>
  <c r="E185" i="1"/>
  <c r="C185" i="1"/>
  <c r="B185" i="1"/>
  <c r="AJ184" i="1"/>
  <c r="AF184" i="1"/>
  <c r="AD184" i="1"/>
  <c r="AB184" i="1"/>
  <c r="AA184" i="1"/>
  <c r="X184" i="1"/>
  <c r="W184" i="1"/>
  <c r="P184" i="1"/>
  <c r="M184" i="1"/>
  <c r="K184" i="1" s="1"/>
  <c r="AE184" i="1" s="1"/>
  <c r="I184" i="1"/>
  <c r="AC184" i="1" s="1"/>
  <c r="G184" i="1"/>
  <c r="F184" i="1"/>
  <c r="Z184" i="1" s="1"/>
  <c r="E184" i="1"/>
  <c r="C184" i="1"/>
  <c r="B184" i="1"/>
  <c r="AJ183" i="1"/>
  <c r="AF183" i="1"/>
  <c r="AD183" i="1"/>
  <c r="AB183" i="1"/>
  <c r="Z183" i="1"/>
  <c r="X183" i="1"/>
  <c r="P183" i="1"/>
  <c r="I183" i="1" s="1"/>
  <c r="M183" i="1"/>
  <c r="AG183" i="1" s="1"/>
  <c r="K183" i="1"/>
  <c r="AE183" i="1" s="1"/>
  <c r="G183" i="1"/>
  <c r="AA183" i="1" s="1"/>
  <c r="F183" i="1"/>
  <c r="E183" i="1"/>
  <c r="C183" i="1"/>
  <c r="B183" i="1"/>
  <c r="AJ182" i="1"/>
  <c r="AF182" i="1"/>
  <c r="AD182" i="1"/>
  <c r="AB182" i="1"/>
  <c r="AA182" i="1"/>
  <c r="X182" i="1"/>
  <c r="W182" i="1"/>
  <c r="AH182" i="1" s="1"/>
  <c r="P182" i="1"/>
  <c r="M182" i="1"/>
  <c r="K182" i="1" s="1"/>
  <c r="AE182" i="1" s="1"/>
  <c r="I182" i="1"/>
  <c r="AC182" i="1" s="1"/>
  <c r="G182" i="1"/>
  <c r="F182" i="1"/>
  <c r="Z182" i="1" s="1"/>
  <c r="E182" i="1"/>
  <c r="C182" i="1"/>
  <c r="B182" i="1"/>
  <c r="AJ181" i="1"/>
  <c r="AF181" i="1"/>
  <c r="AD181" i="1"/>
  <c r="AB181" i="1"/>
  <c r="Z181" i="1"/>
  <c r="X181" i="1"/>
  <c r="P181" i="1"/>
  <c r="I181" i="1" s="1"/>
  <c r="M181" i="1"/>
  <c r="AG181" i="1" s="1"/>
  <c r="K181" i="1"/>
  <c r="AE181" i="1" s="1"/>
  <c r="G181" i="1"/>
  <c r="AA181" i="1" s="1"/>
  <c r="F181" i="1"/>
  <c r="E181" i="1"/>
  <c r="C181" i="1"/>
  <c r="B181" i="1"/>
  <c r="AJ180" i="1"/>
  <c r="AF180" i="1"/>
  <c r="AD180" i="1"/>
  <c r="AB180" i="1"/>
  <c r="AA180" i="1"/>
  <c r="X180" i="1"/>
  <c r="W180" i="1"/>
  <c r="P180" i="1"/>
  <c r="M180" i="1"/>
  <c r="K180" i="1" s="1"/>
  <c r="AE180" i="1" s="1"/>
  <c r="I180" i="1"/>
  <c r="AC180" i="1" s="1"/>
  <c r="G180" i="1"/>
  <c r="F180" i="1"/>
  <c r="Z180" i="1" s="1"/>
  <c r="E180" i="1"/>
  <c r="C180" i="1"/>
  <c r="B180" i="1"/>
  <c r="AJ179" i="1"/>
  <c r="AF179" i="1"/>
  <c r="AD179" i="1"/>
  <c r="AB179" i="1"/>
  <c r="Z179" i="1"/>
  <c r="X179" i="1"/>
  <c r="P179" i="1"/>
  <c r="I179" i="1" s="1"/>
  <c r="M179" i="1"/>
  <c r="AG179" i="1" s="1"/>
  <c r="K179" i="1"/>
  <c r="AE179" i="1" s="1"/>
  <c r="G179" i="1"/>
  <c r="AA179" i="1" s="1"/>
  <c r="F179" i="1"/>
  <c r="E179" i="1"/>
  <c r="C179" i="1"/>
  <c r="B179" i="1"/>
  <c r="AJ178" i="1"/>
  <c r="AF178" i="1"/>
  <c r="AD178" i="1"/>
  <c r="AB178" i="1"/>
  <c r="AA178" i="1"/>
  <c r="X178" i="1"/>
  <c r="W178" i="1"/>
  <c r="AH178" i="1" s="1"/>
  <c r="P178" i="1"/>
  <c r="M178" i="1"/>
  <c r="K178" i="1" s="1"/>
  <c r="AE178" i="1" s="1"/>
  <c r="I178" i="1"/>
  <c r="AC178" i="1" s="1"/>
  <c r="G178" i="1"/>
  <c r="F178" i="1"/>
  <c r="Z178" i="1" s="1"/>
  <c r="E178" i="1"/>
  <c r="C178" i="1"/>
  <c r="B178" i="1"/>
  <c r="AJ177" i="1"/>
  <c r="AF177" i="1"/>
  <c r="AD177" i="1"/>
  <c r="AB177" i="1"/>
  <c r="Z177" i="1"/>
  <c r="X177" i="1"/>
  <c r="P177" i="1"/>
  <c r="I177" i="1" s="1"/>
  <c r="M177" i="1"/>
  <c r="AG177" i="1" s="1"/>
  <c r="K177" i="1"/>
  <c r="AE177" i="1" s="1"/>
  <c r="G177" i="1"/>
  <c r="AA177" i="1" s="1"/>
  <c r="F177" i="1"/>
  <c r="E177" i="1"/>
  <c r="C177" i="1"/>
  <c r="B177" i="1"/>
  <c r="AJ176" i="1"/>
  <c r="AF176" i="1"/>
  <c r="AD176" i="1"/>
  <c r="AB176" i="1"/>
  <c r="AA176" i="1"/>
  <c r="X176" i="1"/>
  <c r="W176" i="1"/>
  <c r="P176" i="1"/>
  <c r="M176" i="1"/>
  <c r="K176" i="1" s="1"/>
  <c r="AE176" i="1" s="1"/>
  <c r="I176" i="1"/>
  <c r="AC176" i="1" s="1"/>
  <c r="G176" i="1"/>
  <c r="F176" i="1"/>
  <c r="Z176" i="1" s="1"/>
  <c r="E176" i="1"/>
  <c r="C176" i="1"/>
  <c r="B176" i="1"/>
  <c r="AJ175" i="1"/>
  <c r="AF175" i="1"/>
  <c r="AD175" i="1"/>
  <c r="AB175" i="1"/>
  <c r="Z175" i="1"/>
  <c r="X175" i="1"/>
  <c r="P175" i="1"/>
  <c r="I175" i="1" s="1"/>
  <c r="M175" i="1"/>
  <c r="AG175" i="1" s="1"/>
  <c r="K175" i="1"/>
  <c r="AE175" i="1" s="1"/>
  <c r="G175" i="1"/>
  <c r="AA175" i="1" s="1"/>
  <c r="F175" i="1"/>
  <c r="E175" i="1"/>
  <c r="C175" i="1"/>
  <c r="B175" i="1"/>
  <c r="AJ174" i="1"/>
  <c r="AF174" i="1"/>
  <c r="AD174" i="1"/>
  <c r="AB174" i="1"/>
  <c r="AA174" i="1"/>
  <c r="X174" i="1"/>
  <c r="W174" i="1"/>
  <c r="AH174" i="1" s="1"/>
  <c r="P174" i="1"/>
  <c r="M174" i="1"/>
  <c r="K174" i="1" s="1"/>
  <c r="AE174" i="1" s="1"/>
  <c r="I174" i="1"/>
  <c r="AC174" i="1" s="1"/>
  <c r="G174" i="1"/>
  <c r="F174" i="1"/>
  <c r="Z174" i="1" s="1"/>
  <c r="E174" i="1"/>
  <c r="C174" i="1"/>
  <c r="B174" i="1"/>
  <c r="AJ173" i="1"/>
  <c r="AF173" i="1"/>
  <c r="AD173" i="1"/>
  <c r="AB173" i="1"/>
  <c r="Z173" i="1"/>
  <c r="X173" i="1"/>
  <c r="P173" i="1"/>
  <c r="I173" i="1" s="1"/>
  <c r="M173" i="1"/>
  <c r="AG173" i="1" s="1"/>
  <c r="K173" i="1"/>
  <c r="AE173" i="1" s="1"/>
  <c r="G173" i="1"/>
  <c r="AA173" i="1" s="1"/>
  <c r="F173" i="1"/>
  <c r="E173" i="1"/>
  <c r="C173" i="1"/>
  <c r="B173" i="1"/>
  <c r="AJ172" i="1"/>
  <c r="AF172" i="1"/>
  <c r="AD172" i="1"/>
  <c r="AB172" i="1"/>
  <c r="AA172" i="1"/>
  <c r="X172" i="1"/>
  <c r="W172" i="1"/>
  <c r="P172" i="1"/>
  <c r="M172" i="1"/>
  <c r="K172" i="1" s="1"/>
  <c r="AE172" i="1" s="1"/>
  <c r="I172" i="1"/>
  <c r="AC172" i="1" s="1"/>
  <c r="G172" i="1"/>
  <c r="F172" i="1"/>
  <c r="Z172" i="1" s="1"/>
  <c r="E172" i="1"/>
  <c r="C172" i="1"/>
  <c r="B172" i="1"/>
  <c r="AJ171" i="1"/>
  <c r="AF171" i="1"/>
  <c r="AD171" i="1"/>
  <c r="AB171" i="1"/>
  <c r="Z171" i="1"/>
  <c r="X171" i="1"/>
  <c r="P171" i="1"/>
  <c r="I171" i="1" s="1"/>
  <c r="M171" i="1"/>
  <c r="AG171" i="1" s="1"/>
  <c r="K171" i="1"/>
  <c r="AE171" i="1" s="1"/>
  <c r="G171" i="1"/>
  <c r="AA171" i="1" s="1"/>
  <c r="F171" i="1"/>
  <c r="E171" i="1"/>
  <c r="C171" i="1"/>
  <c r="B171" i="1"/>
  <c r="AJ170" i="1"/>
  <c r="AF170" i="1"/>
  <c r="AD170" i="1"/>
  <c r="AB170" i="1"/>
  <c r="AA170" i="1"/>
  <c r="X170" i="1"/>
  <c r="W170" i="1"/>
  <c r="AH170" i="1" s="1"/>
  <c r="P170" i="1"/>
  <c r="M170" i="1"/>
  <c r="K170" i="1" s="1"/>
  <c r="AE170" i="1" s="1"/>
  <c r="I170" i="1"/>
  <c r="AC170" i="1" s="1"/>
  <c r="G170" i="1"/>
  <c r="F170" i="1"/>
  <c r="Z170" i="1" s="1"/>
  <c r="E170" i="1"/>
  <c r="C170" i="1"/>
  <c r="B170" i="1"/>
  <c r="AJ169" i="1"/>
  <c r="AF169" i="1"/>
  <c r="AD169" i="1"/>
  <c r="AB169" i="1"/>
  <c r="Z169" i="1"/>
  <c r="X169" i="1"/>
  <c r="P169" i="1"/>
  <c r="I169" i="1" s="1"/>
  <c r="M169" i="1"/>
  <c r="AG169" i="1" s="1"/>
  <c r="K169" i="1"/>
  <c r="AE169" i="1" s="1"/>
  <c r="G169" i="1"/>
  <c r="AA169" i="1" s="1"/>
  <c r="F169" i="1"/>
  <c r="E169" i="1"/>
  <c r="C169" i="1"/>
  <c r="B169" i="1"/>
  <c r="AJ168" i="1"/>
  <c r="AF168" i="1"/>
  <c r="AD168" i="1"/>
  <c r="AB168" i="1"/>
  <c r="AA168" i="1"/>
  <c r="X168" i="1"/>
  <c r="W168" i="1"/>
  <c r="P168" i="1"/>
  <c r="M168" i="1"/>
  <c r="K168" i="1" s="1"/>
  <c r="AE168" i="1" s="1"/>
  <c r="I168" i="1"/>
  <c r="AC168" i="1" s="1"/>
  <c r="G168" i="1"/>
  <c r="F168" i="1"/>
  <c r="Z168" i="1" s="1"/>
  <c r="E168" i="1"/>
  <c r="C168" i="1"/>
  <c r="B168" i="1"/>
  <c r="AJ167" i="1"/>
  <c r="AF167" i="1"/>
  <c r="AD167" i="1"/>
  <c r="AB167" i="1"/>
  <c r="Z167" i="1"/>
  <c r="X167" i="1"/>
  <c r="P167" i="1"/>
  <c r="I167" i="1" s="1"/>
  <c r="M167" i="1"/>
  <c r="AG167" i="1" s="1"/>
  <c r="K167" i="1"/>
  <c r="AE167" i="1" s="1"/>
  <c r="G167" i="1"/>
  <c r="AA167" i="1" s="1"/>
  <c r="F167" i="1"/>
  <c r="E167" i="1"/>
  <c r="C167" i="1"/>
  <c r="B167" i="1"/>
  <c r="AJ166" i="1"/>
  <c r="AF166" i="1"/>
  <c r="AD166" i="1"/>
  <c r="AB166" i="1"/>
  <c r="AA166" i="1"/>
  <c r="X166" i="1"/>
  <c r="W166" i="1"/>
  <c r="AH166" i="1" s="1"/>
  <c r="P166" i="1"/>
  <c r="M166" i="1"/>
  <c r="K166" i="1" s="1"/>
  <c r="AE166" i="1" s="1"/>
  <c r="I166" i="1"/>
  <c r="AC166" i="1" s="1"/>
  <c r="G166" i="1"/>
  <c r="F166" i="1"/>
  <c r="Z166" i="1" s="1"/>
  <c r="E166" i="1"/>
  <c r="C166" i="1"/>
  <c r="B166" i="1"/>
  <c r="AJ165" i="1"/>
  <c r="AF165" i="1"/>
  <c r="AD165" i="1"/>
  <c r="AB165" i="1"/>
  <c r="Z165" i="1"/>
  <c r="X165" i="1"/>
  <c r="P165" i="1"/>
  <c r="I165" i="1" s="1"/>
  <c r="M165" i="1"/>
  <c r="AG165" i="1" s="1"/>
  <c r="K165" i="1"/>
  <c r="AE165" i="1" s="1"/>
  <c r="G165" i="1"/>
  <c r="AA165" i="1" s="1"/>
  <c r="F165" i="1"/>
  <c r="E165" i="1"/>
  <c r="C165" i="1"/>
  <c r="B165" i="1"/>
  <c r="AJ164" i="1"/>
  <c r="AF164" i="1"/>
  <c r="AD164" i="1"/>
  <c r="AB164" i="1"/>
  <c r="AA164" i="1"/>
  <c r="X164" i="1"/>
  <c r="W164" i="1"/>
  <c r="P164" i="1"/>
  <c r="M164" i="1"/>
  <c r="K164" i="1" s="1"/>
  <c r="AE164" i="1" s="1"/>
  <c r="I164" i="1"/>
  <c r="AC164" i="1" s="1"/>
  <c r="G164" i="1"/>
  <c r="F164" i="1"/>
  <c r="Z164" i="1" s="1"/>
  <c r="E164" i="1"/>
  <c r="C164" i="1"/>
  <c r="B164" i="1"/>
  <c r="AJ163" i="1"/>
  <c r="AF163" i="1"/>
  <c r="AD163" i="1"/>
  <c r="AB163" i="1"/>
  <c r="Z163" i="1"/>
  <c r="X163" i="1"/>
  <c r="P163" i="1"/>
  <c r="I163" i="1" s="1"/>
  <c r="M163" i="1"/>
  <c r="AG163" i="1" s="1"/>
  <c r="K163" i="1"/>
  <c r="AE163" i="1" s="1"/>
  <c r="G163" i="1"/>
  <c r="AA163" i="1" s="1"/>
  <c r="F163" i="1"/>
  <c r="E163" i="1"/>
  <c r="C163" i="1"/>
  <c r="B163" i="1"/>
  <c r="AJ162" i="1"/>
  <c r="AG162" i="1"/>
  <c r="AF162" i="1"/>
  <c r="AD162" i="1"/>
  <c r="AC162" i="1"/>
  <c r="AB162" i="1"/>
  <c r="Y162" i="1"/>
  <c r="X162" i="1"/>
  <c r="P162" i="1"/>
  <c r="K162" i="1"/>
  <c r="AE162" i="1" s="1"/>
  <c r="I162" i="1"/>
  <c r="G162" i="1"/>
  <c r="AA162" i="1" s="1"/>
  <c r="F162" i="1"/>
  <c r="Z162" i="1" s="1"/>
  <c r="E162" i="1"/>
  <c r="C162" i="1"/>
  <c r="B162" i="1"/>
  <c r="AJ161" i="1"/>
  <c r="AG161" i="1"/>
  <c r="AF161" i="1"/>
  <c r="AD161" i="1"/>
  <c r="AC161" i="1"/>
  <c r="AB161" i="1"/>
  <c r="Y161" i="1"/>
  <c r="X161" i="1"/>
  <c r="P161" i="1"/>
  <c r="K161" i="1"/>
  <c r="AE161" i="1" s="1"/>
  <c r="I161" i="1"/>
  <c r="G161" i="1"/>
  <c r="AA161" i="1" s="1"/>
  <c r="F161" i="1"/>
  <c r="Z161" i="1" s="1"/>
  <c r="E161" i="1"/>
  <c r="C161" i="1"/>
  <c r="B161" i="1"/>
  <c r="AJ160" i="1"/>
  <c r="AF160" i="1"/>
  <c r="AD160" i="1"/>
  <c r="AB160" i="1"/>
  <c r="AA160" i="1"/>
  <c r="X160" i="1"/>
  <c r="W160" i="1"/>
  <c r="AH160" i="1" s="1"/>
  <c r="P160" i="1"/>
  <c r="M160" i="1"/>
  <c r="K160" i="1" s="1"/>
  <c r="I160" i="1"/>
  <c r="AC160" i="1" s="1"/>
  <c r="G160" i="1"/>
  <c r="F160" i="1"/>
  <c r="Z160" i="1" s="1"/>
  <c r="E160" i="1"/>
  <c r="C160" i="1"/>
  <c r="B160" i="1"/>
  <c r="AJ159" i="1"/>
  <c r="AG159" i="1"/>
  <c r="AF159" i="1"/>
  <c r="AD159" i="1"/>
  <c r="AB159" i="1"/>
  <c r="X159" i="1"/>
  <c r="P159" i="1"/>
  <c r="K159" i="1"/>
  <c r="AE159" i="1" s="1"/>
  <c r="I159" i="1"/>
  <c r="AC159" i="1" s="1"/>
  <c r="G159" i="1"/>
  <c r="AA159" i="1" s="1"/>
  <c r="F159" i="1"/>
  <c r="Z159" i="1" s="1"/>
  <c r="E159" i="1"/>
  <c r="C159" i="1"/>
  <c r="B159" i="1"/>
  <c r="AJ158" i="1"/>
  <c r="AG158" i="1"/>
  <c r="AF158" i="1"/>
  <c r="AD158" i="1"/>
  <c r="AC158" i="1"/>
  <c r="AB158" i="1"/>
  <c r="Z158" i="1"/>
  <c r="X158" i="1"/>
  <c r="AH158" i="1" s="1"/>
  <c r="W158" i="1"/>
  <c r="P158" i="1"/>
  <c r="K158" i="1"/>
  <c r="AE158" i="1" s="1"/>
  <c r="G158" i="1"/>
  <c r="AA158" i="1" s="1"/>
  <c r="F158" i="1"/>
  <c r="E158" i="1"/>
  <c r="C158" i="1"/>
  <c r="B158" i="1"/>
  <c r="AJ157" i="1"/>
  <c r="AG157" i="1"/>
  <c r="AF157" i="1"/>
  <c r="AD157" i="1"/>
  <c r="AC157" i="1"/>
  <c r="AB157" i="1"/>
  <c r="AA157" i="1"/>
  <c r="Y157" i="1"/>
  <c r="W157" i="1"/>
  <c r="P157" i="1"/>
  <c r="K157" i="1"/>
  <c r="AE157" i="1" s="1"/>
  <c r="G157" i="1"/>
  <c r="F157" i="1"/>
  <c r="Z157" i="1" s="1"/>
  <c r="E157" i="1"/>
  <c r="C157" i="1"/>
  <c r="B157" i="1"/>
  <c r="AJ156" i="1"/>
  <c r="AG156" i="1"/>
  <c r="AF156" i="1"/>
  <c r="AD156" i="1"/>
  <c r="AC156" i="1"/>
  <c r="AB156" i="1"/>
  <c r="Z156" i="1"/>
  <c r="X156" i="1"/>
  <c r="AH156" i="1" s="1"/>
  <c r="W156" i="1"/>
  <c r="P156" i="1"/>
  <c r="K156" i="1"/>
  <c r="AE156" i="1" s="1"/>
  <c r="G156" i="1"/>
  <c r="AA156" i="1" s="1"/>
  <c r="F156" i="1"/>
  <c r="E156" i="1"/>
  <c r="C156" i="1"/>
  <c r="B156" i="1"/>
  <c r="AJ155" i="1"/>
  <c r="AG155" i="1"/>
  <c r="AF155" i="1"/>
  <c r="AD155" i="1"/>
  <c r="AC155" i="1"/>
  <c r="AB155" i="1"/>
  <c r="AA155" i="1"/>
  <c r="Y155" i="1"/>
  <c r="W155" i="1"/>
  <c r="P155" i="1"/>
  <c r="K155" i="1"/>
  <c r="AE155" i="1" s="1"/>
  <c r="G155" i="1"/>
  <c r="F155" i="1"/>
  <c r="Z155" i="1" s="1"/>
  <c r="E155" i="1"/>
  <c r="C155" i="1"/>
  <c r="B155" i="1"/>
  <c r="AJ154" i="1"/>
  <c r="AG154" i="1"/>
  <c r="AF154" i="1"/>
  <c r="AD154" i="1"/>
  <c r="AC154" i="1"/>
  <c r="AB154" i="1"/>
  <c r="Z154" i="1"/>
  <c r="X154" i="1"/>
  <c r="AH154" i="1" s="1"/>
  <c r="W154" i="1"/>
  <c r="P154" i="1"/>
  <c r="K154" i="1"/>
  <c r="AE154" i="1" s="1"/>
  <c r="G154" i="1"/>
  <c r="AA154" i="1" s="1"/>
  <c r="F154" i="1"/>
  <c r="E154" i="1"/>
  <c r="C154" i="1"/>
  <c r="B154" i="1"/>
  <c r="AJ153" i="1"/>
  <c r="AG153" i="1"/>
  <c r="AF153" i="1"/>
  <c r="AD153" i="1"/>
  <c r="AC153" i="1"/>
  <c r="AB153" i="1"/>
  <c r="AA153" i="1"/>
  <c r="Y153" i="1"/>
  <c r="W153" i="1"/>
  <c r="P153" i="1"/>
  <c r="K153" i="1"/>
  <c r="AE153" i="1" s="1"/>
  <c r="G153" i="1"/>
  <c r="F153" i="1"/>
  <c r="Z153" i="1" s="1"/>
  <c r="E153" i="1"/>
  <c r="C153" i="1"/>
  <c r="B153" i="1"/>
  <c r="AJ152" i="1"/>
  <c r="AG152" i="1"/>
  <c r="AF152" i="1"/>
  <c r="AD152" i="1"/>
  <c r="AC152" i="1"/>
  <c r="AB152" i="1"/>
  <c r="Z152" i="1"/>
  <c r="X152" i="1"/>
  <c r="AH152" i="1" s="1"/>
  <c r="W152" i="1"/>
  <c r="P152" i="1"/>
  <c r="K152" i="1"/>
  <c r="AE152" i="1" s="1"/>
  <c r="G152" i="1"/>
  <c r="AA152" i="1" s="1"/>
  <c r="F152" i="1"/>
  <c r="E152" i="1"/>
  <c r="C152" i="1"/>
  <c r="B152" i="1"/>
  <c r="AJ151" i="1"/>
  <c r="AG151" i="1"/>
  <c r="AF151" i="1"/>
  <c r="AD151" i="1"/>
  <c r="AC151" i="1"/>
  <c r="AB151" i="1"/>
  <c r="X151" i="1"/>
  <c r="P151" i="1"/>
  <c r="K151" i="1"/>
  <c r="AE151" i="1" s="1"/>
  <c r="I151" i="1"/>
  <c r="G151" i="1"/>
  <c r="AA151" i="1" s="1"/>
  <c r="F151" i="1"/>
  <c r="Z151" i="1" s="1"/>
  <c r="E151" i="1"/>
  <c r="C151" i="1"/>
  <c r="B151" i="1"/>
  <c r="AJ150" i="1"/>
  <c r="AG150" i="1"/>
  <c r="AF150" i="1"/>
  <c r="AD150" i="1"/>
  <c r="AC150" i="1"/>
  <c r="AB150" i="1"/>
  <c r="AA150" i="1"/>
  <c r="Y150" i="1"/>
  <c r="W150" i="1"/>
  <c r="P150" i="1"/>
  <c r="K150" i="1"/>
  <c r="AE150" i="1" s="1"/>
  <c r="G150" i="1"/>
  <c r="F150" i="1"/>
  <c r="Z150" i="1" s="1"/>
  <c r="E150" i="1"/>
  <c r="C150" i="1"/>
  <c r="B150" i="1"/>
  <c r="AJ149" i="1"/>
  <c r="AG149" i="1"/>
  <c r="AF149" i="1"/>
  <c r="AD149" i="1"/>
  <c r="AC149" i="1"/>
  <c r="AB149" i="1"/>
  <c r="Z149" i="1"/>
  <c r="X149" i="1"/>
  <c r="AH149" i="1" s="1"/>
  <c r="W149" i="1"/>
  <c r="P149" i="1"/>
  <c r="K149" i="1"/>
  <c r="AE149" i="1" s="1"/>
  <c r="G149" i="1"/>
  <c r="AA149" i="1" s="1"/>
  <c r="F149" i="1"/>
  <c r="E149" i="1"/>
  <c r="C149" i="1"/>
  <c r="B149" i="1"/>
  <c r="AJ148" i="1"/>
  <c r="AG148" i="1"/>
  <c r="AF148" i="1"/>
  <c r="AD148" i="1"/>
  <c r="AC148" i="1"/>
  <c r="AB148" i="1"/>
  <c r="AA148" i="1"/>
  <c r="Y148" i="1"/>
  <c r="W148" i="1"/>
  <c r="P148" i="1"/>
  <c r="K148" i="1"/>
  <c r="AE148" i="1" s="1"/>
  <c r="G148" i="1"/>
  <c r="F148" i="1"/>
  <c r="Z148" i="1" s="1"/>
  <c r="E148" i="1"/>
  <c r="C148" i="1"/>
  <c r="B148" i="1"/>
  <c r="AJ147" i="1"/>
  <c r="AG147" i="1"/>
  <c r="AF147" i="1"/>
  <c r="AD147" i="1"/>
  <c r="AC147" i="1"/>
  <c r="AB147" i="1"/>
  <c r="Z147" i="1"/>
  <c r="X147" i="1"/>
  <c r="AH147" i="1" s="1"/>
  <c r="W147" i="1"/>
  <c r="P147" i="1"/>
  <c r="K147" i="1"/>
  <c r="AE147" i="1" s="1"/>
  <c r="G147" i="1"/>
  <c r="AA147" i="1" s="1"/>
  <c r="F147" i="1"/>
  <c r="E147" i="1"/>
  <c r="C147" i="1"/>
  <c r="B147" i="1"/>
  <c r="AJ146" i="1"/>
  <c r="AG146" i="1"/>
  <c r="AF146" i="1"/>
  <c r="AD146" i="1"/>
  <c r="AC146" i="1"/>
  <c r="AB146" i="1"/>
  <c r="AA146" i="1"/>
  <c r="Y146" i="1"/>
  <c r="W146" i="1"/>
  <c r="P146" i="1"/>
  <c r="K146" i="1"/>
  <c r="AE146" i="1" s="1"/>
  <c r="G146" i="1"/>
  <c r="F146" i="1"/>
  <c r="Z146" i="1" s="1"/>
  <c r="Z127" i="1" s="1"/>
  <c r="Z126" i="1" s="1"/>
  <c r="E146" i="1"/>
  <c r="C146" i="1"/>
  <c r="B146" i="1"/>
  <c r="AJ145" i="1"/>
  <c r="AI145" i="1"/>
  <c r="AH145" i="1"/>
  <c r="G145" i="1"/>
  <c r="F145" i="1"/>
  <c r="E145" i="1"/>
  <c r="C145" i="1"/>
  <c r="B145" i="1"/>
  <c r="AJ144" i="1"/>
  <c r="AI144" i="1"/>
  <c r="AH144" i="1"/>
  <c r="G144" i="1"/>
  <c r="F144" i="1"/>
  <c r="E144" i="1"/>
  <c r="C144" i="1"/>
  <c r="B144" i="1"/>
  <c r="AJ143" i="1"/>
  <c r="AI143" i="1"/>
  <c r="AH143" i="1"/>
  <c r="G143" i="1"/>
  <c r="F143" i="1"/>
  <c r="E143" i="1"/>
  <c r="C143" i="1"/>
  <c r="B143" i="1"/>
  <c r="AJ142" i="1"/>
  <c r="AI142" i="1"/>
  <c r="AH142" i="1"/>
  <c r="G142" i="1"/>
  <c r="F142" i="1"/>
  <c r="E142" i="1"/>
  <c r="C142" i="1"/>
  <c r="B142" i="1"/>
  <c r="AJ141" i="1"/>
  <c r="AI141" i="1"/>
  <c r="AH141" i="1"/>
  <c r="G141" i="1"/>
  <c r="F141" i="1"/>
  <c r="E141" i="1"/>
  <c r="C141" i="1"/>
  <c r="B141" i="1"/>
  <c r="AJ140" i="1"/>
  <c r="AI140" i="1"/>
  <c r="AH140" i="1"/>
  <c r="G140" i="1"/>
  <c r="F140" i="1"/>
  <c r="E140" i="1"/>
  <c r="C140" i="1"/>
  <c r="B140" i="1"/>
  <c r="AJ139" i="1"/>
  <c r="AI139" i="1"/>
  <c r="AH139" i="1"/>
  <c r="G139" i="1"/>
  <c r="F139" i="1"/>
  <c r="E139" i="1"/>
  <c r="C139" i="1"/>
  <c r="B139" i="1"/>
  <c r="AJ138" i="1"/>
  <c r="AI138" i="1"/>
  <c r="AH138" i="1"/>
  <c r="G138" i="1"/>
  <c r="F138" i="1"/>
  <c r="E138" i="1"/>
  <c r="C138" i="1"/>
  <c r="B138" i="1"/>
  <c r="AJ137" i="1"/>
  <c r="AI137" i="1"/>
  <c r="AH137" i="1"/>
  <c r="G137" i="1"/>
  <c r="F137" i="1"/>
  <c r="E137" i="1"/>
  <c r="C137" i="1"/>
  <c r="B137" i="1"/>
  <c r="AJ136" i="1"/>
  <c r="AI136" i="1"/>
  <c r="AH136" i="1"/>
  <c r="G136" i="1"/>
  <c r="F136" i="1"/>
  <c r="E136" i="1"/>
  <c r="C136" i="1"/>
  <c r="B136" i="1"/>
  <c r="AJ135" i="1"/>
  <c r="AI135" i="1"/>
  <c r="AH135" i="1"/>
  <c r="G135" i="1"/>
  <c r="F135" i="1"/>
  <c r="E135" i="1"/>
  <c r="C135" i="1"/>
  <c r="B135" i="1"/>
  <c r="AJ134" i="1"/>
  <c r="AI134" i="1"/>
  <c r="AH134" i="1"/>
  <c r="G134" i="1"/>
  <c r="F134" i="1"/>
  <c r="E134" i="1"/>
  <c r="C134" i="1"/>
  <c r="B134" i="1"/>
  <c r="AJ133" i="1"/>
  <c r="AI133" i="1"/>
  <c r="AH133" i="1"/>
  <c r="G133" i="1"/>
  <c r="F133" i="1"/>
  <c r="E133" i="1"/>
  <c r="C133" i="1"/>
  <c r="B133" i="1"/>
  <c r="AJ132" i="1"/>
  <c r="AI132" i="1"/>
  <c r="AH132" i="1"/>
  <c r="G132" i="1"/>
  <c r="F132" i="1"/>
  <c r="E132" i="1"/>
  <c r="C132" i="1"/>
  <c r="B132" i="1"/>
  <c r="AJ131" i="1"/>
  <c r="P131" i="1"/>
  <c r="U131" i="1" s="1"/>
  <c r="K131" i="1"/>
  <c r="G131" i="1"/>
  <c r="F131" i="1"/>
  <c r="E131" i="1"/>
  <c r="C131" i="1"/>
  <c r="B131" i="1"/>
  <c r="AJ130" i="1"/>
  <c r="U130" i="1"/>
  <c r="AH130" i="1" s="1"/>
  <c r="P130" i="1"/>
  <c r="K130" i="1"/>
  <c r="G130" i="1"/>
  <c r="F130" i="1"/>
  <c r="E130" i="1"/>
  <c r="C130" i="1"/>
  <c r="B130" i="1"/>
  <c r="AJ129" i="1"/>
  <c r="P129" i="1"/>
  <c r="U129" i="1" s="1"/>
  <c r="K129" i="1"/>
  <c r="G129" i="1"/>
  <c r="F129" i="1"/>
  <c r="E129" i="1"/>
  <c r="C129" i="1"/>
  <c r="B129" i="1"/>
  <c r="AJ128" i="1"/>
  <c r="U128" i="1"/>
  <c r="AH128" i="1" s="1"/>
  <c r="P128" i="1"/>
  <c r="K128" i="1"/>
  <c r="G128" i="1"/>
  <c r="F128" i="1"/>
  <c r="E128" i="1"/>
  <c r="C128" i="1"/>
  <c r="B128" i="1"/>
  <c r="AF127" i="1"/>
  <c r="AD127" i="1"/>
  <c r="AB127" i="1"/>
  <c r="V127" i="1"/>
  <c r="T127" i="1"/>
  <c r="S127" i="1"/>
  <c r="R127" i="1"/>
  <c r="Q127" i="1"/>
  <c r="P127" i="1"/>
  <c r="O127" i="1"/>
  <c r="N127" i="1"/>
  <c r="M127" i="1"/>
  <c r="M126" i="1" s="1"/>
  <c r="L127" i="1"/>
  <c r="J127" i="1"/>
  <c r="H127" i="1"/>
  <c r="D127" i="1"/>
  <c r="AF126" i="1"/>
  <c r="AD126" i="1"/>
  <c r="AB126" i="1"/>
  <c r="V126" i="1"/>
  <c r="T126" i="1"/>
  <c r="S126" i="1"/>
  <c r="R126" i="1"/>
  <c r="Q126" i="1"/>
  <c r="P126" i="1"/>
  <c r="O126" i="1"/>
  <c r="N126" i="1"/>
  <c r="L126" i="1"/>
  <c r="H126" i="1"/>
  <c r="D126" i="1"/>
  <c r="AJ125" i="1"/>
  <c r="AG125" i="1"/>
  <c r="AF125" i="1"/>
  <c r="W125" i="1"/>
  <c r="P125" i="1"/>
  <c r="H125" i="1"/>
  <c r="M125" i="1" s="1"/>
  <c r="G125" i="1"/>
  <c r="F125" i="1"/>
  <c r="Z125" i="1" s="1"/>
  <c r="E125" i="1"/>
  <c r="C125" i="1"/>
  <c r="B125" i="1"/>
  <c r="AJ124" i="1"/>
  <c r="AF124" i="1"/>
  <c r="AD124" i="1"/>
  <c r="AB124" i="1"/>
  <c r="Z124" i="1"/>
  <c r="R124" i="1"/>
  <c r="P124" i="1" s="1"/>
  <c r="I124" i="1" s="1"/>
  <c r="M124" i="1"/>
  <c r="AG124" i="1" s="1"/>
  <c r="G124" i="1"/>
  <c r="AA124" i="1" s="1"/>
  <c r="E124" i="1"/>
  <c r="C124" i="1"/>
  <c r="B124" i="1"/>
  <c r="AJ123" i="1"/>
  <c r="AG123" i="1"/>
  <c r="AF123" i="1"/>
  <c r="AD123" i="1"/>
  <c r="AC123" i="1"/>
  <c r="AB123" i="1"/>
  <c r="AA123" i="1"/>
  <c r="Z123" i="1"/>
  <c r="W123" i="1"/>
  <c r="AH123" i="1" s="1"/>
  <c r="R123" i="1"/>
  <c r="P123" i="1"/>
  <c r="M123" i="1"/>
  <c r="K123" i="1"/>
  <c r="AE123" i="1" s="1"/>
  <c r="G123" i="1"/>
  <c r="E123" i="1"/>
  <c r="C123" i="1"/>
  <c r="B123" i="1"/>
  <c r="AJ122" i="1"/>
  <c r="AG122" i="1"/>
  <c r="AF122" i="1"/>
  <c r="AD122" i="1"/>
  <c r="AC122" i="1"/>
  <c r="AB122" i="1"/>
  <c r="AA122" i="1"/>
  <c r="Z122" i="1"/>
  <c r="W122" i="1"/>
  <c r="AH122" i="1" s="1"/>
  <c r="R122" i="1"/>
  <c r="P122" i="1"/>
  <c r="M122" i="1"/>
  <c r="K122" i="1"/>
  <c r="AE122" i="1" s="1"/>
  <c r="G122" i="1"/>
  <c r="E122" i="1"/>
  <c r="C122" i="1"/>
  <c r="B122" i="1"/>
  <c r="AJ121" i="1"/>
  <c r="AG121" i="1"/>
  <c r="AF121" i="1"/>
  <c r="AD121" i="1"/>
  <c r="AC121" i="1"/>
  <c r="AB121" i="1"/>
  <c r="AA121" i="1"/>
  <c r="Z121" i="1"/>
  <c r="W121" i="1"/>
  <c r="AH121" i="1" s="1"/>
  <c r="R121" i="1"/>
  <c r="P121" i="1"/>
  <c r="M121" i="1"/>
  <c r="K121" i="1"/>
  <c r="AE121" i="1" s="1"/>
  <c r="G121" i="1"/>
  <c r="E121" i="1"/>
  <c r="C121" i="1"/>
  <c r="B121" i="1"/>
  <c r="AJ120" i="1"/>
  <c r="AG120" i="1"/>
  <c r="AF120" i="1"/>
  <c r="AD120" i="1"/>
  <c r="AC120" i="1"/>
  <c r="AB120" i="1"/>
  <c r="AA120" i="1"/>
  <c r="Z120" i="1"/>
  <c r="W120" i="1"/>
  <c r="AH120" i="1" s="1"/>
  <c r="R120" i="1"/>
  <c r="P120" i="1"/>
  <c r="M120" i="1"/>
  <c r="K120" i="1"/>
  <c r="AE120" i="1" s="1"/>
  <c r="G120" i="1"/>
  <c r="E120" i="1"/>
  <c r="C120" i="1"/>
  <c r="B120" i="1"/>
  <c r="AJ119" i="1"/>
  <c r="AG119" i="1"/>
  <c r="AF119" i="1"/>
  <c r="AD119" i="1"/>
  <c r="AC119" i="1"/>
  <c r="AB119" i="1"/>
  <c r="AA119" i="1"/>
  <c r="Z119" i="1"/>
  <c r="W119" i="1"/>
  <c r="AH119" i="1" s="1"/>
  <c r="R119" i="1"/>
  <c r="P119" i="1"/>
  <c r="M119" i="1"/>
  <c r="K119" i="1"/>
  <c r="AE119" i="1" s="1"/>
  <c r="G119" i="1"/>
  <c r="F119" i="1"/>
  <c r="E119" i="1"/>
  <c r="C119" i="1"/>
  <c r="B119" i="1"/>
  <c r="AJ118" i="1"/>
  <c r="AF118" i="1"/>
  <c r="AD118" i="1"/>
  <c r="AC118" i="1"/>
  <c r="AB118" i="1"/>
  <c r="AA118" i="1"/>
  <c r="Z118" i="1"/>
  <c r="R118" i="1"/>
  <c r="P118" i="1" s="1"/>
  <c r="M118" i="1"/>
  <c r="AG118" i="1" s="1"/>
  <c r="G118" i="1"/>
  <c r="W118" i="1" s="1"/>
  <c r="F118" i="1"/>
  <c r="E118" i="1"/>
  <c r="C118" i="1"/>
  <c r="B118" i="1"/>
  <c r="AJ117" i="1"/>
  <c r="AG117" i="1"/>
  <c r="AF117" i="1"/>
  <c r="AD117" i="1"/>
  <c r="AC117" i="1"/>
  <c r="AB117" i="1"/>
  <c r="AA117" i="1"/>
  <c r="Z117" i="1"/>
  <c r="W117" i="1"/>
  <c r="AH117" i="1" s="1"/>
  <c r="R117" i="1"/>
  <c r="P117" i="1"/>
  <c r="M117" i="1"/>
  <c r="K117" i="1"/>
  <c r="AE117" i="1" s="1"/>
  <c r="G117" i="1"/>
  <c r="F117" i="1"/>
  <c r="E117" i="1"/>
  <c r="C117" i="1"/>
  <c r="B117" i="1"/>
  <c r="AJ116" i="1"/>
  <c r="AF116" i="1"/>
  <c r="AD116" i="1"/>
  <c r="AC116" i="1"/>
  <c r="AB116" i="1"/>
  <c r="AA116" i="1"/>
  <c r="Z116" i="1"/>
  <c r="R116" i="1"/>
  <c r="P116" i="1" s="1"/>
  <c r="M116" i="1"/>
  <c r="AG116" i="1" s="1"/>
  <c r="G116" i="1"/>
  <c r="W116" i="1" s="1"/>
  <c r="F116" i="1"/>
  <c r="E116" i="1"/>
  <c r="C116" i="1"/>
  <c r="B116" i="1"/>
  <c r="AJ115" i="1"/>
  <c r="AG115" i="1"/>
  <c r="AF115" i="1"/>
  <c r="AD115" i="1"/>
  <c r="AC115" i="1"/>
  <c r="AB115" i="1"/>
  <c r="AA115" i="1"/>
  <c r="Z115" i="1"/>
  <c r="W115" i="1"/>
  <c r="AH115" i="1" s="1"/>
  <c r="R115" i="1"/>
  <c r="P115" i="1"/>
  <c r="M115" i="1"/>
  <c r="K115" i="1"/>
  <c r="AE115" i="1" s="1"/>
  <c r="G115" i="1"/>
  <c r="F115" i="1"/>
  <c r="E115" i="1"/>
  <c r="C115" i="1"/>
  <c r="B115" i="1"/>
  <c r="AJ114" i="1"/>
  <c r="AF114" i="1"/>
  <c r="AD114" i="1"/>
  <c r="AC114" i="1"/>
  <c r="AB114" i="1"/>
  <c r="Z114" i="1"/>
  <c r="R114" i="1"/>
  <c r="P114" i="1" s="1"/>
  <c r="M114" i="1"/>
  <c r="AG114" i="1" s="1"/>
  <c r="G114" i="1"/>
  <c r="AA114" i="1" s="1"/>
  <c r="F114" i="1"/>
  <c r="E114" i="1"/>
  <c r="C114" i="1"/>
  <c r="B114" i="1"/>
  <c r="AJ113" i="1"/>
  <c r="AG113" i="1"/>
  <c r="AF113" i="1"/>
  <c r="AD113" i="1"/>
  <c r="AC113" i="1"/>
  <c r="AB113" i="1"/>
  <c r="AA113" i="1"/>
  <c r="W113" i="1"/>
  <c r="R113" i="1"/>
  <c r="P113" i="1"/>
  <c r="M113" i="1"/>
  <c r="K113" i="1"/>
  <c r="AE113" i="1" s="1"/>
  <c r="G113" i="1"/>
  <c r="F113" i="1"/>
  <c r="Z113" i="1" s="1"/>
  <c r="E113" i="1"/>
  <c r="C113" i="1"/>
  <c r="B113" i="1"/>
  <c r="AJ112" i="1"/>
  <c r="AF112" i="1"/>
  <c r="AD112" i="1"/>
  <c r="AC112" i="1"/>
  <c r="AB112" i="1"/>
  <c r="R112" i="1"/>
  <c r="P112" i="1"/>
  <c r="M112" i="1"/>
  <c r="AG112" i="1" s="1"/>
  <c r="K112" i="1"/>
  <c r="AE112" i="1" s="1"/>
  <c r="G112" i="1"/>
  <c r="AA112" i="1" s="1"/>
  <c r="F112" i="1"/>
  <c r="Z112" i="1" s="1"/>
  <c r="Z106" i="1" s="1"/>
  <c r="E112" i="1"/>
  <c r="C112" i="1"/>
  <c r="B112" i="1"/>
  <c r="AJ111" i="1"/>
  <c r="AF111" i="1"/>
  <c r="AD111" i="1"/>
  <c r="AC111" i="1"/>
  <c r="AB111" i="1"/>
  <c r="AA111" i="1"/>
  <c r="Z111" i="1"/>
  <c r="R111" i="1"/>
  <c r="P111" i="1" s="1"/>
  <c r="M111" i="1"/>
  <c r="AG111" i="1" s="1"/>
  <c r="G111" i="1"/>
  <c r="W111" i="1" s="1"/>
  <c r="F111" i="1"/>
  <c r="E111" i="1"/>
  <c r="C111" i="1"/>
  <c r="B111" i="1"/>
  <c r="AJ110" i="1"/>
  <c r="AF110" i="1"/>
  <c r="AD110" i="1"/>
  <c r="AC110" i="1"/>
  <c r="AB110" i="1"/>
  <c r="AA110" i="1"/>
  <c r="Z110" i="1"/>
  <c r="R110" i="1"/>
  <c r="P110" i="1" s="1"/>
  <c r="M110" i="1"/>
  <c r="AG110" i="1" s="1"/>
  <c r="G110" i="1"/>
  <c r="W110" i="1" s="1"/>
  <c r="F110" i="1"/>
  <c r="E110" i="1"/>
  <c r="C110" i="1"/>
  <c r="B110" i="1"/>
  <c r="AJ109" i="1"/>
  <c r="AF109" i="1"/>
  <c r="AD109" i="1"/>
  <c r="AB109" i="1"/>
  <c r="Z109" i="1"/>
  <c r="X109" i="1"/>
  <c r="P109" i="1"/>
  <c r="M109" i="1"/>
  <c r="AG109" i="1" s="1"/>
  <c r="K109" i="1"/>
  <c r="AE109" i="1" s="1"/>
  <c r="I109" i="1"/>
  <c r="AC109" i="1" s="1"/>
  <c r="G109" i="1"/>
  <c r="AA109" i="1" s="1"/>
  <c r="E109" i="1"/>
  <c r="C109" i="1"/>
  <c r="B109" i="1"/>
  <c r="AJ108" i="1"/>
  <c r="AF108" i="1"/>
  <c r="AD108" i="1"/>
  <c r="AB108" i="1"/>
  <c r="Z108" i="1"/>
  <c r="X108" i="1"/>
  <c r="P108" i="1"/>
  <c r="M108" i="1"/>
  <c r="K108" i="1" s="1"/>
  <c r="I108" i="1"/>
  <c r="AC108" i="1" s="1"/>
  <c r="G108" i="1"/>
  <c r="AA108" i="1" s="1"/>
  <c r="E108" i="1"/>
  <c r="C108" i="1"/>
  <c r="B108" i="1"/>
  <c r="AJ107" i="1"/>
  <c r="AF107" i="1"/>
  <c r="AD107" i="1"/>
  <c r="AB107" i="1"/>
  <c r="Z107" i="1"/>
  <c r="X107" i="1"/>
  <c r="P107" i="1"/>
  <c r="I107" i="1" s="1"/>
  <c r="M107" i="1"/>
  <c r="AG107" i="1" s="1"/>
  <c r="K107" i="1"/>
  <c r="AE107" i="1" s="1"/>
  <c r="G107" i="1"/>
  <c r="AA107" i="1" s="1"/>
  <c r="AA106" i="1" s="1"/>
  <c r="E107" i="1"/>
  <c r="C107" i="1"/>
  <c r="B107" i="1"/>
  <c r="AF106" i="1"/>
  <c r="AD106" i="1"/>
  <c r="AB106" i="1"/>
  <c r="X106" i="1"/>
  <c r="V106" i="1"/>
  <c r="U106" i="1"/>
  <c r="T106" i="1"/>
  <c r="S106" i="1"/>
  <c r="R106" i="1"/>
  <c r="Q106" i="1"/>
  <c r="O106" i="1"/>
  <c r="N106" i="1"/>
  <c r="L106" i="1"/>
  <c r="J106" i="1"/>
  <c r="H106" i="1"/>
  <c r="D106" i="1"/>
  <c r="AJ105" i="1"/>
  <c r="AF105" i="1"/>
  <c r="P105" i="1"/>
  <c r="AG105" i="1" s="1"/>
  <c r="M105" i="1"/>
  <c r="AC105" i="1" s="1"/>
  <c r="K105" i="1"/>
  <c r="G105" i="1"/>
  <c r="W105" i="1" s="1"/>
  <c r="F105" i="1"/>
  <c r="Z105" i="1" s="1"/>
  <c r="E105" i="1"/>
  <c r="D105" i="1"/>
  <c r="C105" i="1"/>
  <c r="B105" i="1"/>
  <c r="AJ104" i="1"/>
  <c r="AG104" i="1"/>
  <c r="AF104" i="1"/>
  <c r="P104" i="1"/>
  <c r="M104" i="1"/>
  <c r="K104" i="1" s="1"/>
  <c r="G104" i="1"/>
  <c r="W104" i="1" s="1"/>
  <c r="F104" i="1"/>
  <c r="Z104" i="1" s="1"/>
  <c r="E104" i="1"/>
  <c r="D104" i="1"/>
  <c r="C104" i="1"/>
  <c r="B104" i="1"/>
  <c r="AJ103" i="1"/>
  <c r="AF103" i="1"/>
  <c r="P103" i="1"/>
  <c r="AG103" i="1" s="1"/>
  <c r="M103" i="1"/>
  <c r="AC103" i="1" s="1"/>
  <c r="K103" i="1"/>
  <c r="G103" i="1"/>
  <c r="W103" i="1" s="1"/>
  <c r="F103" i="1"/>
  <c r="Z103" i="1" s="1"/>
  <c r="E103" i="1"/>
  <c r="D103" i="1"/>
  <c r="C103" i="1"/>
  <c r="B103" i="1"/>
  <c r="AJ102" i="1"/>
  <c r="AG102" i="1"/>
  <c r="AF102" i="1"/>
  <c r="P102" i="1"/>
  <c r="M102" i="1"/>
  <c r="K102" i="1" s="1"/>
  <c r="G102" i="1"/>
  <c r="W102" i="1" s="1"/>
  <c r="F102" i="1"/>
  <c r="Z102" i="1" s="1"/>
  <c r="E102" i="1"/>
  <c r="D102" i="1"/>
  <c r="C102" i="1"/>
  <c r="B102" i="1"/>
  <c r="AJ101" i="1"/>
  <c r="AF101" i="1"/>
  <c r="P101" i="1"/>
  <c r="AG101" i="1" s="1"/>
  <c r="M101" i="1"/>
  <c r="AC101" i="1" s="1"/>
  <c r="K101" i="1"/>
  <c r="G101" i="1"/>
  <c r="W101" i="1" s="1"/>
  <c r="F101" i="1"/>
  <c r="Z101" i="1" s="1"/>
  <c r="E101" i="1"/>
  <c r="D101" i="1"/>
  <c r="C101" i="1"/>
  <c r="B101" i="1"/>
  <c r="AJ100" i="1"/>
  <c r="AF100" i="1"/>
  <c r="AD100" i="1"/>
  <c r="AB100" i="1"/>
  <c r="Z100" i="1"/>
  <c r="R100" i="1"/>
  <c r="P100" i="1" s="1"/>
  <c r="M100" i="1"/>
  <c r="K100" i="1" s="1"/>
  <c r="AE100" i="1" s="1"/>
  <c r="G100" i="1"/>
  <c r="AA100" i="1" s="1"/>
  <c r="F100" i="1"/>
  <c r="E100" i="1"/>
  <c r="D100" i="1"/>
  <c r="C100" i="1"/>
  <c r="B100" i="1"/>
  <c r="AJ99" i="1"/>
  <c r="AF99" i="1"/>
  <c r="AD99" i="1"/>
  <c r="AB99" i="1"/>
  <c r="AA99" i="1"/>
  <c r="W99" i="1"/>
  <c r="R99" i="1"/>
  <c r="P99" i="1"/>
  <c r="M99" i="1"/>
  <c r="AG99" i="1" s="1"/>
  <c r="K99" i="1"/>
  <c r="AE99" i="1" s="1"/>
  <c r="G99" i="1"/>
  <c r="F99" i="1"/>
  <c r="Z99" i="1" s="1"/>
  <c r="E99" i="1"/>
  <c r="D99" i="1"/>
  <c r="C99" i="1"/>
  <c r="B99" i="1"/>
  <c r="AJ98" i="1"/>
  <c r="AG98" i="1"/>
  <c r="AF98" i="1"/>
  <c r="AD98" i="1"/>
  <c r="AC98" i="1"/>
  <c r="AB98" i="1"/>
  <c r="AA98" i="1"/>
  <c r="W98" i="1"/>
  <c r="R98" i="1"/>
  <c r="P98" i="1"/>
  <c r="M98" i="1"/>
  <c r="K98" i="1"/>
  <c r="AE98" i="1" s="1"/>
  <c r="G98" i="1"/>
  <c r="F98" i="1"/>
  <c r="Z98" i="1" s="1"/>
  <c r="E98" i="1"/>
  <c r="D98" i="1"/>
  <c r="C98" i="1"/>
  <c r="B98" i="1"/>
  <c r="AJ97" i="1"/>
  <c r="AG97" i="1"/>
  <c r="AF97" i="1"/>
  <c r="AD97" i="1"/>
  <c r="AC97" i="1"/>
  <c r="AB97" i="1"/>
  <c r="AA97" i="1"/>
  <c r="W97" i="1"/>
  <c r="R97" i="1"/>
  <c r="P97" i="1"/>
  <c r="M97" i="1"/>
  <c r="K97" i="1"/>
  <c r="AE97" i="1" s="1"/>
  <c r="G97" i="1"/>
  <c r="F97" i="1"/>
  <c r="Z97" i="1" s="1"/>
  <c r="E97" i="1"/>
  <c r="D97" i="1"/>
  <c r="C97" i="1"/>
  <c r="B97" i="1"/>
  <c r="AJ96" i="1"/>
  <c r="AG96" i="1"/>
  <c r="AF96" i="1"/>
  <c r="AD96" i="1"/>
  <c r="AC96" i="1"/>
  <c r="AB96" i="1"/>
  <c r="AA96" i="1"/>
  <c r="W96" i="1"/>
  <c r="R96" i="1"/>
  <c r="P96" i="1"/>
  <c r="M96" i="1"/>
  <c r="K96" i="1"/>
  <c r="AE96" i="1" s="1"/>
  <c r="G96" i="1"/>
  <c r="F96" i="1"/>
  <c r="Z96" i="1" s="1"/>
  <c r="E96" i="1"/>
  <c r="D96" i="1"/>
  <c r="C96" i="1"/>
  <c r="B96" i="1"/>
  <c r="AJ95" i="1"/>
  <c r="AG95" i="1"/>
  <c r="AF95" i="1"/>
  <c r="AD95" i="1"/>
  <c r="AC95" i="1"/>
  <c r="AB95" i="1"/>
  <c r="AA95" i="1"/>
  <c r="W95" i="1"/>
  <c r="R95" i="1"/>
  <c r="P95" i="1"/>
  <c r="M95" i="1"/>
  <c r="K95" i="1"/>
  <c r="AE95" i="1" s="1"/>
  <c r="G95" i="1"/>
  <c r="F95" i="1"/>
  <c r="Z95" i="1" s="1"/>
  <c r="E95" i="1"/>
  <c r="D95" i="1"/>
  <c r="C95" i="1"/>
  <c r="B95" i="1"/>
  <c r="AJ94" i="1"/>
  <c r="AG94" i="1"/>
  <c r="AF94" i="1"/>
  <c r="AD94" i="1"/>
  <c r="AC94" i="1"/>
  <c r="AB94" i="1"/>
  <c r="AA94" i="1"/>
  <c r="W94" i="1"/>
  <c r="R94" i="1"/>
  <c r="P94" i="1"/>
  <c r="M94" i="1"/>
  <c r="K94" i="1"/>
  <c r="AE94" i="1" s="1"/>
  <c r="G94" i="1"/>
  <c r="F94" i="1"/>
  <c r="Z94" i="1" s="1"/>
  <c r="E94" i="1"/>
  <c r="D94" i="1"/>
  <c r="C94" i="1"/>
  <c r="B94" i="1"/>
  <c r="AJ93" i="1"/>
  <c r="AG93" i="1"/>
  <c r="AF93" i="1"/>
  <c r="AD93" i="1"/>
  <c r="AC93" i="1"/>
  <c r="AB93" i="1"/>
  <c r="AA93" i="1"/>
  <c r="W93" i="1"/>
  <c r="R93" i="1"/>
  <c r="P93" i="1"/>
  <c r="M93" i="1"/>
  <c r="K93" i="1"/>
  <c r="AE93" i="1" s="1"/>
  <c r="F93" i="1"/>
  <c r="Z93" i="1" s="1"/>
  <c r="E93" i="1"/>
  <c r="D93" i="1"/>
  <c r="C93" i="1"/>
  <c r="B93" i="1"/>
  <c r="AJ92" i="1"/>
  <c r="AF92" i="1"/>
  <c r="AD92" i="1"/>
  <c r="AC92" i="1"/>
  <c r="AB92" i="1"/>
  <c r="Z92" i="1"/>
  <c r="R92" i="1"/>
  <c r="P92" i="1" s="1"/>
  <c r="M92" i="1"/>
  <c r="AG92" i="1" s="1"/>
  <c r="G92" i="1"/>
  <c r="AA92" i="1" s="1"/>
  <c r="F92" i="1"/>
  <c r="E92" i="1"/>
  <c r="D92" i="1"/>
  <c r="C92" i="1"/>
  <c r="B92" i="1"/>
  <c r="AJ91" i="1"/>
  <c r="AF91" i="1"/>
  <c r="AD91" i="1"/>
  <c r="AC91" i="1"/>
  <c r="AB91" i="1"/>
  <c r="Z91" i="1"/>
  <c r="R91" i="1"/>
  <c r="P91" i="1" s="1"/>
  <c r="M91" i="1"/>
  <c r="AG91" i="1" s="1"/>
  <c r="G91" i="1"/>
  <c r="AA91" i="1" s="1"/>
  <c r="F91" i="1"/>
  <c r="E91" i="1"/>
  <c r="D91" i="1"/>
  <c r="C91" i="1"/>
  <c r="B91" i="1"/>
  <c r="AJ90" i="1"/>
  <c r="AF90" i="1"/>
  <c r="AD90" i="1"/>
  <c r="AC90" i="1"/>
  <c r="AB90" i="1"/>
  <c r="Z90" i="1"/>
  <c r="R90" i="1"/>
  <c r="P90" i="1" s="1"/>
  <c r="M90" i="1"/>
  <c r="AG90" i="1" s="1"/>
  <c r="G90" i="1"/>
  <c r="AA90" i="1" s="1"/>
  <c r="F90" i="1"/>
  <c r="E90" i="1"/>
  <c r="D90" i="1"/>
  <c r="C90" i="1"/>
  <c r="B90" i="1"/>
  <c r="AJ89" i="1"/>
  <c r="AF89" i="1"/>
  <c r="AD89" i="1"/>
  <c r="AC89" i="1"/>
  <c r="AB89" i="1"/>
  <c r="Z89" i="1"/>
  <c r="R89" i="1"/>
  <c r="P89" i="1" s="1"/>
  <c r="M89" i="1"/>
  <c r="AG89" i="1" s="1"/>
  <c r="G89" i="1"/>
  <c r="AA89" i="1" s="1"/>
  <c r="F89" i="1"/>
  <c r="E89" i="1"/>
  <c r="D89" i="1"/>
  <c r="C89" i="1"/>
  <c r="B89" i="1"/>
  <c r="AJ88" i="1"/>
  <c r="AF88" i="1"/>
  <c r="AD88" i="1"/>
  <c r="AC88" i="1"/>
  <c r="AB88" i="1"/>
  <c r="Z88" i="1"/>
  <c r="R88" i="1"/>
  <c r="P88" i="1" s="1"/>
  <c r="M88" i="1"/>
  <c r="AG88" i="1" s="1"/>
  <c r="G88" i="1"/>
  <c r="AA88" i="1" s="1"/>
  <c r="F88" i="1"/>
  <c r="E88" i="1"/>
  <c r="D88" i="1"/>
  <c r="C88" i="1"/>
  <c r="B88" i="1"/>
  <c r="AJ87" i="1"/>
  <c r="AF87" i="1"/>
  <c r="AD87" i="1"/>
  <c r="AC87" i="1"/>
  <c r="AB87" i="1"/>
  <c r="Z87" i="1"/>
  <c r="R87" i="1"/>
  <c r="P87" i="1" s="1"/>
  <c r="M87" i="1"/>
  <c r="AG87" i="1" s="1"/>
  <c r="G87" i="1"/>
  <c r="AA87" i="1" s="1"/>
  <c r="F87" i="1"/>
  <c r="E87" i="1"/>
  <c r="D87" i="1"/>
  <c r="C87" i="1"/>
  <c r="B87" i="1"/>
  <c r="AJ86" i="1"/>
  <c r="AF86" i="1"/>
  <c r="AD86" i="1"/>
  <c r="AC86" i="1"/>
  <c r="AB86" i="1"/>
  <c r="Z86" i="1"/>
  <c r="R86" i="1"/>
  <c r="P86" i="1" s="1"/>
  <c r="M86" i="1"/>
  <c r="AG86" i="1" s="1"/>
  <c r="G86" i="1"/>
  <c r="AA86" i="1" s="1"/>
  <c r="F86" i="1"/>
  <c r="E86" i="1"/>
  <c r="D86" i="1"/>
  <c r="C86" i="1"/>
  <c r="B86" i="1"/>
  <c r="AJ85" i="1"/>
  <c r="AF85" i="1"/>
  <c r="AD85" i="1"/>
  <c r="AB85" i="1"/>
  <c r="AA85" i="1"/>
  <c r="W85" i="1"/>
  <c r="R85" i="1"/>
  <c r="P85" i="1"/>
  <c r="M85" i="1"/>
  <c r="AG85" i="1" s="1"/>
  <c r="K85" i="1"/>
  <c r="AE85" i="1" s="1"/>
  <c r="G85" i="1"/>
  <c r="F85" i="1"/>
  <c r="Z85" i="1" s="1"/>
  <c r="E85" i="1"/>
  <c r="D85" i="1"/>
  <c r="C85" i="1"/>
  <c r="B85" i="1"/>
  <c r="AJ84" i="1"/>
  <c r="AF84" i="1"/>
  <c r="AD84" i="1"/>
  <c r="AB84" i="1"/>
  <c r="AA84" i="1"/>
  <c r="Z84" i="1"/>
  <c r="R84" i="1"/>
  <c r="P84" i="1" s="1"/>
  <c r="M84" i="1"/>
  <c r="K84" i="1" s="1"/>
  <c r="AE84" i="1" s="1"/>
  <c r="G84" i="1"/>
  <c r="W84" i="1" s="1"/>
  <c r="F84" i="1"/>
  <c r="E84" i="1"/>
  <c r="D84" i="1"/>
  <c r="C84" i="1"/>
  <c r="B84" i="1"/>
  <c r="AJ83" i="1"/>
  <c r="AF83" i="1"/>
  <c r="AD83" i="1"/>
  <c r="AC83" i="1"/>
  <c r="AB83" i="1"/>
  <c r="Z83" i="1"/>
  <c r="R83" i="1"/>
  <c r="P83" i="1" s="1"/>
  <c r="M83" i="1"/>
  <c r="AG83" i="1" s="1"/>
  <c r="G83" i="1"/>
  <c r="AA83" i="1" s="1"/>
  <c r="F83" i="1"/>
  <c r="E83" i="1"/>
  <c r="D83" i="1"/>
  <c r="C83" i="1"/>
  <c r="B83" i="1"/>
  <c r="AJ82" i="1"/>
  <c r="AF82" i="1"/>
  <c r="AD82" i="1"/>
  <c r="AC82" i="1"/>
  <c r="AB82" i="1"/>
  <c r="Z82" i="1"/>
  <c r="R82" i="1"/>
  <c r="P82" i="1" s="1"/>
  <c r="M82" i="1"/>
  <c r="AG82" i="1" s="1"/>
  <c r="G82" i="1"/>
  <c r="AA82" i="1" s="1"/>
  <c r="F82" i="1"/>
  <c r="E82" i="1"/>
  <c r="D82" i="1"/>
  <c r="C82" i="1"/>
  <c r="B82" i="1"/>
  <c r="AJ81" i="1"/>
  <c r="AF81" i="1"/>
  <c r="AD81" i="1"/>
  <c r="AC81" i="1"/>
  <c r="AB81" i="1"/>
  <c r="Z81" i="1"/>
  <c r="R81" i="1"/>
  <c r="P81" i="1" s="1"/>
  <c r="M81" i="1"/>
  <c r="AG81" i="1" s="1"/>
  <c r="G81" i="1"/>
  <c r="AA81" i="1" s="1"/>
  <c r="F81" i="1"/>
  <c r="E81" i="1"/>
  <c r="D81" i="1"/>
  <c r="C81" i="1"/>
  <c r="B81" i="1"/>
  <c r="AJ80" i="1"/>
  <c r="AF80" i="1"/>
  <c r="AD80" i="1"/>
  <c r="AC80" i="1"/>
  <c r="AB80" i="1"/>
  <c r="Z80" i="1"/>
  <c r="R80" i="1"/>
  <c r="P80" i="1" s="1"/>
  <c r="M80" i="1"/>
  <c r="AG80" i="1" s="1"/>
  <c r="G80" i="1"/>
  <c r="AA80" i="1" s="1"/>
  <c r="F80" i="1"/>
  <c r="E80" i="1"/>
  <c r="D80" i="1"/>
  <c r="C80" i="1"/>
  <c r="B80" i="1"/>
  <c r="AJ79" i="1"/>
  <c r="AG79" i="1"/>
  <c r="AF79" i="1"/>
  <c r="AD79" i="1"/>
  <c r="AC79" i="1"/>
  <c r="AB79" i="1"/>
  <c r="AA79" i="1"/>
  <c r="W79" i="1"/>
  <c r="R79" i="1"/>
  <c r="P79" i="1"/>
  <c r="M79" i="1"/>
  <c r="K79" i="1"/>
  <c r="AE79" i="1" s="1"/>
  <c r="G79" i="1"/>
  <c r="F79" i="1"/>
  <c r="Z79" i="1" s="1"/>
  <c r="E79" i="1"/>
  <c r="D79" i="1"/>
  <c r="C79" i="1"/>
  <c r="B79" i="1"/>
  <c r="AJ78" i="1"/>
  <c r="AG78" i="1"/>
  <c r="AF78" i="1"/>
  <c r="AD78" i="1"/>
  <c r="AC78" i="1"/>
  <c r="AB78" i="1"/>
  <c r="AA78" i="1"/>
  <c r="W78" i="1"/>
  <c r="R78" i="1"/>
  <c r="P78" i="1"/>
  <c r="M78" i="1"/>
  <c r="K78" i="1"/>
  <c r="AE78" i="1" s="1"/>
  <c r="G78" i="1"/>
  <c r="F78" i="1"/>
  <c r="Z78" i="1" s="1"/>
  <c r="E78" i="1"/>
  <c r="D78" i="1"/>
  <c r="C78" i="1"/>
  <c r="B78" i="1"/>
  <c r="AJ77" i="1"/>
  <c r="AG77" i="1"/>
  <c r="AF77" i="1"/>
  <c r="AD77" i="1"/>
  <c r="AC77" i="1"/>
  <c r="AB77" i="1"/>
  <c r="AA77" i="1"/>
  <c r="W77" i="1"/>
  <c r="R77" i="1"/>
  <c r="P77" i="1"/>
  <c r="M77" i="1"/>
  <c r="K77" i="1"/>
  <c r="AE77" i="1" s="1"/>
  <c r="G77" i="1"/>
  <c r="F77" i="1"/>
  <c r="Z77" i="1" s="1"/>
  <c r="E77" i="1"/>
  <c r="D77" i="1"/>
  <c r="C77" i="1"/>
  <c r="B77" i="1"/>
  <c r="AJ76" i="1"/>
  <c r="AF76" i="1"/>
  <c r="AD76" i="1"/>
  <c r="AB76" i="1"/>
  <c r="AA76" i="1"/>
  <c r="Z76" i="1"/>
  <c r="R76" i="1"/>
  <c r="P76" i="1" s="1"/>
  <c r="M76" i="1"/>
  <c r="AG76" i="1" s="1"/>
  <c r="G76" i="1"/>
  <c r="W76" i="1" s="1"/>
  <c r="F76" i="1"/>
  <c r="E76" i="1"/>
  <c r="D76" i="1"/>
  <c r="C76" i="1"/>
  <c r="B76" i="1"/>
  <c r="AJ75" i="1"/>
  <c r="AF75" i="1"/>
  <c r="AD75" i="1"/>
  <c r="AB75" i="1"/>
  <c r="AA75" i="1"/>
  <c r="Z75" i="1"/>
  <c r="W75" i="1"/>
  <c r="AH75" i="1" s="1"/>
  <c r="R75" i="1"/>
  <c r="P75" i="1"/>
  <c r="M75" i="1"/>
  <c r="AG75" i="1" s="1"/>
  <c r="K75" i="1"/>
  <c r="AE75" i="1" s="1"/>
  <c r="G75" i="1"/>
  <c r="F75" i="1"/>
  <c r="E75" i="1"/>
  <c r="D75" i="1"/>
  <c r="C75" i="1"/>
  <c r="B75" i="1"/>
  <c r="AJ74" i="1"/>
  <c r="AG74" i="1"/>
  <c r="AF74" i="1"/>
  <c r="AD74" i="1"/>
  <c r="AC74" i="1"/>
  <c r="AB74" i="1"/>
  <c r="AA74" i="1"/>
  <c r="Z74" i="1"/>
  <c r="W74" i="1"/>
  <c r="R74" i="1"/>
  <c r="P74" i="1"/>
  <c r="M74" i="1"/>
  <c r="K74" i="1"/>
  <c r="AE74" i="1" s="1"/>
  <c r="G74" i="1"/>
  <c r="F74" i="1"/>
  <c r="E74" i="1"/>
  <c r="D74" i="1"/>
  <c r="C74" i="1"/>
  <c r="B74" i="1"/>
  <c r="AJ73" i="1"/>
  <c r="AG73" i="1"/>
  <c r="AF73" i="1"/>
  <c r="AD73" i="1"/>
  <c r="AC73" i="1"/>
  <c r="AB73" i="1"/>
  <c r="AA73" i="1"/>
  <c r="Z73" i="1"/>
  <c r="W73" i="1"/>
  <c r="R73" i="1"/>
  <c r="P73" i="1"/>
  <c r="M73" i="1"/>
  <c r="K73" i="1"/>
  <c r="AE73" i="1" s="1"/>
  <c r="G73" i="1"/>
  <c r="F73" i="1"/>
  <c r="E73" i="1"/>
  <c r="D73" i="1"/>
  <c r="C73" i="1"/>
  <c r="B73" i="1"/>
  <c r="AJ72" i="1"/>
  <c r="AG72" i="1"/>
  <c r="AF72" i="1"/>
  <c r="AD72" i="1"/>
  <c r="AC72" i="1"/>
  <c r="AB72" i="1"/>
  <c r="AA72" i="1"/>
  <c r="Z72" i="1"/>
  <c r="W72" i="1"/>
  <c r="R72" i="1"/>
  <c r="P72" i="1"/>
  <c r="M72" i="1"/>
  <c r="K72" i="1"/>
  <c r="AE72" i="1" s="1"/>
  <c r="G72" i="1"/>
  <c r="F72" i="1"/>
  <c r="E72" i="1"/>
  <c r="D72" i="1"/>
  <c r="C72" i="1"/>
  <c r="B72" i="1"/>
  <c r="AJ71" i="1"/>
  <c r="AF71" i="1"/>
  <c r="AD71" i="1"/>
  <c r="AC71" i="1"/>
  <c r="AB71" i="1"/>
  <c r="Y71" i="1"/>
  <c r="X71" i="1"/>
  <c r="W71" i="1"/>
  <c r="R71" i="1"/>
  <c r="P71" i="1"/>
  <c r="M71" i="1"/>
  <c r="AG71" i="1" s="1"/>
  <c r="K71" i="1"/>
  <c r="AE71" i="1" s="1"/>
  <c r="G71" i="1"/>
  <c r="AA71" i="1" s="1"/>
  <c r="F71" i="1"/>
  <c r="Z71" i="1" s="1"/>
  <c r="E71" i="1"/>
  <c r="D71" i="1"/>
  <c r="C71" i="1"/>
  <c r="B71" i="1"/>
  <c r="AJ70" i="1"/>
  <c r="AF70" i="1"/>
  <c r="AD70" i="1"/>
  <c r="AC70" i="1"/>
  <c r="AB70" i="1"/>
  <c r="Z70" i="1"/>
  <c r="Y70" i="1"/>
  <c r="X70" i="1"/>
  <c r="R70" i="1"/>
  <c r="P70" i="1" s="1"/>
  <c r="M70" i="1"/>
  <c r="AG70" i="1" s="1"/>
  <c r="G70" i="1"/>
  <c r="AA70" i="1" s="1"/>
  <c r="F70" i="1"/>
  <c r="E70" i="1"/>
  <c r="D70" i="1"/>
  <c r="C70" i="1"/>
  <c r="B70" i="1"/>
  <c r="AJ69" i="1"/>
  <c r="AF69" i="1"/>
  <c r="AD69" i="1"/>
  <c r="AC69" i="1"/>
  <c r="AB69" i="1"/>
  <c r="Z69" i="1"/>
  <c r="Y69" i="1"/>
  <c r="X69" i="1"/>
  <c r="R69" i="1"/>
  <c r="P69" i="1" s="1"/>
  <c r="M69" i="1"/>
  <c r="AG69" i="1" s="1"/>
  <c r="G69" i="1"/>
  <c r="AA69" i="1" s="1"/>
  <c r="F69" i="1"/>
  <c r="E69" i="1"/>
  <c r="D69" i="1"/>
  <c r="C69" i="1"/>
  <c r="B69" i="1"/>
  <c r="AJ68" i="1"/>
  <c r="AF68" i="1"/>
  <c r="AD68" i="1"/>
  <c r="AC68" i="1"/>
  <c r="AB68" i="1"/>
  <c r="Z68" i="1"/>
  <c r="Y68" i="1"/>
  <c r="X68" i="1"/>
  <c r="R68" i="1"/>
  <c r="P68" i="1" s="1"/>
  <c r="M68" i="1"/>
  <c r="AG68" i="1" s="1"/>
  <c r="G68" i="1"/>
  <c r="AA68" i="1" s="1"/>
  <c r="F68" i="1"/>
  <c r="E68" i="1"/>
  <c r="D68" i="1"/>
  <c r="C68" i="1"/>
  <c r="B68" i="1"/>
  <c r="AJ67" i="1"/>
  <c r="AF67" i="1"/>
  <c r="AD67" i="1"/>
  <c r="AC67" i="1"/>
  <c r="AB67" i="1"/>
  <c r="Z67" i="1"/>
  <c r="Y67" i="1"/>
  <c r="X67" i="1"/>
  <c r="R67" i="1"/>
  <c r="P67" i="1" s="1"/>
  <c r="M67" i="1"/>
  <c r="AG67" i="1" s="1"/>
  <c r="G67" i="1"/>
  <c r="AA67" i="1" s="1"/>
  <c r="F67" i="1"/>
  <c r="E67" i="1"/>
  <c r="D67" i="1"/>
  <c r="C67" i="1"/>
  <c r="B67" i="1"/>
  <c r="AJ66" i="1"/>
  <c r="AF66" i="1"/>
  <c r="AD66" i="1"/>
  <c r="AC66" i="1"/>
  <c r="AB66" i="1"/>
  <c r="Z66" i="1"/>
  <c r="Y66" i="1"/>
  <c r="X66" i="1"/>
  <c r="R66" i="1"/>
  <c r="P66" i="1" s="1"/>
  <c r="M66" i="1"/>
  <c r="AG66" i="1" s="1"/>
  <c r="G66" i="1"/>
  <c r="AA66" i="1" s="1"/>
  <c r="F66" i="1"/>
  <c r="E66" i="1"/>
  <c r="D66" i="1"/>
  <c r="C66" i="1"/>
  <c r="B66" i="1"/>
  <c r="AJ65" i="1"/>
  <c r="AF65" i="1"/>
  <c r="AD65" i="1"/>
  <c r="AC65" i="1"/>
  <c r="AB65" i="1"/>
  <c r="Z65" i="1"/>
  <c r="Y65" i="1"/>
  <c r="X65" i="1"/>
  <c r="R65" i="1"/>
  <c r="P65" i="1" s="1"/>
  <c r="M65" i="1"/>
  <c r="AG65" i="1" s="1"/>
  <c r="G65" i="1"/>
  <c r="AA65" i="1" s="1"/>
  <c r="F65" i="1"/>
  <c r="E65" i="1"/>
  <c r="D65" i="1"/>
  <c r="C65" i="1"/>
  <c r="B65" i="1"/>
  <c r="AJ64" i="1"/>
  <c r="AF64" i="1"/>
  <c r="AD64" i="1"/>
  <c r="AC64" i="1"/>
  <c r="AB64" i="1"/>
  <c r="Z64" i="1"/>
  <c r="Y64" i="1"/>
  <c r="X64" i="1"/>
  <c r="R64" i="1"/>
  <c r="P64" i="1" s="1"/>
  <c r="M64" i="1"/>
  <c r="AG64" i="1" s="1"/>
  <c r="G64" i="1"/>
  <c r="AA64" i="1" s="1"/>
  <c r="F64" i="1"/>
  <c r="E64" i="1"/>
  <c r="D64" i="1"/>
  <c r="C64" i="1"/>
  <c r="B64" i="1"/>
  <c r="AJ63" i="1"/>
  <c r="AF63" i="1"/>
  <c r="AD63" i="1"/>
  <c r="AC63" i="1"/>
  <c r="AB63" i="1"/>
  <c r="Z63" i="1"/>
  <c r="Y63" i="1"/>
  <c r="X63" i="1"/>
  <c r="R63" i="1"/>
  <c r="P63" i="1" s="1"/>
  <c r="M63" i="1"/>
  <c r="AG63" i="1" s="1"/>
  <c r="G63" i="1"/>
  <c r="AA63" i="1" s="1"/>
  <c r="F63" i="1"/>
  <c r="E63" i="1"/>
  <c r="D63" i="1"/>
  <c r="C63" i="1"/>
  <c r="B63" i="1"/>
  <c r="AJ62" i="1"/>
  <c r="AF62" i="1"/>
  <c r="AD62" i="1"/>
  <c r="AC62" i="1"/>
  <c r="AB62" i="1"/>
  <c r="Z62" i="1"/>
  <c r="Y62" i="1"/>
  <c r="X62" i="1"/>
  <c r="R62" i="1"/>
  <c r="P62" i="1" s="1"/>
  <c r="M62" i="1"/>
  <c r="AG62" i="1" s="1"/>
  <c r="G62" i="1"/>
  <c r="AA62" i="1" s="1"/>
  <c r="F62" i="1"/>
  <c r="E62" i="1"/>
  <c r="D62" i="1"/>
  <c r="C62" i="1"/>
  <c r="B62" i="1"/>
  <c r="AJ61" i="1"/>
  <c r="AG61" i="1"/>
  <c r="AD61" i="1"/>
  <c r="AC61" i="1"/>
  <c r="AB61" i="1"/>
  <c r="Z61" i="1"/>
  <c r="Y61" i="1"/>
  <c r="X61" i="1"/>
  <c r="R61" i="1"/>
  <c r="P61" i="1" s="1"/>
  <c r="L61" i="1"/>
  <c r="K61" i="1" s="1"/>
  <c r="AE61" i="1" s="1"/>
  <c r="G61" i="1"/>
  <c r="AA61" i="1" s="1"/>
  <c r="F61" i="1"/>
  <c r="E61" i="1"/>
  <c r="D61" i="1"/>
  <c r="C61" i="1"/>
  <c r="B61" i="1"/>
  <c r="AJ60" i="1"/>
  <c r="AG60" i="1"/>
  <c r="AD60" i="1"/>
  <c r="AC60" i="1"/>
  <c r="AB60" i="1"/>
  <c r="Z60" i="1"/>
  <c r="Y60" i="1"/>
  <c r="X60" i="1"/>
  <c r="R60" i="1"/>
  <c r="P60" i="1" s="1"/>
  <c r="L60" i="1"/>
  <c r="K60" i="1" s="1"/>
  <c r="AE60" i="1" s="1"/>
  <c r="G60" i="1"/>
  <c r="AA60" i="1" s="1"/>
  <c r="F60" i="1"/>
  <c r="E60" i="1"/>
  <c r="D60" i="1"/>
  <c r="C60" i="1"/>
  <c r="B60" i="1"/>
  <c r="AJ59" i="1"/>
  <c r="AG59" i="1"/>
  <c r="AD59" i="1"/>
  <c r="AC59" i="1"/>
  <c r="AB59" i="1"/>
  <c r="Z59" i="1"/>
  <c r="Y59" i="1"/>
  <c r="X59" i="1"/>
  <c r="R59" i="1"/>
  <c r="P59" i="1" s="1"/>
  <c r="L59" i="1"/>
  <c r="K59" i="1" s="1"/>
  <c r="AE59" i="1" s="1"/>
  <c r="G59" i="1"/>
  <c r="AA59" i="1" s="1"/>
  <c r="F59" i="1"/>
  <c r="E59" i="1"/>
  <c r="D59" i="1"/>
  <c r="C59" i="1"/>
  <c r="B59" i="1"/>
  <c r="AJ58" i="1"/>
  <c r="AG58" i="1"/>
  <c r="AD58" i="1"/>
  <c r="AC58" i="1"/>
  <c r="AB58" i="1"/>
  <c r="Z58" i="1"/>
  <c r="Y58" i="1"/>
  <c r="X58" i="1"/>
  <c r="R58" i="1"/>
  <c r="P58" i="1" s="1"/>
  <c r="L58" i="1"/>
  <c r="K58" i="1" s="1"/>
  <c r="AE58" i="1" s="1"/>
  <c r="G58" i="1"/>
  <c r="AA58" i="1" s="1"/>
  <c r="F58" i="1"/>
  <c r="E58" i="1"/>
  <c r="D58" i="1"/>
  <c r="C58" i="1"/>
  <c r="B58" i="1"/>
  <c r="AJ57" i="1"/>
  <c r="AG57" i="1"/>
  <c r="AD57" i="1"/>
  <c r="AC57" i="1"/>
  <c r="AB57" i="1"/>
  <c r="Z57" i="1"/>
  <c r="Y57" i="1"/>
  <c r="X57" i="1"/>
  <c r="R57" i="1"/>
  <c r="P57" i="1" s="1"/>
  <c r="L57" i="1"/>
  <c r="K57" i="1" s="1"/>
  <c r="AE57" i="1" s="1"/>
  <c r="G57" i="1"/>
  <c r="AA57" i="1" s="1"/>
  <c r="F57" i="1"/>
  <c r="E57" i="1"/>
  <c r="D57" i="1"/>
  <c r="C57" i="1"/>
  <c r="B57" i="1"/>
  <c r="AJ56" i="1"/>
  <c r="AG56" i="1"/>
  <c r="AD56" i="1"/>
  <c r="AC56" i="1"/>
  <c r="AB56" i="1"/>
  <c r="Z56" i="1"/>
  <c r="Y56" i="1"/>
  <c r="X56" i="1"/>
  <c r="R56" i="1"/>
  <c r="P56" i="1" s="1"/>
  <c r="L56" i="1"/>
  <c r="K56" i="1" s="1"/>
  <c r="AE56" i="1" s="1"/>
  <c r="G56" i="1"/>
  <c r="AA56" i="1" s="1"/>
  <c r="F56" i="1"/>
  <c r="E56" i="1"/>
  <c r="D56" i="1"/>
  <c r="C56" i="1"/>
  <c r="B56" i="1"/>
  <c r="AJ55" i="1"/>
  <c r="AG55" i="1"/>
  <c r="AD55" i="1"/>
  <c r="AC55" i="1"/>
  <c r="AB55" i="1"/>
  <c r="Y55" i="1"/>
  <c r="X55" i="1"/>
  <c r="R55" i="1"/>
  <c r="P55" i="1" s="1"/>
  <c r="L55" i="1"/>
  <c r="K55" i="1" s="1"/>
  <c r="AE55" i="1" s="1"/>
  <c r="G55" i="1"/>
  <c r="AA55" i="1" s="1"/>
  <c r="F55" i="1"/>
  <c r="Z55" i="1" s="1"/>
  <c r="E55" i="1"/>
  <c r="D55" i="1"/>
  <c r="C55" i="1"/>
  <c r="B55" i="1"/>
  <c r="AJ54" i="1"/>
  <c r="AG54" i="1"/>
  <c r="AD54" i="1"/>
  <c r="AC54" i="1"/>
  <c r="AB54" i="1"/>
  <c r="W54" i="1"/>
  <c r="Q54" i="1"/>
  <c r="P54" i="1" s="1"/>
  <c r="P48" i="1" s="1"/>
  <c r="L54" i="1"/>
  <c r="AF54" i="1" s="1"/>
  <c r="K54" i="1"/>
  <c r="AE54" i="1" s="1"/>
  <c r="G54" i="1"/>
  <c r="AA54" i="1" s="1"/>
  <c r="F54" i="1"/>
  <c r="Z54" i="1" s="1"/>
  <c r="E54" i="1"/>
  <c r="D54" i="1"/>
  <c r="C54" i="1"/>
  <c r="B54" i="1"/>
  <c r="AJ53" i="1"/>
  <c r="AG53" i="1"/>
  <c r="AD53" i="1"/>
  <c r="AB53" i="1"/>
  <c r="Y53" i="1"/>
  <c r="W53" i="1"/>
  <c r="P53" i="1"/>
  <c r="L53" i="1"/>
  <c r="AF53" i="1" s="1"/>
  <c r="I53" i="1"/>
  <c r="AC53" i="1" s="1"/>
  <c r="G53" i="1"/>
  <c r="AA53" i="1" s="1"/>
  <c r="AA48" i="1" s="1"/>
  <c r="F53" i="1"/>
  <c r="Z53" i="1" s="1"/>
  <c r="E53" i="1"/>
  <c r="D53" i="1"/>
  <c r="C53" i="1"/>
  <c r="B53" i="1"/>
  <c r="AJ52" i="1"/>
  <c r="AI52" i="1"/>
  <c r="AH52" i="1"/>
  <c r="P52" i="1"/>
  <c r="K52" i="1"/>
  <c r="G52" i="1"/>
  <c r="F52" i="1"/>
  <c r="E52" i="1"/>
  <c r="D52" i="1"/>
  <c r="C52" i="1"/>
  <c r="B52" i="1"/>
  <c r="AJ51" i="1"/>
  <c r="AI51" i="1"/>
  <c r="AH51" i="1"/>
  <c r="P51" i="1"/>
  <c r="K51" i="1"/>
  <c r="G51" i="1"/>
  <c r="F51" i="1"/>
  <c r="E51" i="1"/>
  <c r="D51" i="1"/>
  <c r="C51" i="1"/>
  <c r="B51" i="1"/>
  <c r="AJ50" i="1"/>
  <c r="AI50" i="1"/>
  <c r="AH50" i="1"/>
  <c r="P50" i="1"/>
  <c r="K50" i="1"/>
  <c r="G50" i="1"/>
  <c r="F50" i="1"/>
  <c r="E50" i="1"/>
  <c r="D50" i="1"/>
  <c r="C50" i="1"/>
  <c r="B50" i="1"/>
  <c r="AJ49" i="1"/>
  <c r="P49" i="1"/>
  <c r="U49" i="1" s="1"/>
  <c r="K49" i="1"/>
  <c r="G49" i="1"/>
  <c r="F49" i="1"/>
  <c r="E49" i="1"/>
  <c r="D49" i="1"/>
  <c r="C49" i="1"/>
  <c r="B49" i="1"/>
  <c r="AD48" i="1"/>
  <c r="AB48" i="1"/>
  <c r="V48" i="1"/>
  <c r="T48" i="1"/>
  <c r="S48" i="1"/>
  <c r="R48" i="1"/>
  <c r="Q48" i="1"/>
  <c r="O48" i="1"/>
  <c r="N48" i="1"/>
  <c r="M48" i="1"/>
  <c r="L48" i="1"/>
  <c r="J48" i="1"/>
  <c r="I48" i="1"/>
  <c r="H48" i="1"/>
  <c r="E48" i="1"/>
  <c r="AD46" i="1"/>
  <c r="AB46" i="1"/>
  <c r="V46" i="1"/>
  <c r="T46" i="1"/>
  <c r="S46" i="1"/>
  <c r="R46" i="1"/>
  <c r="Q46" i="1"/>
  <c r="N46" i="1"/>
  <c r="L46" i="1"/>
  <c r="H46" i="1"/>
  <c r="E46" i="1"/>
  <c r="D46" i="1"/>
  <c r="F45" i="1"/>
  <c r="E45" i="1"/>
  <c r="D45" i="1"/>
  <c r="F44" i="1"/>
  <c r="E44" i="1"/>
  <c r="D44" i="1"/>
  <c r="F43" i="1"/>
  <c r="E43" i="1"/>
  <c r="D43" i="1"/>
  <c r="F42" i="1"/>
  <c r="E42" i="1"/>
  <c r="D42" i="1"/>
  <c r="F41" i="1"/>
  <c r="E41" i="1"/>
  <c r="D41" i="1"/>
  <c r="F40" i="1"/>
  <c r="E40" i="1"/>
  <c r="D40" i="1"/>
  <c r="F39" i="1"/>
  <c r="E39" i="1"/>
  <c r="D39" i="1"/>
  <c r="F38" i="1"/>
  <c r="E38" i="1"/>
  <c r="D38" i="1"/>
  <c r="F37" i="1"/>
  <c r="E37" i="1"/>
  <c r="D37" i="1"/>
  <c r="F36" i="1"/>
  <c r="E36" i="1"/>
  <c r="D36" i="1"/>
  <c r="F35" i="1"/>
  <c r="E35" i="1"/>
  <c r="D35" i="1"/>
  <c r="F34" i="1"/>
  <c r="E34" i="1"/>
  <c r="D34" i="1"/>
  <c r="F33" i="1"/>
  <c r="E33" i="1"/>
  <c r="D33" i="1"/>
  <c r="F32" i="1"/>
  <c r="E32" i="1"/>
  <c r="D32" i="1"/>
  <c r="F31" i="1"/>
  <c r="E31" i="1"/>
  <c r="D31" i="1"/>
  <c r="F30" i="1"/>
  <c r="E30" i="1"/>
  <c r="D30" i="1"/>
  <c r="F29" i="1"/>
  <c r="E29" i="1"/>
  <c r="D29" i="1"/>
  <c r="F28" i="1"/>
  <c r="E28" i="1"/>
  <c r="D28" i="1"/>
  <c r="F27" i="1"/>
  <c r="E27" i="1"/>
  <c r="D27" i="1"/>
  <c r="F26" i="1"/>
  <c r="E26" i="1"/>
  <c r="D26" i="1"/>
  <c r="F25" i="1"/>
  <c r="E25" i="1"/>
  <c r="D25" i="1"/>
  <c r="AG24" i="1"/>
  <c r="AF24" i="1"/>
  <c r="AE24" i="1"/>
  <c r="AD24" i="1"/>
  <c r="Y24" i="1"/>
  <c r="W24" i="1"/>
  <c r="V24" i="1"/>
  <c r="U24" i="1"/>
  <c r="S24" i="1"/>
  <c r="O24" i="1"/>
  <c r="N24" i="1"/>
  <c r="M24" i="1"/>
  <c r="L24" i="1"/>
  <c r="I24" i="1"/>
  <c r="H24" i="1"/>
  <c r="F24" i="1"/>
  <c r="E24" i="1"/>
  <c r="D24" i="1"/>
  <c r="F23" i="1"/>
  <c r="E23" i="1"/>
  <c r="D23" i="1"/>
  <c r="AD22" i="1"/>
  <c r="AA22" i="1"/>
  <c r="S22" i="1"/>
  <c r="R22" i="1"/>
  <c r="Q22" i="1"/>
  <c r="P22" i="1"/>
  <c r="O22" i="1"/>
  <c r="N22" i="1"/>
  <c r="M22" i="1"/>
  <c r="L22" i="1"/>
  <c r="I22" i="1"/>
  <c r="H22" i="1"/>
  <c r="E22" i="1"/>
  <c r="D22" i="1"/>
  <c r="F21" i="1"/>
  <c r="E21" i="1"/>
  <c r="D21" i="1"/>
  <c r="AD20" i="1"/>
  <c r="AB20" i="1"/>
  <c r="V20" i="1"/>
  <c r="S20" i="1"/>
  <c r="R20" i="1"/>
  <c r="Q20" i="1"/>
  <c r="N20" i="1"/>
  <c r="L20" i="1"/>
  <c r="H20" i="1"/>
  <c r="E20" i="1"/>
  <c r="D20" i="1"/>
  <c r="H19" i="1"/>
  <c r="G19" i="1"/>
  <c r="F19" i="1"/>
  <c r="E19" i="1"/>
  <c r="D19" i="1"/>
  <c r="AD18" i="1"/>
  <c r="S18" i="1"/>
  <c r="R18" i="1"/>
  <c r="Q18" i="1"/>
  <c r="O18" i="1"/>
  <c r="N18" i="1"/>
  <c r="L18" i="1"/>
  <c r="H18" i="1"/>
  <c r="D18" i="1"/>
  <c r="Z16" i="1"/>
  <c r="AB16" i="1" s="1"/>
  <c r="AD16" i="1" s="1"/>
  <c r="AF16" i="1" s="1"/>
  <c r="H16" i="1"/>
  <c r="K15" i="1"/>
  <c r="AI49" i="1" l="1"/>
  <c r="AH49" i="1"/>
  <c r="U48" i="1"/>
  <c r="AI71" i="1"/>
  <c r="AI72" i="1"/>
  <c r="AI74" i="1"/>
  <c r="AI77" i="1"/>
  <c r="AI78" i="1"/>
  <c r="AI79" i="1"/>
  <c r="AI85" i="1"/>
  <c r="AH102" i="1"/>
  <c r="AH104" i="1"/>
  <c r="Z48" i="1"/>
  <c r="Z46" i="1" s="1"/>
  <c r="Z20" i="1" s="1"/>
  <c r="AI73" i="1"/>
  <c r="AH76" i="1"/>
  <c r="AH84" i="1"/>
  <c r="AH93" i="1"/>
  <c r="AH94" i="1"/>
  <c r="AH95" i="1"/>
  <c r="AH96" i="1"/>
  <c r="AH97" i="1"/>
  <c r="AH98" i="1"/>
  <c r="AI99" i="1"/>
  <c r="AI101" i="1"/>
  <c r="AH101" i="1"/>
  <c r="AI103" i="1"/>
  <c r="AH103" i="1"/>
  <c r="AI105" i="1"/>
  <c r="AH105" i="1"/>
  <c r="AH54" i="1"/>
  <c r="AF55" i="1"/>
  <c r="AF48" i="1" s="1"/>
  <c r="AF46" i="1" s="1"/>
  <c r="AF20" i="1" s="1"/>
  <c r="AF18" i="1" s="1"/>
  <c r="AF56" i="1"/>
  <c r="AF57" i="1"/>
  <c r="AF58" i="1"/>
  <c r="AF59" i="1"/>
  <c r="AF60" i="1"/>
  <c r="AF61" i="1"/>
  <c r="AH71" i="1"/>
  <c r="AH72" i="1"/>
  <c r="AH73" i="1"/>
  <c r="AH74" i="1"/>
  <c r="AI75" i="1"/>
  <c r="K76" i="1"/>
  <c r="AE76" i="1" s="1"/>
  <c r="AI76" i="1" s="1"/>
  <c r="AH77" i="1"/>
  <c r="AH78" i="1"/>
  <c r="AH79" i="1"/>
  <c r="AG84" i="1"/>
  <c r="AG48" i="1" s="1"/>
  <c r="AH85" i="1"/>
  <c r="AI93" i="1"/>
  <c r="AI94" i="1"/>
  <c r="AI95" i="1"/>
  <c r="AI96" i="1"/>
  <c r="AI97" i="1"/>
  <c r="AI98" i="1"/>
  <c r="AH99" i="1"/>
  <c r="AG100" i="1"/>
  <c r="AC102" i="1"/>
  <c r="AC48" i="1" s="1"/>
  <c r="AC104" i="1"/>
  <c r="AI104" i="1" s="1"/>
  <c r="AH113" i="1"/>
  <c r="AI129" i="1"/>
  <c r="AH129" i="1"/>
  <c r="U127" i="1"/>
  <c r="U126" i="1" s="1"/>
  <c r="AE160" i="1"/>
  <c r="AE127" i="1" s="1"/>
  <c r="AE126" i="1" s="1"/>
  <c r="AC163" i="1"/>
  <c r="Y163" i="1"/>
  <c r="I127" i="1"/>
  <c r="I126" i="1" s="1"/>
  <c r="AC167" i="1"/>
  <c r="Y167" i="1"/>
  <c r="AC171" i="1"/>
  <c r="Y171" i="1"/>
  <c r="AC175" i="1"/>
  <c r="Y175" i="1"/>
  <c r="AC179" i="1"/>
  <c r="Y179" i="1"/>
  <c r="AC183" i="1"/>
  <c r="Y183" i="1"/>
  <c r="AC187" i="1"/>
  <c r="Y187" i="1"/>
  <c r="AC194" i="1"/>
  <c r="Y194" i="1"/>
  <c r="AC198" i="1"/>
  <c r="Y198" i="1"/>
  <c r="K53" i="1"/>
  <c r="Y54" i="1"/>
  <c r="Y48" i="1" s="1"/>
  <c r="W55" i="1"/>
  <c r="W56" i="1"/>
  <c r="W57" i="1"/>
  <c r="W58" i="1"/>
  <c r="W59" i="1"/>
  <c r="W60" i="1"/>
  <c r="W61" i="1"/>
  <c r="K62" i="1"/>
  <c r="AE62" i="1" s="1"/>
  <c r="W62" i="1"/>
  <c r="K63" i="1"/>
  <c r="AE63" i="1" s="1"/>
  <c r="W63" i="1"/>
  <c r="K64" i="1"/>
  <c r="AE64" i="1" s="1"/>
  <c r="W64" i="1"/>
  <c r="K65" i="1"/>
  <c r="AE65" i="1" s="1"/>
  <c r="W65" i="1"/>
  <c r="K66" i="1"/>
  <c r="AE66" i="1" s="1"/>
  <c r="W66" i="1"/>
  <c r="K67" i="1"/>
  <c r="AE67" i="1" s="1"/>
  <c r="W67" i="1"/>
  <c r="K68" i="1"/>
  <c r="AE68" i="1" s="1"/>
  <c r="W68" i="1"/>
  <c r="K69" i="1"/>
  <c r="AE69" i="1" s="1"/>
  <c r="W69" i="1"/>
  <c r="K70" i="1"/>
  <c r="AE70" i="1" s="1"/>
  <c r="W70" i="1"/>
  <c r="K80" i="1"/>
  <c r="AE80" i="1" s="1"/>
  <c r="W80" i="1"/>
  <c r="K81" i="1"/>
  <c r="AE81" i="1" s="1"/>
  <c r="W81" i="1"/>
  <c r="K82" i="1"/>
  <c r="AE82" i="1" s="1"/>
  <c r="W82" i="1"/>
  <c r="K83" i="1"/>
  <c r="AE83" i="1" s="1"/>
  <c r="W83" i="1"/>
  <c r="K86" i="1"/>
  <c r="AE86" i="1" s="1"/>
  <c r="W86" i="1"/>
  <c r="K87" i="1"/>
  <c r="AE87" i="1" s="1"/>
  <c r="W87" i="1"/>
  <c r="K88" i="1"/>
  <c r="AE88" i="1" s="1"/>
  <c r="W88" i="1"/>
  <c r="K89" i="1"/>
  <c r="AE89" i="1" s="1"/>
  <c r="W89" i="1"/>
  <c r="K90" i="1"/>
  <c r="AE90" i="1" s="1"/>
  <c r="W90" i="1"/>
  <c r="K91" i="1"/>
  <c r="AE91" i="1" s="1"/>
  <c r="W91" i="1"/>
  <c r="K92" i="1"/>
  <c r="AE92" i="1" s="1"/>
  <c r="W92" i="1"/>
  <c r="W100" i="1"/>
  <c r="I106" i="1"/>
  <c r="I46" i="1" s="1"/>
  <c r="I20" i="1" s="1"/>
  <c r="I18" i="1" s="1"/>
  <c r="AC107" i="1"/>
  <c r="Y107" i="1"/>
  <c r="AE108" i="1"/>
  <c r="AH110" i="1"/>
  <c r="P106" i="1"/>
  <c r="P46" i="1" s="1"/>
  <c r="P20" i="1" s="1"/>
  <c r="AH111" i="1"/>
  <c r="AH116" i="1"/>
  <c r="AH118" i="1"/>
  <c r="K125" i="1"/>
  <c r="M106" i="1"/>
  <c r="M46" i="1" s="1"/>
  <c r="M20" i="1" s="1"/>
  <c r="M18" i="1" s="1"/>
  <c r="AC125" i="1"/>
  <c r="AH125" i="1"/>
  <c r="AI131" i="1"/>
  <c r="AH131" i="1"/>
  <c r="AH164" i="1"/>
  <c r="AC165" i="1"/>
  <c r="AC127" i="1" s="1"/>
  <c r="AC126" i="1" s="1"/>
  <c r="Y165" i="1"/>
  <c r="AH168" i="1"/>
  <c r="AC169" i="1"/>
  <c r="Y169" i="1"/>
  <c r="AH172" i="1"/>
  <c r="AC173" i="1"/>
  <c r="Y173" i="1"/>
  <c r="AH176" i="1"/>
  <c r="AC177" i="1"/>
  <c r="Y177" i="1"/>
  <c r="AH180" i="1"/>
  <c r="AC181" i="1"/>
  <c r="Y181" i="1"/>
  <c r="AH184" i="1"/>
  <c r="AC185" i="1"/>
  <c r="Y185" i="1"/>
  <c r="AH188" i="1"/>
  <c r="AC189" i="1"/>
  <c r="Y189" i="1"/>
  <c r="AC192" i="1"/>
  <c r="Y192" i="1"/>
  <c r="AC196" i="1"/>
  <c r="Y196" i="1"/>
  <c r="AC200" i="1"/>
  <c r="Y200" i="1"/>
  <c r="W107" i="1"/>
  <c r="W108" i="1"/>
  <c r="Y108" i="1"/>
  <c r="AG108" i="1"/>
  <c r="AG106" i="1" s="1"/>
  <c r="W109" i="1"/>
  <c r="Y109" i="1"/>
  <c r="K111" i="1"/>
  <c r="AE111" i="1" s="1"/>
  <c r="AI111" i="1" s="1"/>
  <c r="AI113" i="1"/>
  <c r="AI115" i="1"/>
  <c r="AI117" i="1"/>
  <c r="AI119" i="1"/>
  <c r="AI120" i="1"/>
  <c r="AI121" i="1"/>
  <c r="AI122" i="1"/>
  <c r="AI123" i="1"/>
  <c r="AI125" i="1"/>
  <c r="AI128" i="1"/>
  <c r="AI130" i="1"/>
  <c r="AI146" i="1"/>
  <c r="AI148" i="1"/>
  <c r="AI150" i="1"/>
  <c r="W151" i="1"/>
  <c r="Y151" i="1"/>
  <c r="AI153" i="1"/>
  <c r="AI155" i="1"/>
  <c r="AI157" i="1"/>
  <c r="Y160" i="1"/>
  <c r="AG160" i="1"/>
  <c r="AI160" i="1" s="1"/>
  <c r="W161" i="1"/>
  <c r="W162" i="1"/>
  <c r="Y164" i="1"/>
  <c r="AG164" i="1"/>
  <c r="AI164" i="1"/>
  <c r="Y166" i="1"/>
  <c r="AG166" i="1"/>
  <c r="AI166" i="1" s="1"/>
  <c r="Y168" i="1"/>
  <c r="AG168" i="1"/>
  <c r="AI168" i="1"/>
  <c r="Y170" i="1"/>
  <c r="AG170" i="1"/>
  <c r="AI170" i="1" s="1"/>
  <c r="Y172" i="1"/>
  <c r="AG172" i="1"/>
  <c r="AI172" i="1"/>
  <c r="Y174" i="1"/>
  <c r="AG174" i="1"/>
  <c r="AI174" i="1" s="1"/>
  <c r="Y176" i="1"/>
  <c r="AG176" i="1"/>
  <c r="AI176" i="1"/>
  <c r="Y178" i="1"/>
  <c r="AG178" i="1"/>
  <c r="AI178" i="1" s="1"/>
  <c r="Y180" i="1"/>
  <c r="AG180" i="1"/>
  <c r="AI180" i="1"/>
  <c r="Y182" i="1"/>
  <c r="AG182" i="1"/>
  <c r="AI182" i="1" s="1"/>
  <c r="Y184" i="1"/>
  <c r="AG184" i="1"/>
  <c r="AI184" i="1"/>
  <c r="Y186" i="1"/>
  <c r="AG186" i="1"/>
  <c r="AI186" i="1" s="1"/>
  <c r="Y188" i="1"/>
  <c r="AG188" i="1"/>
  <c r="AI188" i="1"/>
  <c r="Y190" i="1"/>
  <c r="AG190" i="1"/>
  <c r="AI190" i="1" s="1"/>
  <c r="K191" i="1"/>
  <c r="AE191" i="1" s="1"/>
  <c r="AH191" i="1"/>
  <c r="W192" i="1"/>
  <c r="K193" i="1"/>
  <c r="AE193" i="1" s="1"/>
  <c r="AH193" i="1"/>
  <c r="W194" i="1"/>
  <c r="K195" i="1"/>
  <c r="AE195" i="1" s="1"/>
  <c r="AH195" i="1"/>
  <c r="W196" i="1"/>
  <c r="K197" i="1"/>
  <c r="AE197" i="1" s="1"/>
  <c r="AH197" i="1"/>
  <c r="W198" i="1"/>
  <c r="K199" i="1"/>
  <c r="AE199" i="1" s="1"/>
  <c r="AH199" i="1"/>
  <c r="W200" i="1"/>
  <c r="K201" i="1"/>
  <c r="AE201" i="1" s="1"/>
  <c r="AG202" i="1"/>
  <c r="AI202" i="1" s="1"/>
  <c r="AC203" i="1"/>
  <c r="Y203" i="1"/>
  <c r="AH204" i="1"/>
  <c r="Y204" i="1"/>
  <c r="AI204" i="1" s="1"/>
  <c r="AA205" i="1"/>
  <c r="W205" i="1"/>
  <c r="AG206" i="1"/>
  <c r="AC207" i="1"/>
  <c r="Y207" i="1"/>
  <c r="AH208" i="1"/>
  <c r="Y208" i="1"/>
  <c r="AI208" i="1" s="1"/>
  <c r="Y209" i="1"/>
  <c r="W209" i="1"/>
  <c r="AG211" i="1"/>
  <c r="K211" i="1"/>
  <c r="AE211" i="1" s="1"/>
  <c r="AH212" i="1"/>
  <c r="AI212" i="1"/>
  <c r="Y213" i="1"/>
  <c r="W213" i="1"/>
  <c r="AG215" i="1"/>
  <c r="K215" i="1"/>
  <c r="AE215" i="1" s="1"/>
  <c r="AH216" i="1"/>
  <c r="AI216" i="1"/>
  <c r="Y217" i="1"/>
  <c r="W217" i="1"/>
  <c r="AI220" i="1"/>
  <c r="AI222" i="1"/>
  <c r="AI224" i="1"/>
  <c r="AI226" i="1"/>
  <c r="AI228" i="1"/>
  <c r="AI230" i="1"/>
  <c r="AI232" i="1"/>
  <c r="AI234" i="1"/>
  <c r="AI236" i="1"/>
  <c r="AI238" i="1"/>
  <c r="AI240" i="1"/>
  <c r="AI242" i="1"/>
  <c r="AI244" i="1"/>
  <c r="AI246" i="1"/>
  <c r="AH257" i="1"/>
  <c r="AH258" i="1"/>
  <c r="AH259" i="1"/>
  <c r="K110" i="1"/>
  <c r="AE110" i="1" s="1"/>
  <c r="AE106" i="1" s="1"/>
  <c r="W112" i="1"/>
  <c r="K114" i="1"/>
  <c r="AE114" i="1" s="1"/>
  <c r="W114" i="1"/>
  <c r="K116" i="1"/>
  <c r="AE116" i="1" s="1"/>
  <c r="AI116" i="1" s="1"/>
  <c r="K118" i="1"/>
  <c r="AE118" i="1" s="1"/>
  <c r="AI118" i="1" s="1"/>
  <c r="K124" i="1"/>
  <c r="W124" i="1"/>
  <c r="X146" i="1"/>
  <c r="AH146" i="1" s="1"/>
  <c r="Y147" i="1"/>
  <c r="X148" i="1"/>
  <c r="AH148" i="1" s="1"/>
  <c r="Y149" i="1"/>
  <c r="AI149" i="1" s="1"/>
  <c r="X150" i="1"/>
  <c r="AH150" i="1" s="1"/>
  <c r="Y152" i="1"/>
  <c r="AI152" i="1" s="1"/>
  <c r="X153" i="1"/>
  <c r="AH153" i="1" s="1"/>
  <c r="Y154" i="1"/>
  <c r="AI154" i="1" s="1"/>
  <c r="X155" i="1"/>
  <c r="AH155" i="1" s="1"/>
  <c r="Y156" i="1"/>
  <c r="AI156" i="1" s="1"/>
  <c r="X157" i="1"/>
  <c r="AH157" i="1" s="1"/>
  <c r="Y158" i="1"/>
  <c r="AI158" i="1" s="1"/>
  <c r="W159" i="1"/>
  <c r="Y159" i="1"/>
  <c r="W163" i="1"/>
  <c r="W165" i="1"/>
  <c r="W167" i="1"/>
  <c r="W169" i="1"/>
  <c r="W171" i="1"/>
  <c r="W173" i="1"/>
  <c r="W175" i="1"/>
  <c r="W177" i="1"/>
  <c r="W179" i="1"/>
  <c r="W181" i="1"/>
  <c r="W183" i="1"/>
  <c r="W185" i="1"/>
  <c r="W187" i="1"/>
  <c r="W189" i="1"/>
  <c r="Y191" i="1"/>
  <c r="AI191" i="1" s="1"/>
  <c r="Y193" i="1"/>
  <c r="AI193" i="1" s="1"/>
  <c r="Y195" i="1"/>
  <c r="AI195" i="1" s="1"/>
  <c r="Y197" i="1"/>
  <c r="AI197" i="1" s="1"/>
  <c r="Y199" i="1"/>
  <c r="AI199" i="1" s="1"/>
  <c r="AC201" i="1"/>
  <c r="Y201" i="1"/>
  <c r="AI201" i="1" s="1"/>
  <c r="AH201" i="1"/>
  <c r="AA203" i="1"/>
  <c r="AA127" i="1" s="1"/>
  <c r="AA126" i="1" s="1"/>
  <c r="AA46" i="1" s="1"/>
  <c r="AA20" i="1" s="1"/>
  <c r="AA18" i="1" s="1"/>
  <c r="W203" i="1"/>
  <c r="AC205" i="1"/>
  <c r="Y205" i="1"/>
  <c r="AI206" i="1"/>
  <c r="AA207" i="1"/>
  <c r="W207" i="1"/>
  <c r="AG209" i="1"/>
  <c r="K209" i="1"/>
  <c r="AE209" i="1" s="1"/>
  <c r="AH210" i="1"/>
  <c r="AI210" i="1"/>
  <c r="Y211" i="1"/>
  <c r="W211" i="1"/>
  <c r="AG213" i="1"/>
  <c r="K213" i="1"/>
  <c r="AE213" i="1" s="1"/>
  <c r="AH214" i="1"/>
  <c r="AI214" i="1"/>
  <c r="Y215" i="1"/>
  <c r="W215" i="1"/>
  <c r="AH247" i="1"/>
  <c r="AH248" i="1"/>
  <c r="AI248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Y247" i="1"/>
  <c r="AI247" i="1" s="1"/>
  <c r="Y248" i="1"/>
  <c r="W249" i="1"/>
  <c r="AI250" i="1"/>
  <c r="AI251" i="1"/>
  <c r="AI252" i="1"/>
  <c r="AI253" i="1"/>
  <c r="AI254" i="1"/>
  <c r="AI255" i="1"/>
  <c r="AI256" i="1"/>
  <c r="Y257" i="1"/>
  <c r="AI257" i="1" s="1"/>
  <c r="Y258" i="1"/>
  <c r="AI258" i="1" s="1"/>
  <c r="Y259" i="1"/>
  <c r="AI259" i="1" s="1"/>
  <c r="AI260" i="1"/>
  <c r="AI261" i="1"/>
  <c r="AI262" i="1"/>
  <c r="AI263" i="1"/>
  <c r="AI264" i="1"/>
  <c r="AH265" i="1"/>
  <c r="AI268" i="1"/>
  <c r="AH269" i="1"/>
  <c r="AH273" i="1"/>
  <c r="AH274" i="1"/>
  <c r="AH275" i="1"/>
  <c r="AH276" i="1"/>
  <c r="AH277" i="1"/>
  <c r="AH280" i="1"/>
  <c r="AH281" i="1"/>
  <c r="AH282" i="1"/>
  <c r="AH283" i="1"/>
  <c r="AH284" i="1"/>
  <c r="K287" i="1"/>
  <c r="AC287" i="1"/>
  <c r="AH287" i="1"/>
  <c r="K288" i="1"/>
  <c r="AC288" i="1"/>
  <c r="AH288" i="1"/>
  <c r="K289" i="1"/>
  <c r="AC289" i="1"/>
  <c r="AH289" i="1"/>
  <c r="K290" i="1"/>
  <c r="AC290" i="1"/>
  <c r="AH290" i="1"/>
  <c r="K291" i="1"/>
  <c r="AC291" i="1"/>
  <c r="K292" i="1"/>
  <c r="AC292" i="1"/>
  <c r="K293" i="1"/>
  <c r="AC293" i="1"/>
  <c r="K294" i="1"/>
  <c r="AC294" i="1"/>
  <c r="K295" i="1"/>
  <c r="AC295" i="1"/>
  <c r="AH296" i="1"/>
  <c r="K297" i="1"/>
  <c r="AC297" i="1"/>
  <c r="AH298" i="1"/>
  <c r="K299" i="1"/>
  <c r="AC299" i="1"/>
  <c r="AE322" i="1"/>
  <c r="AH270" i="1"/>
  <c r="AH271" i="1"/>
  <c r="AI271" i="1"/>
  <c r="AH272" i="1"/>
  <c r="AH279" i="1"/>
  <c r="AI279" i="1"/>
  <c r="AH285" i="1"/>
  <c r="AH286" i="1"/>
  <c r="AH291" i="1"/>
  <c r="AI291" i="1"/>
  <c r="AH292" i="1"/>
  <c r="AI292" i="1"/>
  <c r="AH293" i="1"/>
  <c r="AI293" i="1"/>
  <c r="AH294" i="1"/>
  <c r="AI294" i="1"/>
  <c r="AH295" i="1"/>
  <c r="AI295" i="1"/>
  <c r="K296" i="1"/>
  <c r="AC296" i="1"/>
  <c r="AI296" i="1" s="1"/>
  <c r="AH297" i="1"/>
  <c r="AI297" i="1"/>
  <c r="K298" i="1"/>
  <c r="AC298" i="1"/>
  <c r="AI298" i="1" s="1"/>
  <c r="AH299" i="1"/>
  <c r="AI299" i="1"/>
  <c r="U317" i="1"/>
  <c r="U22" i="1" s="1"/>
  <c r="V317" i="1"/>
  <c r="V22" i="1" s="1"/>
  <c r="V18" i="1" s="1"/>
  <c r="AH266" i="1"/>
  <c r="W267" i="1"/>
  <c r="AH268" i="1"/>
  <c r="Y269" i="1"/>
  <c r="AI269" i="1" s="1"/>
  <c r="Y270" i="1"/>
  <c r="AI270" i="1" s="1"/>
  <c r="Y271" i="1"/>
  <c r="Y272" i="1"/>
  <c r="AI272" i="1" s="1"/>
  <c r="Y273" i="1"/>
  <c r="AI273" i="1" s="1"/>
  <c r="Y274" i="1"/>
  <c r="AI274" i="1" s="1"/>
  <c r="Y275" i="1"/>
  <c r="AI275" i="1" s="1"/>
  <c r="Y276" i="1"/>
  <c r="AI276" i="1" s="1"/>
  <c r="Y277" i="1"/>
  <c r="AI277" i="1" s="1"/>
  <c r="AI278" i="1"/>
  <c r="Y279" i="1"/>
  <c r="Y280" i="1"/>
  <c r="AI280" i="1" s="1"/>
  <c r="Y281" i="1"/>
  <c r="AI281" i="1" s="1"/>
  <c r="Y282" i="1"/>
  <c r="AI282" i="1" s="1"/>
  <c r="Y283" i="1"/>
  <c r="AI283" i="1" s="1"/>
  <c r="Y284" i="1"/>
  <c r="AI284" i="1" s="1"/>
  <c r="AC284" i="1"/>
  <c r="Y285" i="1"/>
  <c r="AI285" i="1" s="1"/>
  <c r="AC285" i="1"/>
  <c r="Y286" i="1"/>
  <c r="AI286" i="1" s="1"/>
  <c r="AI287" i="1"/>
  <c r="AI288" i="1"/>
  <c r="AI289" i="1"/>
  <c r="AI290" i="1"/>
  <c r="X313" i="1"/>
  <c r="X312" i="1" s="1"/>
  <c r="AH313" i="1"/>
  <c r="AH312" i="1" s="1"/>
  <c r="W318" i="1"/>
  <c r="Y318" i="1"/>
  <c r="X319" i="1"/>
  <c r="W320" i="1"/>
  <c r="Y320" i="1"/>
  <c r="AI320" i="1" s="1"/>
  <c r="X321" i="1"/>
  <c r="AH321" i="1"/>
  <c r="AF322" i="1"/>
  <c r="AF317" i="1" s="1"/>
  <c r="AF22" i="1" s="1"/>
  <c r="W325" i="1"/>
  <c r="Y325" i="1"/>
  <c r="Y326" i="1"/>
  <c r="AI326" i="1" s="1"/>
  <c r="Y327" i="1"/>
  <c r="AI327" i="1"/>
  <c r="Z328" i="1"/>
  <c r="Z317" i="1" s="1"/>
  <c r="Z22" i="1" s="1"/>
  <c r="X328" i="1"/>
  <c r="AH328" i="1" s="1"/>
  <c r="Y328" i="1"/>
  <c r="Z329" i="1"/>
  <c r="X329" i="1"/>
  <c r="Y329" i="1"/>
  <c r="AI329" i="1" s="1"/>
  <c r="AH334" i="1"/>
  <c r="AI334" i="1"/>
  <c r="AH335" i="1"/>
  <c r="AH336" i="1"/>
  <c r="AH337" i="1"/>
  <c r="AH338" i="1"/>
  <c r="AH339" i="1"/>
  <c r="AI342" i="1"/>
  <c r="AH345" i="1"/>
  <c r="AI345" i="1"/>
  <c r="AI346" i="1"/>
  <c r="Y313" i="1"/>
  <c r="Y312" i="1" s="1"/>
  <c r="X318" i="1"/>
  <c r="W319" i="1"/>
  <c r="AH319" i="1" s="1"/>
  <c r="Y319" i="1"/>
  <c r="X320" i="1"/>
  <c r="AH320" i="1" s="1"/>
  <c r="W321" i="1"/>
  <c r="AI321" i="1" s="1"/>
  <c r="Y321" i="1"/>
  <c r="W322" i="1"/>
  <c r="Y322" i="1"/>
  <c r="W323" i="1"/>
  <c r="Y323" i="1"/>
  <c r="K324" i="1"/>
  <c r="AE324" i="1" s="1"/>
  <c r="W324" i="1"/>
  <c r="Y324" i="1"/>
  <c r="X325" i="1"/>
  <c r="K326" i="1"/>
  <c r="AE326" i="1" s="1"/>
  <c r="X326" i="1"/>
  <c r="AH326" i="1" s="1"/>
  <c r="K327" i="1"/>
  <c r="AE327" i="1" s="1"/>
  <c r="X327" i="1"/>
  <c r="AH327" i="1" s="1"/>
  <c r="AG328" i="1"/>
  <c r="AG317" i="1" s="1"/>
  <c r="AG22" i="1" s="1"/>
  <c r="AG329" i="1"/>
  <c r="K329" i="1"/>
  <c r="AE329" i="1" s="1"/>
  <c r="AE317" i="1" s="1"/>
  <c r="AE22" i="1" s="1"/>
  <c r="Y330" i="1"/>
  <c r="W330" i="1"/>
  <c r="AH340" i="1"/>
  <c r="AI340" i="1"/>
  <c r="AH341" i="1"/>
  <c r="AI341" i="1"/>
  <c r="AH343" i="1"/>
  <c r="AI344" i="1"/>
  <c r="AH347" i="1"/>
  <c r="Y331" i="1"/>
  <c r="AI331" i="1" s="1"/>
  <c r="Y333" i="1"/>
  <c r="AH333" i="1"/>
  <c r="AI335" i="1"/>
  <c r="AI336" i="1"/>
  <c r="AI337" i="1"/>
  <c r="AI338" i="1"/>
  <c r="AI339" i="1"/>
  <c r="AH342" i="1"/>
  <c r="AG343" i="1"/>
  <c r="AH344" i="1"/>
  <c r="AG345" i="1"/>
  <c r="AH346" i="1"/>
  <c r="AI348" i="1"/>
  <c r="AH349" i="1"/>
  <c r="AH350" i="1"/>
  <c r="AH351" i="1"/>
  <c r="AI351" i="1"/>
  <c r="AH353" i="1"/>
  <c r="AI353" i="1"/>
  <c r="AH357" i="1"/>
  <c r="AA355" i="1"/>
  <c r="AA24" i="1" s="1"/>
  <c r="AI365" i="1"/>
  <c r="AH371" i="1"/>
  <c r="AB355" i="1"/>
  <c r="AB24" i="1" s="1"/>
  <c r="K331" i="1"/>
  <c r="AE331" i="1" s="1"/>
  <c r="X331" i="1"/>
  <c r="AH331" i="1" s="1"/>
  <c r="W332" i="1"/>
  <c r="K333" i="1"/>
  <c r="AE333" i="1" s="1"/>
  <c r="AI333" i="1" s="1"/>
  <c r="X333" i="1"/>
  <c r="K343" i="1"/>
  <c r="AE343" i="1" s="1"/>
  <c r="AI343" i="1" s="1"/>
  <c r="K345" i="1"/>
  <c r="AE345" i="1" s="1"/>
  <c r="K347" i="1"/>
  <c r="AE347" i="1" s="1"/>
  <c r="AI347" i="1" s="1"/>
  <c r="AB347" i="1"/>
  <c r="AB348" i="1"/>
  <c r="AH348" i="1" s="1"/>
  <c r="AG348" i="1"/>
  <c r="AH352" i="1"/>
  <c r="X360" i="1"/>
  <c r="AH360" i="1" s="1"/>
  <c r="AH355" i="1" s="1"/>
  <c r="AH24" i="1" s="1"/>
  <c r="K355" i="1"/>
  <c r="K24" i="1" s="1"/>
  <c r="AH361" i="1"/>
  <c r="Z355" i="1"/>
  <c r="Z24" i="1" s="1"/>
  <c r="AC355" i="1"/>
  <c r="AC24" i="1" s="1"/>
  <c r="AI367" i="1"/>
  <c r="AI349" i="1"/>
  <c r="K350" i="1"/>
  <c r="AC350" i="1"/>
  <c r="AI350" i="1" s="1"/>
  <c r="K351" i="1"/>
  <c r="AE351" i="1" s="1"/>
  <c r="K352" i="1"/>
  <c r="AE352" i="1" s="1"/>
  <c r="AI352" i="1" s="1"/>
  <c r="K353" i="1"/>
  <c r="AE353" i="1" s="1"/>
  <c r="AI356" i="1"/>
  <c r="AI355" i="1" s="1"/>
  <c r="AI24" i="1" s="1"/>
  <c r="T365" i="1"/>
  <c r="P365" i="1" l="1"/>
  <c r="P355" i="1" s="1"/>
  <c r="P24" i="1" s="1"/>
  <c r="P18" i="1" s="1"/>
  <c r="T355" i="1"/>
  <c r="T24" i="1" s="1"/>
  <c r="T18" i="1" s="1"/>
  <c r="AB317" i="1"/>
  <c r="AB22" i="1" s="1"/>
  <c r="AB18" i="1" s="1"/>
  <c r="AH332" i="1"/>
  <c r="AI332" i="1"/>
  <c r="AH330" i="1"/>
  <c r="AI330" i="1"/>
  <c r="AI323" i="1"/>
  <c r="AH323" i="1"/>
  <c r="AI322" i="1"/>
  <c r="AH322" i="1"/>
  <c r="X317" i="1"/>
  <c r="X22" i="1" s="1"/>
  <c r="AH329" i="1"/>
  <c r="AI328" i="1"/>
  <c r="W317" i="1"/>
  <c r="W22" i="1" s="1"/>
  <c r="AI267" i="1"/>
  <c r="AH267" i="1"/>
  <c r="AC317" i="1"/>
  <c r="AC22" i="1" s="1"/>
  <c r="AI319" i="1"/>
  <c r="AH318" i="1"/>
  <c r="K317" i="1"/>
  <c r="K22" i="1" s="1"/>
  <c r="AI203" i="1"/>
  <c r="AH203" i="1"/>
  <c r="AI189" i="1"/>
  <c r="AH189" i="1"/>
  <c r="AI185" i="1"/>
  <c r="AH185" i="1"/>
  <c r="AI181" i="1"/>
  <c r="AH181" i="1"/>
  <c r="AI177" i="1"/>
  <c r="AH177" i="1"/>
  <c r="AI173" i="1"/>
  <c r="AH173" i="1"/>
  <c r="AI169" i="1"/>
  <c r="AH169" i="1"/>
  <c r="AI165" i="1"/>
  <c r="AH165" i="1"/>
  <c r="Y127" i="1"/>
  <c r="Y126" i="1" s="1"/>
  <c r="AI124" i="1"/>
  <c r="AH124" i="1"/>
  <c r="AI114" i="1"/>
  <c r="AH114" i="1"/>
  <c r="AI112" i="1"/>
  <c r="AH112" i="1"/>
  <c r="AH217" i="1"/>
  <c r="AI217" i="1"/>
  <c r="AI213" i="1"/>
  <c r="AH213" i="1"/>
  <c r="AI209" i="1"/>
  <c r="AH209" i="1"/>
  <c r="AI205" i="1"/>
  <c r="AH205" i="1"/>
  <c r="AH198" i="1"/>
  <c r="AI198" i="1"/>
  <c r="AH194" i="1"/>
  <c r="AI194" i="1"/>
  <c r="AH162" i="1"/>
  <c r="AI162" i="1"/>
  <c r="AH109" i="1"/>
  <c r="AI109" i="1"/>
  <c r="AH107" i="1"/>
  <c r="W106" i="1"/>
  <c r="AI107" i="1"/>
  <c r="AI110" i="1"/>
  <c r="K106" i="1"/>
  <c r="AC106" i="1"/>
  <c r="AC46" i="1" s="1"/>
  <c r="AC20" i="1" s="1"/>
  <c r="AC18" i="1" s="1"/>
  <c r="AI92" i="1"/>
  <c r="AH92" i="1"/>
  <c r="AI91" i="1"/>
  <c r="AH91" i="1"/>
  <c r="AI90" i="1"/>
  <c r="AH90" i="1"/>
  <c r="AI89" i="1"/>
  <c r="AH89" i="1"/>
  <c r="AI88" i="1"/>
  <c r="AH88" i="1"/>
  <c r="AI87" i="1"/>
  <c r="AH87" i="1"/>
  <c r="AI86" i="1"/>
  <c r="AH86" i="1"/>
  <c r="AI83" i="1"/>
  <c r="AH83" i="1"/>
  <c r="AI82" i="1"/>
  <c r="AH82" i="1"/>
  <c r="AI81" i="1"/>
  <c r="AH81" i="1"/>
  <c r="AI80" i="1"/>
  <c r="AH80" i="1"/>
  <c r="AI70" i="1"/>
  <c r="AH70" i="1"/>
  <c r="AI69" i="1"/>
  <c r="AH69" i="1"/>
  <c r="AI68" i="1"/>
  <c r="AH68" i="1"/>
  <c r="AI67" i="1"/>
  <c r="AH67" i="1"/>
  <c r="AI66" i="1"/>
  <c r="AH66" i="1"/>
  <c r="AI65" i="1"/>
  <c r="AH65" i="1"/>
  <c r="AI64" i="1"/>
  <c r="AH64" i="1"/>
  <c r="AI63" i="1"/>
  <c r="AH63" i="1"/>
  <c r="AI62" i="1"/>
  <c r="AH62" i="1"/>
  <c r="AI61" i="1"/>
  <c r="AH61" i="1"/>
  <c r="AI59" i="1"/>
  <c r="AH59" i="1"/>
  <c r="AI57" i="1"/>
  <c r="AH57" i="1"/>
  <c r="AI55" i="1"/>
  <c r="AH55" i="1"/>
  <c r="W48" i="1"/>
  <c r="X53" i="1"/>
  <c r="AE53" i="1"/>
  <c r="K48" i="1"/>
  <c r="K127" i="1"/>
  <c r="K126" i="1" s="1"/>
  <c r="AI54" i="1"/>
  <c r="Z18" i="1"/>
  <c r="AI102" i="1"/>
  <c r="X355" i="1"/>
  <c r="X24" i="1" s="1"/>
  <c r="AI324" i="1"/>
  <c r="AH324" i="1"/>
  <c r="AH325" i="1"/>
  <c r="AI325" i="1"/>
  <c r="Y317" i="1"/>
  <c r="Y22" i="1" s="1"/>
  <c r="AI318" i="1"/>
  <c r="AI313" i="1"/>
  <c r="AI312" i="1" s="1"/>
  <c r="AI249" i="1"/>
  <c r="AH249" i="1"/>
  <c r="AI215" i="1"/>
  <c r="AH215" i="1"/>
  <c r="AI211" i="1"/>
  <c r="AH211" i="1"/>
  <c r="AI207" i="1"/>
  <c r="AH207" i="1"/>
  <c r="AI187" i="1"/>
  <c r="AH187" i="1"/>
  <c r="AI183" i="1"/>
  <c r="AH183" i="1"/>
  <c r="AI179" i="1"/>
  <c r="AH179" i="1"/>
  <c r="AI175" i="1"/>
  <c r="AH175" i="1"/>
  <c r="AI171" i="1"/>
  <c r="AH171" i="1"/>
  <c r="AI167" i="1"/>
  <c r="AH167" i="1"/>
  <c r="AI163" i="1"/>
  <c r="AH163" i="1"/>
  <c r="AI159" i="1"/>
  <c r="AH159" i="1"/>
  <c r="X127" i="1"/>
  <c r="X126" i="1" s="1"/>
  <c r="AH200" i="1"/>
  <c r="AI200" i="1"/>
  <c r="AH196" i="1"/>
  <c r="AI196" i="1"/>
  <c r="AH192" i="1"/>
  <c r="AI192" i="1"/>
  <c r="AH161" i="1"/>
  <c r="AI161" i="1"/>
  <c r="AG127" i="1"/>
  <c r="AG126" i="1" s="1"/>
  <c r="AG46" i="1" s="1"/>
  <c r="AG20" i="1" s="1"/>
  <c r="AG18" i="1" s="1"/>
  <c r="AH151" i="1"/>
  <c r="AH127" i="1" s="1"/>
  <c r="AH126" i="1" s="1"/>
  <c r="AI151" i="1"/>
  <c r="W127" i="1"/>
  <c r="W126" i="1" s="1"/>
  <c r="AH108" i="1"/>
  <c r="AI108" i="1"/>
  <c r="Y106" i="1"/>
  <c r="Y46" i="1" s="1"/>
  <c r="Y20" i="1" s="1"/>
  <c r="Y18" i="1" s="1"/>
  <c r="AH100" i="1"/>
  <c r="AI100" i="1"/>
  <c r="AI60" i="1"/>
  <c r="AH60" i="1"/>
  <c r="AI58" i="1"/>
  <c r="AH58" i="1"/>
  <c r="AI56" i="1"/>
  <c r="AH56" i="1"/>
  <c r="AI147" i="1"/>
  <c r="AI127" i="1" s="1"/>
  <c r="AI126" i="1" s="1"/>
  <c r="AI84" i="1"/>
  <c r="U46" i="1"/>
  <c r="U20" i="1" s="1"/>
  <c r="U18" i="1" s="1"/>
  <c r="AE48" i="1" l="1"/>
  <c r="AE46" i="1" s="1"/>
  <c r="AE20" i="1" s="1"/>
  <c r="AE18" i="1" s="1"/>
  <c r="AI53" i="1"/>
  <c r="AI48" i="1" s="1"/>
  <c r="W46" i="1"/>
  <c r="W20" i="1" s="1"/>
  <c r="W18" i="1" s="1"/>
  <c r="AI106" i="1"/>
  <c r="AH106" i="1"/>
  <c r="AH317" i="1"/>
  <c r="AH22" i="1" s="1"/>
  <c r="AI317" i="1"/>
  <c r="AI22" i="1" s="1"/>
  <c r="K46" i="1"/>
  <c r="K20" i="1" s="1"/>
  <c r="K18" i="1" s="1"/>
  <c r="X48" i="1"/>
  <c r="X46" i="1" s="1"/>
  <c r="X20" i="1" s="1"/>
  <c r="X18" i="1" s="1"/>
  <c r="AH53" i="1"/>
  <c r="AH48" i="1" s="1"/>
  <c r="AH46" i="1" s="1"/>
  <c r="AH20" i="1" s="1"/>
  <c r="AH18" i="1" s="1"/>
  <c r="AI46" i="1" l="1"/>
  <c r="AI20" i="1" s="1"/>
  <c r="AI18" i="1" s="1"/>
</calcChain>
</file>

<file path=xl/sharedStrings.xml><?xml version="1.0" encoding="utf-8"?>
<sst xmlns="http://schemas.openxmlformats.org/spreadsheetml/2006/main" count="2320" uniqueCount="460">
  <si>
    <t>Приложение  № 3</t>
  </si>
  <si>
    <t>к приказу Минэнерго России</t>
  </si>
  <si>
    <t xml:space="preserve">от 5 мая 2016 г. N 380
</t>
  </si>
  <si>
    <t>Форма 3. План освоения капитальных вложений по инвестиционным проектам</t>
  </si>
  <si>
    <t>Инвестиционная программа ООО "Дальневосточная энергосетевая компания"</t>
  </si>
  <si>
    <t>полное наименование субъекта электроэнергетики</t>
  </si>
  <si>
    <t>Год раскрытия информации: 2026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</si>
  <si>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45пр-315, 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</si>
  <si>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</si>
  <si>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</si>
  <si>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</si>
  <si>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</si>
  <si>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</si>
  <si>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</si>
  <si>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</si>
  <si>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</si>
  <si>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 года, млн рублей 
(без НДС) </t>
  </si>
  <si>
    <t>Оценка полной стоимости в прогнозных ценах соответствующих лет,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</si>
  <si>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</si>
  <si>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</si>
  <si>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</si>
  <si>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</si>
  <si>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</si>
  <si>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</si>
  <si>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</si>
  <si>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</si>
  <si>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</si>
  <si>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</si>
  <si>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</si>
  <si>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</si>
  <si>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</si>
  <si>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 xml:space="preserve">План
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</si>
  <si>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</si>
  <si>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</si>
  <si>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</si>
  <si>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</si>
  <si>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</si>
  <si>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</si>
  <si>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 xml:space="preserve">Утвержденный план
</t>
  </si>
  <si>
    <t>факт</t>
  </si>
  <si>
    <t>29.3</t>
  </si>
  <si>
    <t>29.5</t>
  </si>
  <si>
    <t>29.7</t>
  </si>
  <si>
    <t>29.8</t>
  </si>
  <si>
    <t>29.9</t>
  </si>
  <si>
    <t>29.10</t>
  </si>
  <si>
    <t>29.11</t>
  </si>
  <si>
    <t>29.12</t>
  </si>
  <si>
    <t>29.13</t>
  </si>
  <si>
    <t>29.14</t>
  </si>
  <si>
    <t>29.15</t>
  </si>
  <si>
    <t>29.16</t>
  </si>
  <si>
    <t>29.17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</si>
  <si>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</si>
  <si>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</si>
  <si>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</si>
  <si>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</si>
  <si>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</si>
  <si>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</si>
  <si>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</si>
  <si>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</si>
  <si>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</si>
  <si>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</si>
  <si>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</si>
  <si>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</si>
  <si>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</si>
  <si>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</si>
  <si>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</si>
  <si>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</si>
  <si>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</si>
  <si>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</si>
  <si>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</si>
  <si>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</si>
  <si>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</si>
  <si>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</si>
  <si>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</si>
  <si>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</si>
  <si>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</si>
  <si>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</si>
  <si>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</si>
  <si>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</si>
  <si>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</si>
  <si>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</si>
  <si>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</si>
  <si>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</si>
  <si>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</si>
  <si>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</si>
  <si>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</si>
  <si>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</si>
  <si>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</si>
  <si>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</si>
  <si>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</si>
  <si>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</si>
  <si>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</si>
  <si>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</si>
  <si>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</si>
  <si>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</si>
  <si>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</si>
  <si>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</si>
  <si>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</si>
  <si>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</si>
  <si>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</si>
  <si>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</si>
  <si>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</si>
  <si>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</si>
  <si>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</si>
  <si>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</si>
  <si>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</si>
  <si>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</si>
  <si>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</si>
  <si>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</si>
  <si>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</si>
  <si>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</si>
  <si>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</si>
  <si>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</si>
  <si>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</si>
  <si>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</si>
  <si>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</si>
  <si>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</si>
  <si>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</si>
  <si>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</si>
  <si>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</si>
  <si>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</si>
  <si>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</si>
  <si>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</si>
  <si>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</si>
  <si>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</si>
  <si>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</si>
  <si>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</si>
  <si>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</si>
  <si>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</si>
  <si>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</si>
  <si>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</si>
  <si>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</si>
  <si>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</si>
  <si>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</si>
  <si>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</si>
  <si>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</si>
  <si>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</si>
  <si>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</si>
  <si>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</si>
  <si>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</si>
  <si>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</si>
  <si>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</si>
  <si>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</si>
  <si>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</si>
  <si>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</si>
  <si>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</si>
  <si>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</si>
  <si>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</si>
  <si>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</si>
  <si>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</si>
  <si>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</si>
  <si>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1.2.1.1.46</t>
  </si>
  <si>
    <t>1.2.1.1.47</t>
  </si>
  <si>
    <t>1.2.1.1.48</t>
  </si>
  <si>
    <t>1.2.1.1.49</t>
  </si>
  <si>
    <t>1.2.1.1.50</t>
  </si>
  <si>
    <t>1.2.1.1.51</t>
  </si>
  <si>
    <t>1.2.1.1.52</t>
  </si>
  <si>
    <t>1.2.1.1.53</t>
  </si>
  <si>
    <t>1.2.1.1.54</t>
  </si>
  <si>
    <t>1.2.1.1.55</t>
  </si>
  <si>
    <t>1.2.1.1.56</t>
  </si>
  <si>
    <t>1.2.1.1.57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</si>
  <si>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</si>
  <si>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</si>
  <si>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</si>
  <si>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</si>
  <si>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</si>
  <si>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</si>
  <si>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</si>
  <si>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</si>
  <si>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</si>
  <si>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</si>
  <si>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</si>
  <si>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1.2.1.2.10</t>
  </si>
  <si>
    <t>1.2.1.2.11</t>
  </si>
  <si>
    <t>1.2.1.2.12</t>
  </si>
  <si>
    <t>1.2.1.2.13</t>
  </si>
  <si>
    <t>1.2.1.2.14</t>
  </si>
  <si>
    <t>1.2.1.2.15</t>
  </si>
  <si>
    <t>1.2.1.2.16</t>
  </si>
  <si>
    <t>1.2.1.2.17</t>
  </si>
  <si>
    <t>1.2.1.2.18</t>
  </si>
  <si>
    <t>1.2.1.2.19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</si>
  <si>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</si>
  <si>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</si>
  <si>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</si>
  <si>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</si>
  <si>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</si>
  <si>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</si>
  <si>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</si>
  <si>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</si>
  <si>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</si>
  <si>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</si>
  <si>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</si>
  <si>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</si>
  <si>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</si>
  <si>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</si>
  <si>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</si>
  <si>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</si>
  <si>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</si>
  <si>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</si>
  <si>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</si>
  <si>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</si>
  <si>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</si>
  <si>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</si>
  <si>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</si>
  <si>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</si>
  <si>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</si>
  <si>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</si>
  <si>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</si>
  <si>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</si>
  <si>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</si>
  <si>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</si>
  <si>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</si>
  <si>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</si>
  <si>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</si>
  <si>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</si>
  <si>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</si>
  <si>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</si>
  <si>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</si>
  <si>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</si>
  <si>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</si>
  <si>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</si>
  <si>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</si>
  <si>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</si>
  <si>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</si>
  <si>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</si>
  <si>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</si>
  <si>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</si>
  <si>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</si>
  <si>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</si>
  <si>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</si>
  <si>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</si>
  <si>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</si>
  <si>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</si>
  <si>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</si>
  <si>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</si>
  <si>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</si>
  <si>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</si>
  <si>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</si>
  <si>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</si>
  <si>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</si>
  <si>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</si>
  <si>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</si>
  <si>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</si>
  <si>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</si>
  <si>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</si>
  <si>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</si>
  <si>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</si>
  <si>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</si>
  <si>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</si>
  <si>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</si>
  <si>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</si>
  <si>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</si>
  <si>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</si>
  <si>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</si>
  <si>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</si>
  <si>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</si>
  <si>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</si>
  <si>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</si>
  <si>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</si>
  <si>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</si>
  <si>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</si>
  <si>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</si>
  <si>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</si>
  <si>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</si>
  <si>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</si>
  <si>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</si>
  <si>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</si>
  <si>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</si>
  <si>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</si>
  <si>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</si>
  <si>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</si>
  <si>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</si>
  <si>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</si>
  <si>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</si>
  <si>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</si>
  <si>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</si>
  <si>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</si>
  <si>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</si>
  <si>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</si>
  <si>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</si>
  <si>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</si>
  <si>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</si>
  <si>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</si>
  <si>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</si>
  <si>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</si>
  <si>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</si>
  <si>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</si>
  <si>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</si>
  <si>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1.2.2.1.104</t>
  </si>
  <si>
    <t>1.2.2.1.105</t>
  </si>
  <si>
    <t>1.2.2.1.106</t>
  </si>
  <si>
    <t>1.2.2.1.107</t>
  </si>
  <si>
    <t>1.2.2.1.108</t>
  </si>
  <si>
    <t>1.2.2.1.109</t>
  </si>
  <si>
    <t>1.2.2.1.110</t>
  </si>
  <si>
    <t>1.2.2.1.111</t>
  </si>
  <si>
    <t>1.2.2.1.112</t>
  </si>
  <si>
    <t>1.2.2.1.113</t>
  </si>
  <si>
    <t>1.2.2.1.114</t>
  </si>
  <si>
    <t>1.2.2.1.115</t>
  </si>
  <si>
    <t>1.2.2.1.116</t>
  </si>
  <si>
    <t>1.2.2.1.117</t>
  </si>
  <si>
    <t>1.2.2.1.118</t>
  </si>
  <si>
    <t>1.2.2.1.119</t>
  </si>
  <si>
    <t>1.2.2.1.120</t>
  </si>
  <si>
    <t>1.2.2.1.121</t>
  </si>
  <si>
    <t>1.2.2.1.122</t>
  </si>
  <si>
    <t>1.2.2.1.123</t>
  </si>
  <si>
    <t>1.2.2.1.124</t>
  </si>
  <si>
    <t>1.2.2.1.125</t>
  </si>
  <si>
    <t>1.2.2.1.126</t>
  </si>
  <si>
    <t>1.2.2.1.127</t>
  </si>
  <si>
    <t>1.2.2.1.128</t>
  </si>
  <si>
    <t>1.2.2.1.129</t>
  </si>
  <si>
    <t>1.2.2.1.130</t>
  </si>
  <si>
    <t>1.2.2.1.131</t>
  </si>
  <si>
    <t>1.2.2.1.132</t>
  </si>
  <si>
    <t>1.2.2.1.133</t>
  </si>
  <si>
    <t>1.2.2.1.134</t>
  </si>
  <si>
    <t>1.2.2.1.135</t>
  </si>
  <si>
    <t>1.2.2.1.136</t>
  </si>
  <si>
    <t>1.2.2.1.137</t>
  </si>
  <si>
    <t>1.2.2.1.138</t>
  </si>
  <si>
    <t>1.2.2.1.139</t>
  </si>
  <si>
    <t>1.2.2.1.140</t>
  </si>
  <si>
    <t>1.2.2.1.141</t>
  </si>
  <si>
    <t>1.2.2.1.142</t>
  </si>
  <si>
    <t>1.2.2.1.143</t>
  </si>
  <si>
    <t>1.2.2.1.144</t>
  </si>
  <si>
    <t>1.2.2.1.145</t>
  </si>
  <si>
    <t>1.2.2.1.146</t>
  </si>
  <si>
    <t>1.2.2.1.147</t>
  </si>
  <si>
    <t>1.2.2.1.148</t>
  </si>
  <si>
    <t>1.2.2.1.149</t>
  </si>
  <si>
    <t>1.2.2.1.150</t>
  </si>
  <si>
    <t>1.2.2.1.151</t>
  </si>
  <si>
    <t>1.2.2.1.152</t>
  </si>
  <si>
    <t>1.2.2.1.153</t>
  </si>
  <si>
    <t>1.2.2.1.154</t>
  </si>
  <si>
    <t>1.2.2.1.155</t>
  </si>
  <si>
    <t>1.2.2.1.156</t>
  </si>
  <si>
    <t>1.2.2.1.157</t>
  </si>
  <si>
    <t>1.2.2.1.158</t>
  </si>
  <si>
    <t>1.2.2.1.159</t>
  </si>
  <si>
    <t>1.2.2.1.160</t>
  </si>
  <si>
    <t>1.2.2.1.161</t>
  </si>
  <si>
    <t>1.2.2.1.162</t>
  </si>
  <si>
    <t>1.2.2.1.163</t>
  </si>
  <si>
    <t>1.2.2.1.164</t>
  </si>
  <si>
    <t>1.2.2.1.165</t>
  </si>
  <si>
    <t>1.2.2.1.166</t>
  </si>
  <si>
    <t>1.2.2.1.167</t>
  </si>
  <si>
    <t>1.2.2.1.168</t>
  </si>
  <si>
    <t>1.2.2.1.169</t>
  </si>
  <si>
    <t>1.2.2.1.170</t>
  </si>
  <si>
    <t>1.2.2.1.171</t>
  </si>
  <si>
    <t>1.2.2.1.172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</si>
  <si>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</si>
  <si>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</si>
  <si>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</si>
  <si>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</si>
  <si>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</si>
  <si>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</si>
  <si>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</si>
  <si>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</si>
  <si>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</si>
  <si>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</si>
  <si>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</si>
  <si>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</si>
  <si>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</si>
  <si>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</si>
  <si>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</si>
  <si>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</si>
  <si>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</si>
  <si>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</si>
  <si>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</si>
  <si>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</si>
  <si>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</si>
  <si>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</si>
  <si>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</si>
  <si>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</si>
  <si>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</si>
  <si>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</si>
  <si>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</si>
  <si>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</si>
  <si>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</si>
  <si>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</si>
  <si>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</si>
  <si>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</si>
  <si>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</si>
  <si>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</si>
  <si>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</si>
  <si>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</si>
  <si>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</si>
  <si>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</si>
  <si>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</si>
  <si>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</si>
  <si>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</si>
  <si>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</si>
  <si>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</si>
  <si>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</si>
  <si>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</si>
  <si>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</si>
  <si>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</si>
  <si>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</si>
  <si>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</si>
  <si>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</si>
  <si>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</si>
  <si>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</si>
  <si>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</si>
  <si>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</si>
  <si>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</si>
  <si>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</si>
  <si>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</si>
  <si>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</si>
  <si>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</si>
  <si>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</si>
  <si>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</si>
  <si>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</si>
  <si>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</si>
  <si>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</si>
  <si>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</si>
  <si>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</si>
  <si>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</si>
  <si>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</si>
  <si>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</si>
  <si>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</si>
  <si>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</si>
  <si>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</si>
  <si>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</si>
  <si>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</si>
  <si>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</si>
  <si>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</si>
  <si>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</si>
  <si>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</si>
  <si>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</si>
  <si>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</si>
  <si>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</si>
  <si>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</si>
  <si>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</si>
  <si>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</si>
  <si>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</si>
  <si>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</si>
  <si>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</si>
  <si>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</si>
  <si>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</si>
  <si>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</si>
  <si>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</si>
  <si>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</si>
  <si>
    <t>1.6.18</t>
  </si>
  <si>
    <t>1.6.19</t>
  </si>
  <si>
    <t>1.6.20</t>
  </si>
  <si>
    <t>1.6.21</t>
  </si>
  <si>
    <t>1.6.22</t>
  </si>
  <si>
    <t>1.6.23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</si>
</sst>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,##0.0000"/>
    <numFmt numFmtId="165" formatCode="#,##0.000"/>
    <numFmt numFmtId="166" formatCode="0.000000000"/>
    <numFmt numFmtId="167" formatCode="0.0000000000"/>
    <numFmt numFmtId="168" formatCode="#,##0.0000000"/>
    <numFmt numFmtId="169" formatCode="_-* #,##0.00\ _₽_-;\-* #,##0.00\ _₽_-;_-* &quot;-&quot;???\ _₽_-;_-@_-"/>
    <numFmt numFmtId="170" formatCode="_-* #,##0.0\ _₽_-;\-* #,##0.0\ _₽_-;_-* &quot;-&quot;???\ _₽_-;_-@_-"/>
    <numFmt numFmtId="171" formatCode="_-* #,##0.000\ _₽_-;\-* #,##0.000\ _₽_-;_-* &quot;-&quot;???\ _₽_-;_-@_-"/>
    <numFmt numFmtId="172" formatCode="_-* #,##0.000\ _₽_-;\-* #,##0.000\ _₽_-;_-* &quot;-&quot;??\ _₽_-;_-@_-"/>
    <numFmt numFmtId="173" formatCode="_-* #,##0.00\ _₽_-;\-* #,##0.00\ _₽_-;_-* &quot;-&quot;??\ _₽_-;_-@_-"/>
    <numFmt numFmtId="174" formatCode="_-* #,##0\ _₽_-;\-* #,##0\ _₽_-;_-* &quot;-&quot;??\ _₽_-;_-@_-"/>
    <numFmt numFmtId="175" formatCode="0.00_ ;\-0.00\ "/>
    <numFmt numFmtId="176" formatCode="0_ ;\-0\ "/>
    <numFmt numFmtId="177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173" fontId="1" fillId="0" borderId="0" applyFont="0" applyFill="0" applyBorder="0" applyAlignment="0" applyProtection="0"/>
  </cellStyleXfs>
  <cellXfs count="140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0" fontId="4" fillId="0" borderId="0" xfId="2" applyFont="1" applyAlignment="1">
      <alignment horizontal="right" vertical="center"/>
    </xf>
    <xf numFmtId="164" fontId="3" fillId="0" borderId="0" xfId="1" applyNumberFormat="1" applyFont="1"/>
    <xf numFmtId="0" fontId="4" fillId="0" borderId="0" xfId="2" applyFont="1" applyAlignment="1">
      <alignment horizontal="right"/>
    </xf>
    <xf numFmtId="0" fontId="5" fillId="2" borderId="0" xfId="1" applyFont="1" applyFill="1" applyAlignment="1">
      <alignment horizontal="center"/>
    </xf>
    <xf numFmtId="0" fontId="3" fillId="2" borderId="0" xfId="1" applyFont="1" applyFill="1"/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5" fillId="0" borderId="0" xfId="1" applyFont="1"/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horizontal="center" vertical="top"/>
    </xf>
    <xf numFmtId="0" fontId="8" fillId="0" borderId="0" xfId="1" applyFont="1" applyAlignment="1">
      <alignment vertical="top"/>
    </xf>
    <xf numFmtId="165" fontId="3" fillId="0" borderId="0" xfId="1" applyNumberFormat="1" applyFont="1"/>
    <xf numFmtId="166" fontId="3" fillId="0" borderId="0" xfId="1" applyNumberFormat="1" applyFont="1"/>
    <xf numFmtId="167" fontId="3" fillId="0" borderId="0" xfId="1" applyNumberFormat="1" applyFont="1"/>
    <xf numFmtId="168" fontId="3" fillId="0" borderId="0" xfId="1" applyNumberFormat="1" applyFont="1"/>
    <xf numFmtId="0" fontId="9" fillId="0" borderId="0" xfId="1" applyFont="1" applyAlignment="1">
      <alignment horizontal="center"/>
    </xf>
    <xf numFmtId="4" fontId="5" fillId="0" borderId="0" xfId="1" applyNumberFormat="1" applyFont="1" applyAlignment="1">
      <alignment horizontal="center"/>
    </xf>
    <xf numFmtId="0" fontId="10" fillId="0" borderId="0" xfId="1" applyFont="1" applyAlignment="1">
      <alignment horizontal="center"/>
    </xf>
    <xf numFmtId="0" fontId="4" fillId="0" borderId="0" xfId="1" applyFont="1"/>
    <xf numFmtId="0" fontId="3" fillId="0" borderId="0" xfId="1" applyFont="1" applyAlignment="1">
      <alignment horizontal="center" vertical="center"/>
    </xf>
    <xf numFmtId="1" fontId="11" fillId="0" borderId="1" xfId="1" applyNumberFormat="1" applyFont="1" applyBorder="1" applyAlignment="1">
      <alignment horizontal="center" vertical="top"/>
    </xf>
    <xf numFmtId="1" fontId="11" fillId="0" borderId="0" xfId="1" applyNumberFormat="1" applyFont="1" applyAlignment="1">
      <alignment vertical="top"/>
    </xf>
    <xf numFmtId="0" fontId="3" fillId="0" borderId="2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textRotation="90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 textRotation="90" wrapText="1"/>
    </xf>
    <xf numFmtId="0" fontId="3" fillId="0" borderId="1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2" applyBorder="1" applyAlignment="1">
      <alignment horizontal="center" vertical="center" textRotation="90" wrapText="1"/>
    </xf>
    <xf numFmtId="49" fontId="3" fillId="0" borderId="3" xfId="1" applyNumberFormat="1" applyFont="1" applyBorder="1" applyAlignment="1">
      <alignment horizontal="center" vertical="center" wrapText="1"/>
    </xf>
    <xf numFmtId="49" fontId="13" fillId="2" borderId="3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1" fontId="14" fillId="2" borderId="3" xfId="1" applyNumberFormat="1" applyFont="1" applyFill="1" applyBorder="1" applyAlignment="1">
      <alignment horizontal="center" vertical="center" wrapText="1"/>
    </xf>
    <xf numFmtId="4" fontId="13" fillId="2" borderId="3" xfId="1" applyNumberFormat="1" applyFont="1" applyFill="1" applyBorder="1" applyAlignment="1">
      <alignment horizontal="center" vertical="center" wrapText="1"/>
    </xf>
    <xf numFmtId="169" fontId="13" fillId="2" borderId="3" xfId="1" applyNumberFormat="1" applyFont="1" applyFill="1" applyBorder="1" applyAlignment="1">
      <alignment horizontal="center" vertical="center" wrapText="1"/>
    </xf>
    <xf numFmtId="170" fontId="13" fillId="2" borderId="3" xfId="1" applyNumberFormat="1" applyFont="1" applyFill="1" applyBorder="1" applyAlignment="1">
      <alignment horizontal="center" vertical="center" wrapText="1"/>
    </xf>
    <xf numFmtId="165" fontId="13" fillId="2" borderId="3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49" fontId="13" fillId="0" borderId="3" xfId="1" applyNumberFormat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4" fontId="15" fillId="0" borderId="3" xfId="1" applyNumberFormat="1" applyFont="1" applyBorder="1" applyAlignment="1">
      <alignment horizontal="center" vertical="center" wrapText="1"/>
    </xf>
    <xf numFmtId="49" fontId="13" fillId="3" borderId="3" xfId="1" applyNumberFormat="1" applyFont="1" applyFill="1" applyBorder="1" applyAlignment="1">
      <alignment horizontal="center" vertical="center"/>
    </xf>
    <xf numFmtId="0" fontId="13" fillId="3" borderId="3" xfId="1" applyFont="1" applyFill="1" applyBorder="1" applyAlignment="1">
      <alignment horizontal="center" vertical="center" wrapText="1"/>
    </xf>
    <xf numFmtId="0" fontId="15" fillId="3" borderId="3" xfId="1" applyFont="1" applyFill="1" applyBorder="1" applyAlignment="1">
      <alignment horizontal="center" vertical="center" wrapText="1"/>
    </xf>
    <xf numFmtId="4" fontId="15" fillId="3" borderId="3" xfId="1" applyNumberFormat="1" applyFont="1" applyFill="1" applyBorder="1" applyAlignment="1">
      <alignment horizontal="center" vertical="center" wrapText="1"/>
    </xf>
    <xf numFmtId="171" fontId="15" fillId="3" borderId="3" xfId="1" applyNumberFormat="1" applyFont="1" applyFill="1" applyBorder="1" applyAlignment="1">
      <alignment horizontal="center" vertical="center" wrapText="1"/>
    </xf>
    <xf numFmtId="3" fontId="15" fillId="3" borderId="3" xfId="1" applyNumberFormat="1" applyFont="1" applyFill="1" applyBorder="1" applyAlignment="1">
      <alignment horizontal="center" vertical="center" wrapText="1"/>
    </xf>
    <xf numFmtId="169" fontId="15" fillId="0" borderId="3" xfId="1" applyNumberFormat="1" applyFont="1" applyBorder="1" applyAlignment="1">
      <alignment horizontal="center" vertical="center" wrapText="1"/>
    </xf>
    <xf numFmtId="169" fontId="15" fillId="3" borderId="3" xfId="1" applyNumberFormat="1" applyFont="1" applyFill="1" applyBorder="1" applyAlignment="1">
      <alignment horizontal="center" vertical="center" wrapText="1"/>
    </xf>
    <xf numFmtId="172" fontId="15" fillId="3" borderId="3" xfId="1" applyNumberFormat="1" applyFont="1" applyFill="1" applyBorder="1" applyAlignment="1">
      <alignment horizontal="center" vertical="center" wrapText="1"/>
    </xf>
    <xf numFmtId="3" fontId="15" fillId="0" borderId="3" xfId="1" applyNumberFormat="1" applyFont="1" applyBorder="1" applyAlignment="1">
      <alignment horizontal="center" vertical="center" wrapText="1"/>
    </xf>
    <xf numFmtId="49" fontId="13" fillId="4" borderId="3" xfId="1" applyNumberFormat="1" applyFont="1" applyFill="1" applyBorder="1" applyAlignment="1">
      <alignment horizontal="center" vertical="center"/>
    </xf>
    <xf numFmtId="0" fontId="13" fillId="4" borderId="3" xfId="1" applyFont="1" applyFill="1" applyBorder="1" applyAlignment="1">
      <alignment horizontal="center" vertical="center" wrapText="1"/>
    </xf>
    <xf numFmtId="0" fontId="15" fillId="4" borderId="3" xfId="1" applyFont="1" applyFill="1" applyBorder="1" applyAlignment="1">
      <alignment horizontal="center" vertical="center" wrapText="1"/>
    </xf>
    <xf numFmtId="4" fontId="15" fillId="4" borderId="3" xfId="1" applyNumberFormat="1" applyFont="1" applyFill="1" applyBorder="1" applyAlignment="1">
      <alignment horizontal="center" vertical="center" wrapText="1"/>
    </xf>
    <xf numFmtId="3" fontId="15" fillId="4" borderId="3" xfId="1" applyNumberFormat="1" applyFont="1" applyFill="1" applyBorder="1" applyAlignment="1">
      <alignment horizontal="center" vertical="center" wrapText="1"/>
    </xf>
    <xf numFmtId="49" fontId="16" fillId="0" borderId="3" xfId="1" applyNumberFormat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 wrapText="1"/>
    </xf>
    <xf numFmtId="49" fontId="16" fillId="3" borderId="3" xfId="1" applyNumberFormat="1" applyFont="1" applyFill="1" applyBorder="1" applyAlignment="1">
      <alignment horizontal="center" vertical="center"/>
    </xf>
    <xf numFmtId="0" fontId="16" fillId="3" borderId="3" xfId="1" applyFont="1" applyFill="1" applyBorder="1" applyAlignment="1">
      <alignment horizontal="center" vertical="center" wrapText="1"/>
    </xf>
    <xf numFmtId="2" fontId="15" fillId="3" borderId="3" xfId="1" applyNumberFormat="1" applyFont="1" applyFill="1" applyBorder="1" applyAlignment="1">
      <alignment horizontal="center" vertical="center" wrapText="1"/>
    </xf>
    <xf numFmtId="49" fontId="16" fillId="5" borderId="3" xfId="1" applyNumberFormat="1" applyFont="1" applyFill="1" applyBorder="1" applyAlignment="1">
      <alignment horizontal="center" vertical="center"/>
    </xf>
    <xf numFmtId="0" fontId="16" fillId="5" borderId="3" xfId="1" applyFont="1" applyFill="1" applyBorder="1" applyAlignment="1">
      <alignment horizontal="left" vertical="center" wrapText="1"/>
    </xf>
    <xf numFmtId="0" fontId="13" fillId="5" borderId="3" xfId="1" applyFont="1" applyFill="1" applyBorder="1" applyAlignment="1">
      <alignment horizontal="center" vertical="center"/>
    </xf>
    <xf numFmtId="0" fontId="16" fillId="5" borderId="6" xfId="1" applyFont="1" applyFill="1" applyBorder="1" applyAlignment="1">
      <alignment horizontal="center" vertical="center" wrapText="1"/>
    </xf>
    <xf numFmtId="0" fontId="15" fillId="5" borderId="6" xfId="1" applyFont="1" applyFill="1" applyBorder="1" applyAlignment="1">
      <alignment horizontal="center" vertical="center" wrapText="1"/>
    </xf>
    <xf numFmtId="4" fontId="15" fillId="5" borderId="6" xfId="1" applyNumberFormat="1" applyFont="1" applyFill="1" applyBorder="1" applyAlignment="1">
      <alignment horizontal="center" vertical="center" wrapText="1"/>
    </xf>
    <xf numFmtId="3" fontId="15" fillId="5" borderId="6" xfId="1" applyNumberFormat="1" applyFont="1" applyFill="1" applyBorder="1" applyAlignment="1">
      <alignment horizontal="center" vertical="center" wrapText="1"/>
    </xf>
    <xf numFmtId="173" fontId="15" fillId="5" borderId="6" xfId="3" applyFont="1" applyFill="1" applyBorder="1" applyAlignment="1">
      <alignment horizontal="center" vertical="center" wrapText="1"/>
    </xf>
    <xf numFmtId="172" fontId="15" fillId="5" borderId="6" xfId="3" applyNumberFormat="1" applyFont="1" applyFill="1" applyBorder="1" applyAlignment="1">
      <alignment horizontal="center" vertical="center" wrapText="1"/>
    </xf>
    <xf numFmtId="2" fontId="15" fillId="5" borderId="6" xfId="1" applyNumberFormat="1" applyFont="1" applyFill="1" applyBorder="1" applyAlignment="1">
      <alignment horizontal="center" vertical="center" wrapText="1"/>
    </xf>
    <xf numFmtId="1" fontId="15" fillId="5" borderId="6" xfId="1" applyNumberFormat="1" applyFont="1" applyFill="1" applyBorder="1" applyAlignment="1">
      <alignment horizontal="center" vertical="center" wrapText="1"/>
    </xf>
    <xf numFmtId="0" fontId="17" fillId="5" borderId="3" xfId="1" applyFont="1" applyFill="1" applyBorder="1" applyAlignment="1">
      <alignment horizontal="center" vertical="center" wrapText="1"/>
    </xf>
    <xf numFmtId="174" fontId="15" fillId="5" borderId="6" xfId="3" applyNumberFormat="1" applyFont="1" applyFill="1" applyBorder="1" applyAlignment="1">
      <alignment horizontal="center" vertical="center" wrapText="1"/>
    </xf>
    <xf numFmtId="173" fontId="15" fillId="5" borderId="6" xfId="3" applyFont="1" applyFill="1" applyBorder="1" applyAlignment="1">
      <alignment vertical="center" wrapText="1"/>
    </xf>
    <xf numFmtId="3" fontId="15" fillId="5" borderId="6" xfId="3" applyNumberFormat="1" applyFont="1" applyFill="1" applyBorder="1" applyAlignment="1">
      <alignment horizontal="center" vertical="center" wrapText="1"/>
    </xf>
    <xf numFmtId="4" fontId="15" fillId="5" borderId="6" xfId="3" applyNumberFormat="1" applyFont="1" applyFill="1" applyBorder="1" applyAlignment="1">
      <alignment horizontal="center" vertical="center" wrapText="1"/>
    </xf>
    <xf numFmtId="4" fontId="15" fillId="6" borderId="6" xfId="1" applyNumberFormat="1" applyFont="1" applyFill="1" applyBorder="1" applyAlignment="1">
      <alignment horizontal="center" vertical="center" wrapText="1"/>
    </xf>
    <xf numFmtId="3" fontId="3" fillId="5" borderId="3" xfId="0" applyNumberFormat="1" applyFont="1" applyFill="1" applyBorder="1" applyAlignment="1">
      <alignment horizontal="center" vertical="center" wrapText="1"/>
    </xf>
    <xf numFmtId="0" fontId="18" fillId="5" borderId="3" xfId="1" applyFont="1" applyFill="1" applyBorder="1" applyAlignment="1">
      <alignment horizontal="center" vertical="center" wrapText="1"/>
    </xf>
    <xf numFmtId="2" fontId="15" fillId="5" borderId="3" xfId="1" applyNumberFormat="1" applyFont="1" applyFill="1" applyBorder="1" applyAlignment="1">
      <alignment horizontal="center" vertical="center" wrapText="1"/>
    </xf>
    <xf numFmtId="165" fontId="15" fillId="3" borderId="3" xfId="1" applyNumberFormat="1" applyFont="1" applyFill="1" applyBorder="1" applyAlignment="1">
      <alignment horizontal="center" vertical="center" wrapText="1"/>
    </xf>
    <xf numFmtId="0" fontId="19" fillId="3" borderId="3" xfId="1" applyFont="1" applyFill="1" applyBorder="1" applyAlignment="1">
      <alignment horizontal="center" vertical="center" wrapText="1"/>
    </xf>
    <xf numFmtId="0" fontId="15" fillId="5" borderId="6" xfId="1" applyFont="1" applyFill="1" applyBorder="1" applyAlignment="1">
      <alignment horizontal="left" vertical="center" wrapText="1"/>
    </xf>
    <xf numFmtId="0" fontId="14" fillId="5" borderId="6" xfId="1" applyFont="1" applyFill="1" applyBorder="1" applyAlignment="1">
      <alignment horizontal="center" vertical="center" wrapText="1"/>
    </xf>
    <xf numFmtId="0" fontId="20" fillId="5" borderId="3" xfId="1" applyFont="1" applyFill="1" applyBorder="1" applyAlignment="1">
      <alignment horizontal="center" vertical="center" wrapText="1"/>
    </xf>
    <xf numFmtId="49" fontId="16" fillId="7" borderId="3" xfId="1" applyNumberFormat="1" applyFont="1" applyFill="1" applyBorder="1" applyAlignment="1">
      <alignment horizontal="center" vertical="center"/>
    </xf>
    <xf numFmtId="0" fontId="16" fillId="7" borderId="3" xfId="1" applyFont="1" applyFill="1" applyBorder="1" applyAlignment="1">
      <alignment horizontal="center" vertical="center" wrapText="1"/>
    </xf>
    <xf numFmtId="0" fontId="15" fillId="7" borderId="3" xfId="1" applyFont="1" applyFill="1" applyBorder="1" applyAlignment="1">
      <alignment horizontal="center" vertical="center" wrapText="1"/>
    </xf>
    <xf numFmtId="4" fontId="15" fillId="7" borderId="3" xfId="1" applyNumberFormat="1" applyFont="1" applyFill="1" applyBorder="1" applyAlignment="1">
      <alignment horizontal="center" vertical="center" wrapText="1"/>
    </xf>
    <xf numFmtId="3" fontId="15" fillId="7" borderId="3" xfId="1" applyNumberFormat="1" applyFont="1" applyFill="1" applyBorder="1" applyAlignment="1">
      <alignment horizontal="center" vertical="center" wrapText="1"/>
    </xf>
    <xf numFmtId="3" fontId="19" fillId="7" borderId="3" xfId="1" applyNumberFormat="1" applyFont="1" applyFill="1" applyBorder="1" applyAlignment="1">
      <alignment horizontal="center" vertical="center" wrapText="1"/>
    </xf>
    <xf numFmtId="173" fontId="15" fillId="5" borderId="6" xfId="1" applyNumberFormat="1" applyFont="1" applyFill="1" applyBorder="1" applyAlignment="1">
      <alignment vertical="center" wrapText="1"/>
    </xf>
    <xf numFmtId="175" fontId="15" fillId="5" borderId="6" xfId="3" applyNumberFormat="1" applyFont="1" applyFill="1" applyBorder="1" applyAlignment="1">
      <alignment horizontal="center" vertical="center" wrapText="1"/>
    </xf>
    <xf numFmtId="176" fontId="15" fillId="5" borderId="6" xfId="3" applyNumberFormat="1" applyFont="1" applyFill="1" applyBorder="1" applyAlignment="1">
      <alignment horizontal="center" vertical="center" wrapText="1"/>
    </xf>
    <xf numFmtId="4" fontId="14" fillId="5" borderId="6" xfId="1" applyNumberFormat="1" applyFont="1" applyFill="1" applyBorder="1" applyAlignment="1">
      <alignment horizontal="center" vertical="center" wrapText="1"/>
    </xf>
    <xf numFmtId="2" fontId="15" fillId="6" borderId="6" xfId="1" applyNumberFormat="1" applyFont="1" applyFill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49" fontId="16" fillId="8" borderId="3" xfId="1" applyNumberFormat="1" applyFont="1" applyFill="1" applyBorder="1" applyAlignment="1">
      <alignment horizontal="center" vertical="center"/>
    </xf>
    <xf numFmtId="0" fontId="16" fillId="8" borderId="3" xfId="1" applyFont="1" applyFill="1" applyBorder="1" applyAlignment="1">
      <alignment horizontal="center" vertical="center" wrapText="1"/>
    </xf>
    <xf numFmtId="0" fontId="15" fillId="8" borderId="3" xfId="1" applyFont="1" applyFill="1" applyBorder="1" applyAlignment="1">
      <alignment horizontal="center" vertical="center" wrapText="1"/>
    </xf>
    <xf numFmtId="4" fontId="15" fillId="8" borderId="3" xfId="1" applyNumberFormat="1" applyFont="1" applyFill="1" applyBorder="1" applyAlignment="1">
      <alignment horizontal="center" vertical="center" wrapText="1"/>
    </xf>
    <xf numFmtId="0" fontId="19" fillId="8" borderId="3" xfId="1" applyFont="1" applyFill="1" applyBorder="1" applyAlignment="1">
      <alignment horizontal="center" vertical="center" wrapText="1"/>
    </xf>
    <xf numFmtId="0" fontId="19" fillId="7" borderId="3" xfId="1" applyFont="1" applyFill="1" applyBorder="1" applyAlignment="1">
      <alignment horizontal="center" vertical="center" wrapText="1"/>
    </xf>
    <xf numFmtId="0" fontId="13" fillId="5" borderId="3" xfId="1" applyFont="1" applyFill="1" applyBorder="1" applyAlignment="1">
      <alignment horizontal="center" vertical="center" wrapText="1"/>
    </xf>
    <xf numFmtId="164" fontId="16" fillId="5" borderId="3" xfId="1" applyNumberFormat="1" applyFont="1" applyFill="1" applyBorder="1" applyAlignment="1">
      <alignment horizontal="center" vertical="center"/>
    </xf>
    <xf numFmtId="3" fontId="16" fillId="5" borderId="3" xfId="1" applyNumberFormat="1" applyFont="1" applyFill="1" applyBorder="1" applyAlignment="1">
      <alignment horizontal="center" vertical="center"/>
    </xf>
    <xf numFmtId="175" fontId="15" fillId="5" borderId="6" xfId="1" applyNumberFormat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177" fontId="15" fillId="5" borderId="6" xfId="1" applyNumberFormat="1" applyFont="1" applyFill="1" applyBorder="1" applyAlignment="1">
      <alignment horizontal="center" vertical="center" wrapText="1"/>
    </xf>
    <xf numFmtId="3" fontId="15" fillId="6" borderId="6" xfId="1" applyNumberFormat="1" applyFont="1" applyFill="1" applyBorder="1" applyAlignment="1">
      <alignment horizontal="center" vertical="center" wrapText="1"/>
    </xf>
    <xf numFmtId="1" fontId="15" fillId="6" borderId="6" xfId="1" applyNumberFormat="1" applyFont="1" applyFill="1" applyBorder="1" applyAlignment="1">
      <alignment horizontal="center" vertical="center" wrapText="1"/>
    </xf>
    <xf numFmtId="0" fontId="16" fillId="0" borderId="3" xfId="1" applyFont="1" applyBorder="1" applyAlignment="1">
      <alignment horizontal="center" wrapText="1"/>
    </xf>
    <xf numFmtId="49" fontId="16" fillId="0" borderId="3" xfId="1" applyNumberFormat="1" applyFont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1" fontId="16" fillId="5" borderId="3" xfId="1" applyNumberFormat="1" applyFont="1" applyFill="1" applyBorder="1" applyAlignment="1">
      <alignment horizontal="center" vertical="center" wrapText="1"/>
    </xf>
    <xf numFmtId="2" fontId="16" fillId="5" borderId="3" xfId="1" applyNumberFormat="1" applyFont="1" applyFill="1" applyBorder="1" applyAlignment="1">
      <alignment horizontal="center" vertical="center" wrapText="1"/>
    </xf>
    <xf numFmtId="3" fontId="16" fillId="5" borderId="3" xfId="1" applyNumberFormat="1" applyFont="1" applyFill="1" applyBorder="1" applyAlignment="1">
      <alignment horizontal="center" vertical="center" wrapText="1"/>
    </xf>
    <xf numFmtId="176" fontId="15" fillId="5" borderId="6" xfId="1" applyNumberFormat="1" applyFont="1" applyFill="1" applyBorder="1" applyAlignment="1">
      <alignment horizontal="center" vertical="center" wrapText="1"/>
    </xf>
    <xf numFmtId="1" fontId="16" fillId="6" borderId="3" xfId="1" applyNumberFormat="1" applyFont="1" applyFill="1" applyBorder="1" applyAlignment="1">
      <alignment horizontal="center" vertical="center" wrapText="1"/>
    </xf>
    <xf numFmtId="2" fontId="16" fillId="6" borderId="3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2" xr:uid="{930C4B51-435E-4F83-9EE5-766B289FF4A7}"/>
    <cellStyle name="Обычный 7" xfId="1" xr:uid="{6832A8F2-ADAB-4630-B782-EF780D84B2B7}"/>
    <cellStyle name="Финансовый 3" xfId="3" xr:uid="{3BAA9655-C719-4868-BE98-6B0094F042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8">
          <cell r="D18" t="str">
            <v>П</v>
          </cell>
        </row>
        <row r="19">
          <cell r="D19" t="str">
            <v>нд</v>
          </cell>
          <cell r="E19" t="str">
            <v>нд</v>
          </cell>
          <cell r="F19" t="str">
            <v>нд</v>
          </cell>
          <cell r="G19" t="str">
            <v>нд</v>
          </cell>
          <cell r="H19" t="str">
            <v>нд</v>
          </cell>
        </row>
        <row r="20">
          <cell r="D20" t="str">
            <v>П</v>
          </cell>
        </row>
        <row r="21">
          <cell r="D21" t="str">
            <v>нд</v>
          </cell>
          <cell r="E21" t="str">
            <v>нд</v>
          </cell>
          <cell r="F21" t="str">
            <v>нд</v>
          </cell>
        </row>
        <row r="22">
          <cell r="D22" t="str">
            <v>П</v>
          </cell>
        </row>
        <row r="23">
          <cell r="D23" t="str">
            <v>нд</v>
          </cell>
          <cell r="E23" t="str">
            <v>нд</v>
          </cell>
          <cell r="F23" t="str">
            <v>нд</v>
          </cell>
        </row>
        <row r="24">
          <cell r="D24" t="str">
            <v>нд</v>
          </cell>
          <cell r="E24" t="str">
            <v>нд</v>
          </cell>
          <cell r="F24" t="str">
            <v>нд</v>
          </cell>
        </row>
        <row r="26">
          <cell r="D26" t="str">
            <v>нд</v>
          </cell>
          <cell r="E26" t="str">
            <v>нд</v>
          </cell>
          <cell r="F26" t="str">
            <v>нд</v>
          </cell>
        </row>
        <row r="27">
          <cell r="D27" t="str">
            <v>нд</v>
          </cell>
          <cell r="E27" t="str">
            <v>нд</v>
          </cell>
          <cell r="F27" t="str">
            <v>нд</v>
          </cell>
        </row>
        <row r="28">
          <cell r="D28" t="str">
            <v>нд</v>
          </cell>
          <cell r="E28" t="str">
            <v>нд</v>
          </cell>
          <cell r="F28" t="str">
            <v>нд</v>
          </cell>
        </row>
        <row r="29">
          <cell r="D29" t="str">
            <v>нд</v>
          </cell>
          <cell r="E29" t="str">
            <v>нд</v>
          </cell>
          <cell r="F29" t="str">
            <v>нд</v>
          </cell>
        </row>
        <row r="30">
          <cell r="D30" t="str">
            <v>нд</v>
          </cell>
          <cell r="E30" t="str">
            <v>нд</v>
          </cell>
          <cell r="F30" t="str">
            <v>нд</v>
          </cell>
        </row>
        <row r="31">
          <cell r="D31" t="str">
            <v>нд</v>
          </cell>
          <cell r="E31" t="str">
            <v>нд</v>
          </cell>
          <cell r="F31" t="str">
            <v>нд</v>
          </cell>
        </row>
        <row r="32">
          <cell r="D32" t="str">
            <v>нд</v>
          </cell>
          <cell r="E32" t="str">
            <v>нд</v>
          </cell>
          <cell r="F32" t="str">
            <v>нд</v>
          </cell>
        </row>
        <row r="33">
          <cell r="D33" t="str">
            <v>нд</v>
          </cell>
          <cell r="E33" t="str">
            <v>нд</v>
          </cell>
          <cell r="F33" t="str">
            <v>нд</v>
          </cell>
        </row>
        <row r="34">
          <cell r="D34" t="str">
            <v>нд</v>
          </cell>
          <cell r="E34" t="str">
            <v>нд</v>
          </cell>
          <cell r="F34" t="str">
            <v>нд</v>
          </cell>
        </row>
        <row r="35">
          <cell r="D35" t="str">
            <v>нд</v>
          </cell>
          <cell r="E35" t="str">
            <v>нд</v>
          </cell>
          <cell r="F35" t="str">
            <v>нд</v>
          </cell>
        </row>
        <row r="36">
          <cell r="D36" t="str">
            <v>нд</v>
          </cell>
          <cell r="E36" t="str">
            <v>нд</v>
          </cell>
          <cell r="F36" t="str">
            <v>нд</v>
          </cell>
        </row>
        <row r="37">
          <cell r="D37" t="str">
            <v>нд</v>
          </cell>
          <cell r="E37" t="str">
            <v>нд</v>
          </cell>
          <cell r="F37" t="str">
            <v>нд</v>
          </cell>
        </row>
        <row r="38">
          <cell r="D38" t="str">
            <v>нд</v>
          </cell>
          <cell r="E38" t="str">
            <v>нд</v>
          </cell>
          <cell r="F38" t="str">
            <v>нд</v>
          </cell>
        </row>
        <row r="39">
          <cell r="D39" t="str">
            <v>нд</v>
          </cell>
          <cell r="E39" t="str">
            <v>нд</v>
          </cell>
          <cell r="F39" t="str">
            <v>нд</v>
          </cell>
        </row>
        <row r="40">
          <cell r="D40" t="str">
            <v>нд</v>
          </cell>
          <cell r="E40" t="str">
            <v>нд</v>
          </cell>
          <cell r="F40" t="str">
            <v>нд</v>
          </cell>
        </row>
        <row r="41">
          <cell r="D41" t="str">
            <v>нд</v>
          </cell>
          <cell r="E41" t="str">
            <v>нд</v>
          </cell>
          <cell r="F41" t="str">
            <v>нд</v>
          </cell>
        </row>
        <row r="42">
          <cell r="D42" t="str">
            <v>нд</v>
          </cell>
          <cell r="E42" t="str">
            <v>нд</v>
          </cell>
          <cell r="F42" t="str">
            <v>нд</v>
          </cell>
        </row>
        <row r="43">
          <cell r="D43" t="str">
            <v>нд</v>
          </cell>
          <cell r="E43" t="str">
            <v>нд</v>
          </cell>
          <cell r="F43" t="str">
            <v>нд</v>
          </cell>
        </row>
        <row r="44">
          <cell r="D44" t="str">
            <v>нд</v>
          </cell>
          <cell r="E44" t="str">
            <v>нд</v>
          </cell>
          <cell r="F44" t="str">
            <v>нд</v>
          </cell>
        </row>
        <row r="45">
          <cell r="D45" t="str">
            <v>нд</v>
          </cell>
          <cell r="E45" t="str">
            <v>нд</v>
          </cell>
          <cell r="F45" t="str">
            <v>нд</v>
          </cell>
        </row>
        <row r="46">
          <cell r="D46" t="str">
            <v>нд</v>
          </cell>
          <cell r="E46" t="str">
            <v>нд</v>
          </cell>
          <cell r="F46" t="str">
            <v>нд</v>
          </cell>
        </row>
        <row r="47">
          <cell r="D47" t="str">
            <v>П</v>
          </cell>
        </row>
        <row r="67">
          <cell r="D67" t="str">
            <v>нд</v>
          </cell>
        </row>
        <row r="68">
          <cell r="D68" t="str">
            <v>П</v>
          </cell>
        </row>
        <row r="69">
          <cell r="D69" t="str">
            <v>П</v>
          </cell>
        </row>
        <row r="104">
          <cell r="D104" t="str">
            <v>нд</v>
          </cell>
          <cell r="E104" t="str">
            <v>нд</v>
          </cell>
          <cell r="F104" t="str">
            <v>нд</v>
          </cell>
        </row>
        <row r="105">
          <cell r="AM105" t="str">
            <v>нд</v>
          </cell>
          <cell r="AN105" t="str">
            <v>нд</v>
          </cell>
          <cell r="AO105" t="str">
            <v>нд</v>
          </cell>
        </row>
        <row r="107">
          <cell r="D107" t="str">
            <v>нд</v>
          </cell>
          <cell r="E107" t="str">
            <v>нд</v>
          </cell>
          <cell r="F107" t="str">
            <v>нд</v>
          </cell>
        </row>
        <row r="108">
          <cell r="D108" t="str">
            <v>нд</v>
          </cell>
          <cell r="E108" t="str">
            <v>нд</v>
          </cell>
          <cell r="F108" t="str">
            <v>нд</v>
          </cell>
        </row>
        <row r="109">
          <cell r="D109" t="str">
            <v>нд</v>
          </cell>
          <cell r="E109" t="str">
            <v>нд</v>
          </cell>
          <cell r="F109" t="str">
            <v>нд</v>
          </cell>
        </row>
        <row r="110">
          <cell r="D110" t="str">
            <v>нд</v>
          </cell>
          <cell r="E110" t="str">
            <v>нд</v>
          </cell>
          <cell r="F110" t="str">
            <v>нд</v>
          </cell>
        </row>
        <row r="111">
          <cell r="D111" t="str">
            <v>нд</v>
          </cell>
          <cell r="E111" t="str">
            <v>нд</v>
          </cell>
          <cell r="F111" t="str">
            <v>нд</v>
          </cell>
        </row>
        <row r="112">
          <cell r="D112" t="str">
            <v>нд</v>
          </cell>
          <cell r="E112" t="str">
            <v>нд</v>
          </cell>
          <cell r="F112" t="str">
            <v>нд</v>
          </cell>
        </row>
        <row r="113">
          <cell r="D113" t="str">
            <v>нд</v>
          </cell>
          <cell r="E113" t="str">
            <v>нд</v>
          </cell>
          <cell r="F113" t="str">
            <v>нд</v>
          </cell>
        </row>
        <row r="114">
          <cell r="D114" t="str">
            <v>нд</v>
          </cell>
          <cell r="E114" t="str">
            <v>нд</v>
          </cell>
          <cell r="F114" t="str">
            <v>нд</v>
          </cell>
        </row>
        <row r="115">
          <cell r="D115" t="str">
            <v>нд</v>
          </cell>
          <cell r="E115" t="str">
            <v>нд</v>
          </cell>
          <cell r="F115" t="str">
            <v>нд</v>
          </cell>
        </row>
        <row r="116">
          <cell r="D116" t="str">
            <v>нд</v>
          </cell>
          <cell r="E116" t="str">
            <v>нд</v>
          </cell>
          <cell r="F116" t="str">
            <v>нд</v>
          </cell>
        </row>
        <row r="117">
          <cell r="D117" t="str">
            <v>нд</v>
          </cell>
          <cell r="E117" t="str">
            <v>нд</v>
          </cell>
          <cell r="F117" t="str">
            <v>нд</v>
          </cell>
        </row>
        <row r="118">
          <cell r="D118" t="str">
            <v>нд</v>
          </cell>
          <cell r="E118" t="str">
            <v>нд</v>
          </cell>
          <cell r="F118" t="str">
            <v>нд</v>
          </cell>
        </row>
        <row r="119">
          <cell r="D119" t="str">
            <v>нд</v>
          </cell>
          <cell r="E119" t="str">
            <v>нд</v>
          </cell>
          <cell r="F119" t="str">
            <v>нд</v>
          </cell>
        </row>
        <row r="120">
          <cell r="D120" t="str">
            <v>нд</v>
          </cell>
          <cell r="E120" t="str">
            <v>нд</v>
          </cell>
          <cell r="F120" t="str">
            <v>нд</v>
          </cell>
        </row>
        <row r="125">
          <cell r="D125" t="str">
            <v>нд</v>
          </cell>
          <cell r="E125" t="str">
            <v>нд</v>
          </cell>
          <cell r="F125" t="str">
            <v>нд</v>
          </cell>
        </row>
        <row r="126">
          <cell r="D126" t="str">
            <v>нд</v>
          </cell>
          <cell r="E126" t="str">
            <v>нд</v>
          </cell>
          <cell r="F126" t="str">
            <v>нд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>
        <row r="99">
          <cell r="B99" t="str">
            <v>Монтаж ВЛ-6,0кВ от КТП-895 до КТП-897 п.Ливадия г.Находка</v>
          </cell>
          <cell r="C99" t="str">
            <v>R_ДЭСК_08</v>
          </cell>
        </row>
        <row r="100">
          <cell r="B100" t="str">
            <v>Реконструкция  ВЛ-0,4 кВ по существующим опорам по ул. Школьная, 18-40 п. Ливадия г. Находка</v>
          </cell>
          <cell r="C100" t="str">
            <v>R_ДЭСК_09</v>
          </cell>
        </row>
        <row r="101">
          <cell r="B101" t="str">
            <v xml:space="preserve"> Реконструкция ВЛ-0,4 кВ от КТП№2158 п. Путятин.</v>
          </cell>
          <cell r="C101" t="str">
            <v>R_ДЭСК_10</v>
          </cell>
        </row>
        <row r="102">
          <cell r="B102" t="str">
            <v xml:space="preserve"> Реконструкция  ВЛ-0,4 кВ от КТП№2157 п. Путятин.</v>
          </cell>
          <cell r="C102" t="str">
            <v>R_ДЭСК_11</v>
          </cell>
        </row>
        <row r="103">
          <cell r="B103" t="str">
            <v>Реконструкция ВЛ-0,4(0,23) кВ в ВЛИ-0,4кВ ф. "Таврическая" КТП № 132  ПС "ИМАН" Ф. № 9 г. Дальнереченск</v>
          </cell>
          <cell r="C103" t="str">
            <v>R_ДЭСК_12</v>
          </cell>
        </row>
        <row r="104">
          <cell r="B104" t="str">
            <v>Реконструкция ВЛ-10 кВ  ПС "Лазо" Ф. № 5 г. Дальнереченск, с. Лазо</v>
          </cell>
          <cell r="C104" t="str">
            <v>R_ДЭСК_13</v>
          </cell>
        </row>
        <row r="105">
          <cell r="B105" t="str">
            <v>Реконструкция ВЛ-0,4 кВ ф."Юбилейная" КТП № 10  ПС "ЛДК" Ф. № 2 г.Дальнереченск</v>
          </cell>
          <cell r="C105" t="str">
            <v>R_ДЭСК_14</v>
          </cell>
        </row>
        <row r="106">
          <cell r="B106" t="str">
            <v>Реконструкция ВЛ-0,4 кВ ф."Мелиоративная" КТП № 10  ПС "ЛДК" Ф. № 2  г.Дальнереченск</v>
          </cell>
          <cell r="C106" t="str">
            <v>R_ДЭСК_15</v>
          </cell>
        </row>
      </sheetData>
      <sheetData sheetId="5"/>
      <sheetData sheetId="6"/>
      <sheetData sheetId="7">
        <row r="52">
          <cell r="B52" t="str">
            <v>Монтаж КЛ-6,0 кВ Ф3, Ф24 ПС Голубовка г.Находка</v>
          </cell>
          <cell r="C52" t="str">
            <v>R_ДЭСК_41</v>
          </cell>
        </row>
        <row r="53">
          <cell r="B53" t="str">
            <v>Реконструкция ВЛ-6 кВ Ф-13 ПС Широкая от ТП-65 до ТП-66, от ТП-66 до ТП-249, от ТП-66 до ТП-67 г.Находка</v>
          </cell>
          <cell r="C53" t="str">
            <v>R_ДЭСК_42</v>
          </cell>
        </row>
        <row r="54">
          <cell r="B54" t="str">
            <v>Реконструкция ВЛ-6 кВ Ф-28 ПС Голубовка от опоры № 1 до опоры № 33 г.Находка</v>
          </cell>
          <cell r="C54" t="str">
            <v>R_ДЭСК_43</v>
          </cell>
        </row>
        <row r="55">
          <cell r="B55" t="str">
            <v>Реконтрукция ВЛ-0,4 кВ ф. "пер. Рабочий"  КТПН № 1 ПС "ЛДК"                   Ф. № 2  г. Дальнереченск</v>
          </cell>
          <cell r="C55" t="str">
            <v>R_ДЭСК_44</v>
          </cell>
        </row>
        <row r="56">
          <cell r="B56" t="str">
            <v xml:space="preserve">Реконтрукция ВЛ-0,4 кВ ф. "Рабочая" КТПН № 1 ПС "ЛДК"                   Ф. № 2  г. Дальнереченск                                     </v>
          </cell>
          <cell r="C56" t="str">
            <v>R_ДЭСК_45</v>
          </cell>
        </row>
        <row r="57">
          <cell r="B57" t="str">
            <v xml:space="preserve">Реконтрукция ВЛ-0,4 кВ ф. "Комсомольская" КТПН № 1 ПС "ЛДК"                   Ф. № 2  г. Дальнереченск                            </v>
          </cell>
          <cell r="C57" t="str">
            <v>R_ДЭСК_46</v>
          </cell>
        </row>
        <row r="58">
          <cell r="B58" t="str">
            <v xml:space="preserve">Реконтрукция ВЛ-0,4 кВф. "Загородная" КТП № 6 ПС "ЛДК"                   Ф. № 10  г. Дальнереченск                            </v>
          </cell>
          <cell r="C58" t="str">
            <v>R_ДЭСК_47</v>
          </cell>
        </row>
        <row r="59">
          <cell r="B59" t="str">
            <v xml:space="preserve">Реконтрукция ВЛ-0,4 кВ ф. "Тургенева" КТП № 6 ПС "ЛДК"                   Ф. № 10  г. Дальнереченск                            </v>
          </cell>
          <cell r="C59" t="str">
            <v>R_ДЭСК_48</v>
          </cell>
        </row>
        <row r="60">
          <cell r="B60" t="str">
            <v xml:space="preserve">Реконтрукция ВЛ-0,4 кВ ф. "О. Кошевого" КТП № 6 ПС "ЛДК"                   Ф. № 10  г. Дальнереченск                            </v>
          </cell>
          <cell r="C60" t="str">
            <v>R_ДЭСК_49</v>
          </cell>
        </row>
        <row r="61">
          <cell r="B61" t="str">
            <v>Реконтрукция ВЛ-0,4 кВ ф. "Ворошилова-Личенко" КТПН № 40                    ПС "ДОК" Ф. № 3 г.Дальнереченск</v>
          </cell>
          <cell r="C61" t="str">
            <v>R_ДЭСК_50</v>
          </cell>
        </row>
        <row r="62">
          <cell r="B62" t="str">
            <v xml:space="preserve">Реконтрукция ВЛ-0,4 кВ ф. "Советская-пер. Зеленый" КТП № 8                    ПС "Новопокровка" Ф. № 2 с. Новопокровка                            </v>
          </cell>
          <cell r="C62" t="str">
            <v>R_ДЭСК_51</v>
          </cell>
        </row>
        <row r="63">
          <cell r="B63" t="str">
            <v>Реконструкция ВЛ-6кВ ф. №10 ПС "АТЭЦ" от КТП-180 до ТП-Насосная г. Артём</v>
          </cell>
          <cell r="C63" t="str">
            <v>R_ДЭСК_52</v>
          </cell>
        </row>
        <row r="64">
          <cell r="B64" t="str">
            <v>Реконструкция КЛ-6кВ ф. №10 ПС "АТЭЦ" от ЗРУ-6кВ  до РУ-6кВ ТП-137 г. Артём</v>
          </cell>
          <cell r="C64" t="str">
            <v>R_ДЭСК_53</v>
          </cell>
        </row>
      </sheetData>
      <sheetData sheetId="8">
        <row r="49">
          <cell r="B49" t="str">
            <v>Реконструкция ТП № 5 с. Новостройка</v>
          </cell>
          <cell r="C49" t="str">
            <v>L_ДЭСК_04</v>
          </cell>
          <cell r="D49" t="str">
            <v>П</v>
          </cell>
          <cell r="E49">
            <v>2022</v>
          </cell>
          <cell r="F49">
            <v>2022</v>
          </cell>
          <cell r="G49">
            <v>0</v>
          </cell>
          <cell r="CT49" t="str">
            <v>нд</v>
          </cell>
        </row>
        <row r="50">
          <cell r="B50" t="str">
            <v xml:space="preserve">Реконструкция КТП №105 </v>
          </cell>
          <cell r="C50" t="str">
            <v>L_ДЭСК_07</v>
          </cell>
          <cell r="D50" t="str">
            <v>П</v>
          </cell>
          <cell r="E50">
            <v>2022</v>
          </cell>
          <cell r="F50">
            <v>2022</v>
          </cell>
          <cell r="G50">
            <v>0</v>
          </cell>
          <cell r="CT50" t="str">
            <v>нд</v>
          </cell>
        </row>
        <row r="51">
          <cell r="B51" t="str">
            <v>Реконструкция КТП № 1 "ЛДК"</v>
          </cell>
          <cell r="C51" t="str">
            <v>L_ДЭСК_08</v>
          </cell>
          <cell r="D51" t="str">
            <v>П</v>
          </cell>
          <cell r="E51">
            <v>2022</v>
          </cell>
          <cell r="F51">
            <v>2022</v>
          </cell>
          <cell r="G51">
            <v>0</v>
          </cell>
          <cell r="CT51" t="str">
            <v>нд</v>
          </cell>
        </row>
        <row r="52">
          <cell r="B52" t="str">
            <v>ЛЭП-10 кВ ф. №1 ПС "Пожарское" реконструкция КТП № 4 с. Пожарское, Пожарский район</v>
          </cell>
          <cell r="C52" t="str">
            <v>L_ДЭСК_019</v>
          </cell>
          <cell r="D52" t="str">
            <v>П</v>
          </cell>
          <cell r="E52">
            <v>2023</v>
          </cell>
          <cell r="F52">
            <v>2023</v>
          </cell>
          <cell r="G52">
            <v>0</v>
          </cell>
          <cell r="CT52" t="str">
            <v>нд</v>
          </cell>
        </row>
        <row r="53">
          <cell r="B53" t="str">
            <v>Реконструкция КТП-6 ул.Зеленая, г.Дальнереченск</v>
          </cell>
          <cell r="C53" t="str">
            <v>L_ДЭСК_029</v>
          </cell>
          <cell r="D53" t="str">
            <v>П</v>
          </cell>
          <cell r="E53">
            <v>2024</v>
          </cell>
          <cell r="F53">
            <v>2025</v>
          </cell>
          <cell r="G53">
            <v>2025</v>
          </cell>
          <cell r="CT53" t="str">
            <v>нд</v>
          </cell>
        </row>
        <row r="54">
          <cell r="B54" t="str">
            <v>Реконструкция КТП № 10 с. Новопокровка, Красноармейский район</v>
          </cell>
          <cell r="C54" t="str">
            <v>L_ДЭСК_022</v>
          </cell>
          <cell r="D54" t="str">
            <v>П</v>
          </cell>
          <cell r="E54">
            <v>2024</v>
          </cell>
          <cell r="F54">
            <v>2024</v>
          </cell>
          <cell r="G54" t="str">
            <v>нд</v>
          </cell>
          <cell r="CT54" t="str">
            <v>нд</v>
          </cell>
        </row>
        <row r="55">
          <cell r="B55" t="str">
            <v>Реконструкция СТП №339 на КТП 630кВА г.Артём</v>
          </cell>
          <cell r="C55" t="str">
            <v>Р_ДЭСК_002</v>
          </cell>
          <cell r="D55" t="str">
            <v>П</v>
          </cell>
          <cell r="E55">
            <v>2025</v>
          </cell>
          <cell r="F55">
            <v>2025</v>
          </cell>
          <cell r="G55">
            <v>2025</v>
          </cell>
          <cell r="CT55" t="str">
            <v>нд</v>
          </cell>
        </row>
        <row r="56">
          <cell r="B56" t="str">
            <v>Реконструкция КТП №36 (630 кВА) на новое КТП 630кВА г.Артём</v>
          </cell>
          <cell r="C56" t="str">
            <v>Р_ДЭСК_003</v>
          </cell>
          <cell r="D56" t="str">
            <v>П</v>
          </cell>
          <cell r="E56">
            <v>2025</v>
          </cell>
          <cell r="F56">
            <v>2025</v>
          </cell>
          <cell r="G56">
            <v>2025</v>
          </cell>
          <cell r="CT56" t="str">
            <v>нд</v>
          </cell>
        </row>
        <row r="57">
          <cell r="B57" t="str">
            <v>Реконструкция КТП №64 (400 кВА) на КТП 630 кВА 8 рубильников, 3 пролета ВЛЗ-6 кВ г.Артём</v>
          </cell>
          <cell r="C57" t="str">
            <v>Р_ДЭСК_004</v>
          </cell>
          <cell r="D57" t="str">
            <v>П</v>
          </cell>
          <cell r="E57">
            <v>2025</v>
          </cell>
          <cell r="F57">
            <v>2025</v>
          </cell>
          <cell r="G57">
            <v>2025</v>
          </cell>
          <cell r="CT57" t="str">
            <v>нд</v>
          </cell>
        </row>
        <row r="58">
          <cell r="B58" t="str">
            <v>Реконструкция КТП № 201, 202 на двухтрансформаторную ТР-Р №1 630 кВА и ТР-Р № 2 400 кВА г.Артём</v>
          </cell>
          <cell r="C58" t="str">
            <v>Р_ДЭСК_005</v>
          </cell>
          <cell r="D58" t="str">
            <v>П</v>
          </cell>
          <cell r="E58">
            <v>2025</v>
          </cell>
          <cell r="F58">
            <v>2025</v>
          </cell>
          <cell r="G58">
            <v>2025</v>
          </cell>
          <cell r="CT58" t="str">
            <v>нд</v>
          </cell>
        </row>
        <row r="59">
          <cell r="B59" t="str">
            <v>Реконструкция КТП-109 250 кВА на КТП- 400 кВА проходного типа с тремя линейными ячейками 6 кВ г.Артём</v>
          </cell>
          <cell r="C59" t="str">
            <v>Р_ДЭСК_008</v>
          </cell>
          <cell r="D59" t="str">
            <v>П</v>
          </cell>
          <cell r="E59">
            <v>2025</v>
          </cell>
          <cell r="F59">
            <v>2025</v>
          </cell>
          <cell r="G59">
            <v>2025</v>
          </cell>
          <cell r="CT59" t="str">
            <v>нд</v>
          </cell>
        </row>
        <row r="60">
          <cell r="B60" t="str">
            <v>Реконструкция ТП-107 250 кВА на КТП- 400 кВА проходного типа с двумя линейными ячейками 6 кВ г.Артём</v>
          </cell>
          <cell r="C60" t="str">
            <v>Р_ДЭСК_010</v>
          </cell>
          <cell r="D60" t="str">
            <v>П</v>
          </cell>
          <cell r="E60">
            <v>2025</v>
          </cell>
          <cell r="F60">
            <v>2025</v>
          </cell>
          <cell r="G60">
            <v>2025</v>
          </cell>
          <cell r="CT60" t="str">
            <v>нд</v>
          </cell>
        </row>
        <row r="61">
          <cell r="B61" t="str">
            <v>Реконструкция КТП-2 с. Пожарское Пожарский район</v>
          </cell>
          <cell r="C61" t="str">
            <v>Р_ДЭСК_012</v>
          </cell>
          <cell r="D61" t="str">
            <v>П</v>
          </cell>
          <cell r="E61">
            <v>2025</v>
          </cell>
          <cell r="F61">
            <v>2025</v>
          </cell>
          <cell r="G61">
            <v>2025</v>
          </cell>
          <cell r="CT61" t="str">
            <v>нд</v>
          </cell>
        </row>
        <row r="62">
          <cell r="B62" t="str">
            <v>Реконструкция КТП-827 п. Ливадия, ул. Восточная, 1  на КТП-630 кВА</v>
          </cell>
          <cell r="C62" t="str">
            <v>Р_ДЭСК_039</v>
          </cell>
          <cell r="D62" t="str">
            <v>П</v>
          </cell>
          <cell r="E62">
            <v>2025</v>
          </cell>
          <cell r="F62">
            <v>2025</v>
          </cell>
          <cell r="G62">
            <v>2025</v>
          </cell>
          <cell r="CT62" t="str">
            <v>нд</v>
          </cell>
        </row>
        <row r="63">
          <cell r="B63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63" t="str">
            <v>Р_ДЭСК_040</v>
          </cell>
          <cell r="D63" t="str">
            <v>П</v>
          </cell>
          <cell r="E63">
            <v>2025</v>
          </cell>
          <cell r="F63">
            <v>2025</v>
          </cell>
          <cell r="G63">
            <v>2025</v>
          </cell>
          <cell r="CT63" t="str">
            <v>нд</v>
          </cell>
        </row>
        <row r="64">
          <cell r="B64" t="str">
            <v>Реконструкция ТП-846 п. Южно-Морской, ул.Победы,3 : замена трансформаторов на  ТМГ-630 кВа, замена ячейки выключателя</v>
          </cell>
          <cell r="C64" t="str">
            <v>Р_ДЭСК_041</v>
          </cell>
          <cell r="D64" t="str">
            <v>П</v>
          </cell>
          <cell r="E64">
            <v>2025</v>
          </cell>
          <cell r="F64">
            <v>2025</v>
          </cell>
          <cell r="G64">
            <v>2025</v>
          </cell>
          <cell r="CT64" t="str">
            <v>нд</v>
          </cell>
        </row>
        <row r="65">
          <cell r="B65" t="str">
            <v>Реконструкция ТП-840 п. Южно-Морской ул. Луговая,3а: замена трансформаторов на ТМГ-630 кВА, замена ячейки выключателя</v>
          </cell>
          <cell r="C65" t="str">
            <v>Р_ДЭСК_043</v>
          </cell>
          <cell r="D65" t="str">
            <v>П</v>
          </cell>
          <cell r="E65">
            <v>2025</v>
          </cell>
          <cell r="F65">
            <v>2025</v>
          </cell>
          <cell r="G65">
            <v>2025</v>
          </cell>
          <cell r="CT65" t="str">
            <v>нд</v>
          </cell>
        </row>
        <row r="66">
          <cell r="B66" t="str">
            <v>Реконструкция КТП-805 п. Ливадия, ул. Заводская,1  на КТП-630 кВА</v>
          </cell>
          <cell r="C66" t="str">
            <v>Р_ДЭСК_046</v>
          </cell>
          <cell r="D66" t="str">
            <v>П</v>
          </cell>
          <cell r="E66">
            <v>2025</v>
          </cell>
          <cell r="F66">
            <v>2025</v>
          </cell>
          <cell r="G66">
            <v>2025</v>
          </cell>
          <cell r="CT66" t="str">
            <v>нд</v>
          </cell>
        </row>
        <row r="67">
          <cell r="B67" t="str">
            <v>Реконструкция КТП-808 п. Ливадия, ул. Заречная,1  на КТП-630 кВА</v>
          </cell>
          <cell r="C67" t="str">
            <v>Р_ДЭСК_047</v>
          </cell>
          <cell r="D67" t="str">
            <v>П</v>
          </cell>
          <cell r="E67">
            <v>2025</v>
          </cell>
          <cell r="F67">
            <v>2025</v>
          </cell>
          <cell r="G67">
            <v>2025</v>
          </cell>
          <cell r="CT67" t="str">
            <v>нд</v>
          </cell>
        </row>
        <row r="68">
          <cell r="B68" t="str">
            <v xml:space="preserve">Реконструкция ТП-314 пляж: замена трансформатора на ТМГ-400 кВа,замена ячейки выключателя </v>
          </cell>
          <cell r="C68" t="str">
            <v>Р_ДЭСК_063</v>
          </cell>
          <cell r="D68" t="str">
            <v>П</v>
          </cell>
          <cell r="E68">
            <v>2025</v>
          </cell>
          <cell r="F68">
            <v>2025</v>
          </cell>
          <cell r="G68">
            <v>2025</v>
          </cell>
          <cell r="CT68" t="str">
            <v>нд</v>
          </cell>
        </row>
        <row r="69">
          <cell r="B69" t="str">
            <v xml:space="preserve">Реконструкция ТП-343 ул. Маяковского, 23: замена трансформатора на ТМГ-400 кВа,замена ячейки выключателя </v>
          </cell>
          <cell r="C69" t="str">
            <v>Р_ДЭСК_064</v>
          </cell>
          <cell r="D69" t="str">
            <v>П</v>
          </cell>
          <cell r="E69">
            <v>2025</v>
          </cell>
          <cell r="F69">
            <v>2025</v>
          </cell>
          <cell r="G69">
            <v>2025</v>
          </cell>
          <cell r="CT69" t="str">
            <v>нд</v>
          </cell>
        </row>
        <row r="70">
          <cell r="B70" t="str">
            <v>Реконструкция КТП-123 на КТП-630 кВА по ул. Урицкого,2</v>
          </cell>
          <cell r="C70" t="str">
            <v>Q_ДЭСК_01</v>
          </cell>
          <cell r="D70" t="str">
            <v>П</v>
          </cell>
          <cell r="E70">
            <v>2025</v>
          </cell>
          <cell r="F70">
            <v>2025</v>
          </cell>
          <cell r="G70">
            <v>2025</v>
          </cell>
          <cell r="CT70" t="str">
            <v>нд</v>
          </cell>
        </row>
        <row r="71">
          <cell r="B71" t="str">
            <v>Реконструкция КТП-825 по ул. 70 лет Октября на КТП-630 кВа</v>
          </cell>
          <cell r="C71" t="str">
            <v>Q_ДЭСК_140</v>
          </cell>
          <cell r="D71" t="str">
            <v>П</v>
          </cell>
          <cell r="E71">
            <v>2025</v>
          </cell>
          <cell r="F71">
            <v>2025</v>
          </cell>
          <cell r="G71">
            <v>2025</v>
          </cell>
          <cell r="CT71" t="str">
            <v>нд</v>
          </cell>
        </row>
        <row r="72">
          <cell r="B72" t="str">
            <v>Реконструкция КТП № 19 г.Дальнереченск</v>
          </cell>
          <cell r="C72" t="str">
            <v>L_ДЭСК_050</v>
          </cell>
          <cell r="D72" t="str">
            <v>П</v>
          </cell>
          <cell r="E72">
            <v>2026</v>
          </cell>
          <cell r="F72">
            <v>2026</v>
          </cell>
          <cell r="G72">
            <v>2026</v>
          </cell>
          <cell r="CT72" t="str">
            <v>нд</v>
          </cell>
        </row>
        <row r="73">
          <cell r="B73" t="str">
            <v>Реконструкция  КТП- 132 на КТП проходного типа с трансформатором мощностью 400кВА г.Артём</v>
          </cell>
          <cell r="C73" t="str">
            <v>Q_ДЭСК_09</v>
          </cell>
          <cell r="D73" t="str">
            <v>П</v>
          </cell>
          <cell r="E73">
            <v>2026</v>
          </cell>
          <cell r="F73">
            <v>2026</v>
          </cell>
          <cell r="G73">
            <v>2026</v>
          </cell>
          <cell r="CT73" t="str">
            <v>нд</v>
          </cell>
        </row>
        <row r="74">
          <cell r="B74" t="str">
            <v>Реконструкция КТП-100 на КТП с трансформатором  400кВА г.Артём</v>
          </cell>
          <cell r="C74" t="str">
            <v>Q_ДЭСК_10</v>
          </cell>
          <cell r="D74" t="str">
            <v>П</v>
          </cell>
          <cell r="E74">
            <v>2026</v>
          </cell>
          <cell r="F74">
            <v>2026</v>
          </cell>
          <cell r="G74">
            <v>2026</v>
          </cell>
          <cell r="CT74" t="str">
            <v>нд</v>
          </cell>
        </row>
        <row r="75">
          <cell r="B75" t="str">
            <v>Реконструкция КТП-64  ул. Спортивная, 55  на КТП-630 кВА г.Находка</v>
          </cell>
          <cell r="C75" t="str">
            <v>Q_ДЭСК_11</v>
          </cell>
          <cell r="D75" t="str">
            <v>П</v>
          </cell>
          <cell r="E75">
            <v>2026</v>
          </cell>
          <cell r="F75">
            <v>2026</v>
          </cell>
          <cell r="G75">
            <v>2026</v>
          </cell>
          <cell r="CT75" t="str">
            <v>нд</v>
          </cell>
        </row>
        <row r="76">
          <cell r="B76" t="str">
            <v>Реконструкция КТП-248  ул. Крещенская  на КТП-630 кВА г.Находка</v>
          </cell>
          <cell r="C76" t="str">
            <v>Q_ДЭСК_12</v>
          </cell>
          <cell r="D76" t="str">
            <v>П</v>
          </cell>
          <cell r="E76">
            <v>2026</v>
          </cell>
          <cell r="F76">
            <v>2026</v>
          </cell>
          <cell r="G76">
            <v>2026</v>
          </cell>
          <cell r="CT76" t="str">
            <v>нд</v>
          </cell>
        </row>
        <row r="77">
          <cell r="B77" t="str">
            <v>Замена КТП № 61 г. Дальнереченск</v>
          </cell>
          <cell r="C77" t="str">
            <v>Q_ДЭСК_75</v>
          </cell>
          <cell r="D77" t="str">
            <v>П</v>
          </cell>
          <cell r="E77">
            <v>2027</v>
          </cell>
          <cell r="F77">
            <v>2027</v>
          </cell>
          <cell r="G77">
            <v>2027</v>
          </cell>
          <cell r="CT77" t="str">
            <v>нд</v>
          </cell>
        </row>
        <row r="78">
          <cell r="B78" t="str">
            <v>Реконструкция КТП-110 на КТП-6/,04кВ с трансформатором 100кВА г.Артём</v>
          </cell>
          <cell r="C78" t="str">
            <v>Q_ДЭСК_77</v>
          </cell>
          <cell r="D78" t="str">
            <v>П</v>
          </cell>
          <cell r="E78">
            <v>2027</v>
          </cell>
          <cell r="F78">
            <v>2027</v>
          </cell>
          <cell r="G78">
            <v>2027</v>
          </cell>
          <cell r="CT78" t="str">
            <v>нд</v>
          </cell>
        </row>
        <row r="79">
          <cell r="B79" t="str">
            <v>Реконструкция  СТП- 317 на  КТП- 6/0,4кВ с трансформатором 630кВА г.Артём</v>
          </cell>
          <cell r="C79" t="str">
            <v>Q_ДЭСК_78</v>
          </cell>
          <cell r="D79" t="str">
            <v>П</v>
          </cell>
          <cell r="E79">
            <v>2027</v>
          </cell>
          <cell r="F79">
            <v>2027</v>
          </cell>
          <cell r="G79">
            <v>2027</v>
          </cell>
          <cell r="CT79" t="str">
            <v>нд</v>
          </cell>
        </row>
        <row r="80">
          <cell r="B80" t="str">
            <v>Реконструкция здания ТП-136 со сносом здания и строительство БКТП-60,4кВ с двумя трансформаторами 630кВА г.Артём</v>
          </cell>
          <cell r="C80" t="str">
            <v>Q_ДЭСК_79</v>
          </cell>
          <cell r="D80" t="str">
            <v>П</v>
          </cell>
          <cell r="E80">
            <v>2027</v>
          </cell>
          <cell r="F80">
            <v>2027</v>
          </cell>
          <cell r="G80">
            <v>2027</v>
          </cell>
          <cell r="CT80" t="str">
            <v>нд</v>
          </cell>
        </row>
        <row r="81">
          <cell r="B81" t="str">
            <v>Реконструкция КТП- 72 на КТП-6/0,4кВ проходного типа с трансформатором 630кВА г.Артём</v>
          </cell>
          <cell r="C81" t="str">
            <v>Q_ДЭСК_80</v>
          </cell>
          <cell r="D81" t="str">
            <v>П</v>
          </cell>
          <cell r="E81">
            <v>2027</v>
          </cell>
          <cell r="F81">
            <v>2027</v>
          </cell>
          <cell r="G81">
            <v>2027</v>
          </cell>
          <cell r="CT81" t="str">
            <v>нд</v>
          </cell>
        </row>
        <row r="82">
          <cell r="B82" t="str">
            <v>Реконструкция КТП-90  на КТП-6/0,4кВ проходного типа с трансформатором 1000кВА г.Артём</v>
          </cell>
          <cell r="C82" t="str">
            <v>Q_ДЭСК_81</v>
          </cell>
          <cell r="D82" t="str">
            <v>П</v>
          </cell>
          <cell r="E82">
            <v>2027</v>
          </cell>
          <cell r="F82">
            <v>2027</v>
          </cell>
          <cell r="G82">
            <v>2027</v>
          </cell>
          <cell r="CT82" t="str">
            <v>нд</v>
          </cell>
        </row>
        <row r="83">
          <cell r="B83" t="str">
            <v>Реконструкция КТП-139 на КТП-6/0,4кВ проходного типа с трансформатором 400кВА г.Артём</v>
          </cell>
          <cell r="C83" t="str">
            <v>Q_ДЭСК_82</v>
          </cell>
          <cell r="D83" t="str">
            <v>П</v>
          </cell>
          <cell r="E83">
            <v>2027</v>
          </cell>
          <cell r="F83">
            <v>2027</v>
          </cell>
          <cell r="G83">
            <v>2027</v>
          </cell>
          <cell r="CT83" t="str">
            <v>нд</v>
          </cell>
        </row>
        <row r="84">
          <cell r="B84" t="str">
            <v>Реконструкция СТП-311 на КТП-6/0,4кВ с трансформатором 630 кВА г.Артём</v>
          </cell>
          <cell r="C84" t="str">
            <v>Q_ДЭСК_84</v>
          </cell>
          <cell r="D84" t="str">
            <v>П</v>
          </cell>
          <cell r="E84">
            <v>2026</v>
          </cell>
          <cell r="F84">
            <v>2027</v>
          </cell>
          <cell r="G84">
            <v>2026</v>
          </cell>
          <cell r="CT84" t="str">
            <v>нд</v>
          </cell>
        </row>
        <row r="85">
          <cell r="B85" t="str">
            <v>Реконструкция СТП-Аралова,СТП-Гуллер на КТП-6/0,4кВ проходного типа с трансформатором  630кВА г.Артём</v>
          </cell>
          <cell r="C85" t="str">
            <v>Q_ДЭСК_85</v>
          </cell>
          <cell r="D85" t="str">
            <v>П</v>
          </cell>
          <cell r="E85">
            <v>2026</v>
          </cell>
          <cell r="F85">
            <v>2027</v>
          </cell>
          <cell r="G85">
            <v>2026</v>
          </cell>
          <cell r="CT85" t="str">
            <v>нд</v>
          </cell>
        </row>
        <row r="86">
          <cell r="B86" t="str">
            <v>Реконструкция ТП-65 г.Артём</v>
          </cell>
          <cell r="C86" t="str">
            <v>Q_ДЭСК_86</v>
          </cell>
          <cell r="D86" t="str">
            <v>П</v>
          </cell>
          <cell r="E86">
            <v>2027</v>
          </cell>
          <cell r="F86">
            <v>2027</v>
          </cell>
          <cell r="G86">
            <v>2027</v>
          </cell>
          <cell r="CT86" t="str">
            <v>нд</v>
          </cell>
        </row>
        <row r="87">
          <cell r="B87" t="str">
            <v>Реконструкция ТП-75 г.Артём</v>
          </cell>
          <cell r="C87" t="str">
            <v>Q_ДЭСК_87</v>
          </cell>
          <cell r="D87" t="str">
            <v>П</v>
          </cell>
          <cell r="E87">
            <v>2027</v>
          </cell>
          <cell r="F87">
            <v>2027</v>
          </cell>
          <cell r="G87">
            <v>2027</v>
          </cell>
          <cell r="CT87" t="str">
            <v>нд</v>
          </cell>
        </row>
        <row r="88">
          <cell r="B88" t="str">
            <v>Ремонт  наружных стен здания ТП- 65 г.Артём</v>
          </cell>
          <cell r="C88" t="str">
            <v>Q_ДЭСК_88</v>
          </cell>
          <cell r="D88" t="str">
            <v>П</v>
          </cell>
          <cell r="E88">
            <v>2027</v>
          </cell>
          <cell r="F88">
            <v>2027</v>
          </cell>
          <cell r="G88">
            <v>2027</v>
          </cell>
          <cell r="CT88" t="str">
            <v>нд</v>
          </cell>
        </row>
        <row r="89">
          <cell r="B89" t="str">
            <v>Реконструкция КТП-735  п. Врангель, ул. Большая, 16 на КТП-630 кВА</v>
          </cell>
          <cell r="C89" t="str">
            <v>Q_ДЭСК_89</v>
          </cell>
          <cell r="D89" t="str">
            <v>П</v>
          </cell>
          <cell r="E89">
            <v>2027</v>
          </cell>
          <cell r="F89">
            <v>2027</v>
          </cell>
          <cell r="G89">
            <v>2027</v>
          </cell>
          <cell r="CT89" t="str">
            <v>нд</v>
          </cell>
        </row>
        <row r="90">
          <cell r="B90" t="str">
            <v>Реконструкция СТП-754 п. Врангель,  ул. Васяновича,  на КТП-160 кВА</v>
          </cell>
          <cell r="C90" t="str">
            <v>Q_ДЭСК_90</v>
          </cell>
          <cell r="D90" t="str">
            <v>П</v>
          </cell>
          <cell r="E90">
            <v>2027</v>
          </cell>
          <cell r="F90">
            <v>2027</v>
          </cell>
          <cell r="G90">
            <v>2027</v>
          </cell>
          <cell r="CT90" t="str">
            <v>нд</v>
          </cell>
        </row>
        <row r="91">
          <cell r="B91" t="str">
            <v>Реконструкция ТП-287 (ТМГ-630 2шт+1яч.) г.Находка</v>
          </cell>
          <cell r="C91" t="str">
            <v>Q_ДЭСК_91</v>
          </cell>
          <cell r="D91" t="str">
            <v>П</v>
          </cell>
          <cell r="E91">
            <v>2027</v>
          </cell>
          <cell r="F91">
            <v>2027</v>
          </cell>
          <cell r="G91">
            <v>2027</v>
          </cell>
          <cell r="CT91" t="str">
            <v>нд</v>
          </cell>
        </row>
        <row r="92">
          <cell r="B92" t="str">
    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 г.Находка</v>
          </cell>
          <cell r="C92" t="str">
            <v>Q_ДЭСК_92</v>
          </cell>
          <cell r="D92" t="str">
            <v>П</v>
          </cell>
          <cell r="E92">
            <v>2027</v>
          </cell>
          <cell r="F92">
            <v>2027</v>
          </cell>
          <cell r="G92">
            <v>2027</v>
          </cell>
          <cell r="CT92" t="str">
            <v>нд</v>
          </cell>
        </row>
        <row r="93">
          <cell r="B93" t="str">
            <v>Замена силовых трансформаторов ТП-59 (2х630кВА), КТПН-2А (400кВА) и ТП-58 (2х630кВА)</v>
          </cell>
          <cell r="C93" t="str">
            <v>Q_ДЭСК_93</v>
          </cell>
          <cell r="D93" t="str">
            <v>П</v>
          </cell>
          <cell r="E93">
            <v>2027</v>
          </cell>
          <cell r="F93">
            <v>2027</v>
          </cell>
          <cell r="CT93" t="str">
            <v>реконструкция объекта неактуальна</v>
          </cell>
        </row>
        <row r="94">
          <cell r="B94" t="str">
            <v xml:space="preserve"> Замена силовых трансформаторов ТП-59 (Ф-19 от ПС-220/35/10кВ "Лесозаводск")</v>
          </cell>
          <cell r="C94" t="str">
            <v>R_ДЭСК_24</v>
          </cell>
          <cell r="D94" t="str">
            <v>П</v>
          </cell>
          <cell r="E94">
            <v>2027</v>
          </cell>
          <cell r="F94" t="str">
            <v>нд</v>
          </cell>
          <cell r="G94">
            <v>2027</v>
          </cell>
          <cell r="CT94" t="str">
            <v>Повышение пропускной способности, улучшение качества напряжения у существующих потребителей</v>
          </cell>
        </row>
        <row r="95">
          <cell r="B95" t="str">
            <v>Замена силового трансформатора КТПН-2А (Ф-8 от ПС-220/35/10кВ "Лесозаводск")</v>
          </cell>
          <cell r="C95" t="str">
            <v>R_ДЭСК_25</v>
          </cell>
          <cell r="D95" t="str">
            <v>П</v>
          </cell>
          <cell r="E95">
            <v>2027</v>
          </cell>
          <cell r="F95" t="str">
            <v>нд</v>
          </cell>
          <cell r="G95">
            <v>2027</v>
          </cell>
          <cell r="CT95" t="str">
            <v>Повышение пропускной способности, улучшение качества напряжения у существующих потребителей</v>
          </cell>
        </row>
        <row r="96">
          <cell r="B96" t="str">
            <v xml:space="preserve"> Замена силовых трансформаторов ТП-58 (Ф-10 от ПС-220/35/10кВ "Лесозаводск")</v>
          </cell>
          <cell r="C96" t="str">
            <v>R_ДЭСК_26</v>
          </cell>
          <cell r="D96" t="str">
            <v>П</v>
          </cell>
          <cell r="E96">
            <v>2027</v>
          </cell>
          <cell r="F96" t="str">
            <v>нд</v>
          </cell>
          <cell r="G96">
            <v>2027</v>
          </cell>
          <cell r="CT96" t="str">
            <v>Повышение пропускной способности, улучшение качества напряжения у существующих потребителей</v>
          </cell>
        </row>
        <row r="97">
          <cell r="B97" t="str">
            <v>Реконструкция РУ-6кВ ТП-175 г.Артём</v>
          </cell>
          <cell r="C97" t="str">
            <v>Q_ДЭСК_94</v>
          </cell>
          <cell r="D97" t="str">
            <v>П</v>
          </cell>
          <cell r="E97">
            <v>2027</v>
          </cell>
          <cell r="F97">
            <v>2027</v>
          </cell>
          <cell r="G97">
            <v>2027</v>
          </cell>
          <cell r="CT97" t="str">
            <v>нд</v>
          </cell>
        </row>
        <row r="98">
          <cell r="B98" t="str">
            <v>Реконструкция РУ-6кВ ТП-176 г.Артём</v>
          </cell>
          <cell r="C98" t="str">
            <v>Q_ДЭСК_95</v>
          </cell>
          <cell r="D98" t="str">
            <v>П</v>
          </cell>
          <cell r="E98">
            <v>2027</v>
          </cell>
          <cell r="F98">
            <v>2027</v>
          </cell>
          <cell r="G98">
            <v>2027</v>
          </cell>
          <cell r="CT98" t="str">
            <v>нд</v>
          </cell>
        </row>
        <row r="99">
          <cell r="B99" t="str">
            <v>Реконструкция КТП № 8  ПС "ИМАН" Ф. № 9 г. Дальнереченск</v>
          </cell>
          <cell r="C99" t="str">
            <v>R_ДЭСК_01</v>
          </cell>
          <cell r="D99" t="str">
            <v>П</v>
          </cell>
          <cell r="E99">
            <v>2026</v>
          </cell>
          <cell r="F99" t="str">
            <v>нд</v>
          </cell>
          <cell r="G99">
            <v>2026</v>
          </cell>
          <cell r="CT99" t="str">
            <v>Повышение пропускной способности, улучшение качества напряжения у существующих потребителей</v>
          </cell>
        </row>
        <row r="100">
          <cell r="B100" t="str">
            <v>Реконструкция КТП  № 133 ПС "ИМАН" Ф. № 9 г.Дальнереченск</v>
          </cell>
          <cell r="C100" t="str">
            <v>R_ДЭСК_02</v>
          </cell>
          <cell r="D100" t="str">
            <v>П</v>
          </cell>
          <cell r="E100">
            <v>2026</v>
          </cell>
          <cell r="F100" t="str">
            <v>нд</v>
          </cell>
          <cell r="G100">
            <v>2026</v>
          </cell>
          <cell r="CT100" t="str">
            <v>Повышение пропускной способности, улучшение качества напряжения у существующих потребителей</v>
          </cell>
        </row>
        <row r="101">
          <cell r="B101" t="str">
            <v>Реконструкция КТП-196 на КТП 630кВА проходного типа г.Артём</v>
          </cell>
          <cell r="C101" t="str">
            <v>R_ДЭСК_35</v>
          </cell>
          <cell r="D101" t="str">
            <v>П</v>
          </cell>
          <cell r="E101">
            <v>2029</v>
          </cell>
          <cell r="F101" t="str">
            <v>нд</v>
          </cell>
          <cell r="G101">
            <v>2029</v>
          </cell>
          <cell r="CT101" t="str">
            <v>Повышение пропускной способности, улучшение качества напряжения у существующих потребителей</v>
          </cell>
        </row>
        <row r="102">
          <cell r="B102" t="str">
            <v>Реконструкция КТП- Орбита на КТП 630 кВА г.Артём</v>
          </cell>
          <cell r="C102" t="str">
            <v>R_ДЭСК_36</v>
          </cell>
          <cell r="D102" t="str">
            <v>П</v>
          </cell>
          <cell r="E102">
            <v>2029</v>
          </cell>
          <cell r="F102" t="str">
            <v>нд</v>
          </cell>
          <cell r="G102">
            <v>2029</v>
          </cell>
          <cell r="CT102" t="str">
            <v>Повышение пропускной способности, улучшение качества напряжения у существующих потребителей</v>
          </cell>
        </row>
        <row r="103">
          <cell r="B103" t="str">
            <v>Реконструкция КТП № 33 ПС "ДОК" Ф. № 7 г. Дальнереченск</v>
          </cell>
          <cell r="C103" t="str">
            <v>R_ДЭСК_37</v>
          </cell>
          <cell r="D103" t="str">
            <v>П</v>
          </cell>
          <cell r="E103">
            <v>2029</v>
          </cell>
          <cell r="F103" t="str">
            <v>нд</v>
          </cell>
          <cell r="G103">
            <v>2029</v>
          </cell>
          <cell r="CT103" t="str">
            <v>Повышение пропускной способности, улучшение качества напряжения у существующих потребителей</v>
          </cell>
        </row>
        <row r="104">
          <cell r="B104" t="str">
            <v>Реконструкция КТПН № 116 ПС "ДОК" Ф. № 7 г. Дальнереченск</v>
          </cell>
          <cell r="C104" t="str">
            <v>R_ДЭСК_38</v>
          </cell>
          <cell r="D104" t="str">
            <v>П</v>
          </cell>
          <cell r="E104">
            <v>2029</v>
          </cell>
          <cell r="F104" t="str">
            <v>нд</v>
          </cell>
          <cell r="G104">
            <v>2029</v>
          </cell>
          <cell r="CT104" t="str">
            <v>Повышение пропускной способности, улучшение качества напряжения у существующих потребителей</v>
          </cell>
        </row>
        <row r="105">
          <cell r="B105" t="str">
            <v>Реконструкция КТПН № 40 ПС "ДОК" Ф. № 3 г. Дальнереченск</v>
          </cell>
          <cell r="C105" t="str">
            <v>R_ДЭСК_39</v>
          </cell>
          <cell r="D105" t="str">
            <v>П</v>
          </cell>
          <cell r="E105">
            <v>2029</v>
          </cell>
          <cell r="F105" t="str">
            <v>нд</v>
          </cell>
          <cell r="G105">
            <v>2029</v>
          </cell>
          <cell r="CT105" t="str">
            <v>Повышение пропускной способности, улучшение качества напряжения у существующих потребителей</v>
          </cell>
        </row>
        <row r="107">
          <cell r="B107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107" t="str">
            <v>Р_ДЭСК_057</v>
          </cell>
          <cell r="E107">
            <v>2025</v>
          </cell>
          <cell r="G107">
            <v>2025</v>
          </cell>
          <cell r="CT107" t="str">
            <v>нд</v>
          </cell>
        </row>
        <row r="108">
          <cell r="B108" t="str">
            <v>Замена камер КСО в ТП-100 (2 х 400 кВА), ТП-117 (100 кВА) г.Лесозаводск</v>
          </cell>
          <cell r="C108" t="str">
            <v>Р_ДЭСК_059</v>
          </cell>
          <cell r="E108">
            <v>2025</v>
          </cell>
          <cell r="G108">
            <v>2025</v>
          </cell>
          <cell r="CT108" t="str">
            <v>нд</v>
          </cell>
        </row>
        <row r="109">
          <cell r="B109" t="str">
            <v>Замена силовых трансформаторов ТП-83 (630 кВА) и ТП-30 (2 х 250 кВА) г.Лесозаводск</v>
          </cell>
          <cell r="C109" t="str">
            <v>Р_ДЭСК_058</v>
          </cell>
          <cell r="E109">
            <v>2025</v>
          </cell>
          <cell r="G109">
            <v>2025</v>
          </cell>
          <cell r="CT109" t="str">
            <v>нд</v>
          </cell>
        </row>
        <row r="110">
          <cell r="B110" t="str">
            <v xml:space="preserve">Замена камер КСО в ТП-57 и ТП-102 </v>
          </cell>
          <cell r="C110" t="str">
            <v>Q_ДЭСК_14</v>
          </cell>
          <cell r="E110">
            <v>2026</v>
          </cell>
          <cell r="F110">
            <v>2026</v>
          </cell>
          <cell r="G110">
            <v>2026</v>
          </cell>
          <cell r="CT110" t="str">
            <v>реконструкция объекта неактуальна</v>
          </cell>
        </row>
        <row r="111">
          <cell r="B111" t="str">
            <v>Замена силовых трансформаторов ТП-82 (630кВА), КТПН-48А (400кВА)</v>
          </cell>
          <cell r="C111" t="str">
            <v>Q_ДЭСК_15</v>
          </cell>
          <cell r="E111">
            <v>2026</v>
          </cell>
          <cell r="F111">
            <v>2026</v>
          </cell>
          <cell r="G111">
            <v>2026</v>
          </cell>
          <cell r="CT111" t="str">
            <v>реконструкция объекта неактуальна</v>
          </cell>
        </row>
        <row r="112">
          <cell r="B112" t="str">
            <v>Замена МВ-35 на ВВЭ-35 ввод Т-2 на ПС-35/10кВ "БХЗ" г.Лесозаводск</v>
          </cell>
          <cell r="C112" t="str">
            <v>Q_ДЭСК_96</v>
          </cell>
          <cell r="E112">
            <v>2027</v>
          </cell>
          <cell r="F112">
            <v>2027</v>
          </cell>
          <cell r="G112">
            <v>2027</v>
          </cell>
          <cell r="CT112" t="str">
            <v>нд</v>
          </cell>
        </row>
        <row r="113">
          <cell r="B113" t="str">
    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 г.Лесозаводск</v>
          </cell>
          <cell r="C113" t="str">
            <v>Q_ДЭСК_97</v>
          </cell>
          <cell r="E113">
            <v>2027</v>
          </cell>
          <cell r="F113">
            <v>2027</v>
          </cell>
          <cell r="G113">
            <v>2027</v>
          </cell>
          <cell r="CT113" t="str">
            <v>реконструкция объекта неактуальна</v>
          </cell>
        </row>
        <row r="114">
          <cell r="B114" t="str">
            <v xml:space="preserve"> Замена камер КСО в ТП-119 Ф-21 от ПС-220/35/10кВ "Лесозаводск"</v>
          </cell>
          <cell r="C114" t="str">
            <v>Q_ДЭСК_98</v>
          </cell>
          <cell r="E114">
            <v>2027</v>
          </cell>
          <cell r="F114">
            <v>2027</v>
          </cell>
          <cell r="G114">
            <v>2027</v>
          </cell>
          <cell r="CT114" t="str">
            <v>нд</v>
          </cell>
        </row>
        <row r="115">
          <cell r="B115" t="str">
            <v>Замена камер КСО в ТП-57 Ф-8 от ПС-220/35/10кВ "Лесозаводск"</v>
          </cell>
          <cell r="C115" t="str">
            <v>R_ДЭСК_03</v>
          </cell>
          <cell r="E115">
            <v>2026</v>
          </cell>
          <cell r="F115" t="str">
            <v>нд</v>
          </cell>
          <cell r="G115">
            <v>2026</v>
          </cell>
          <cell r="CT115" t="str">
            <v>Повышение пропускной способности, улучшение качества напряжения у существующих потребителей</v>
          </cell>
        </row>
        <row r="116">
          <cell r="B116" t="str">
            <v>Замена камер КСО в ТП-102 Ф-22 от ПС-220/35/10кВ "Лесозаводск"</v>
          </cell>
          <cell r="C116" t="str">
            <v>R_ДЭСК_04</v>
          </cell>
          <cell r="E116">
            <v>2026</v>
          </cell>
          <cell r="F116" t="str">
            <v>нд</v>
          </cell>
          <cell r="G116">
            <v>2026</v>
          </cell>
          <cell r="CT116" t="str">
            <v>Повышение пропускной способности, улучшение качества напряжения у существующих потребителей</v>
          </cell>
        </row>
        <row r="117">
          <cell r="B117" t="str">
            <v>Замена силового трансформатора ТП-82 (630кВА) Ф-21 от ПС-220/35/10кВ "Лесозаводск"</v>
          </cell>
          <cell r="C117" t="str">
            <v>R_ДЭСК_05</v>
          </cell>
          <cell r="E117">
            <v>2026</v>
          </cell>
          <cell r="F117" t="str">
            <v>нд</v>
          </cell>
          <cell r="G117">
            <v>2026</v>
          </cell>
          <cell r="CT117" t="str">
            <v>Повышение пропускной способности, улучшение качества напряжения у существующих потребителей</v>
          </cell>
        </row>
        <row r="118">
          <cell r="B118" t="str">
            <v>Замена силового трансформатора КТПН-48А (400кВА) Ф-1 от ПС-35/10кВ "Уссури" г.Лесозаводск</v>
          </cell>
          <cell r="C118" t="str">
            <v>R_ДЭСК_06</v>
          </cell>
          <cell r="E118">
            <v>2026</v>
          </cell>
          <cell r="F118" t="str">
            <v>нд</v>
          </cell>
          <cell r="G118">
            <v>2026</v>
          </cell>
          <cell r="CT118" t="str">
            <v>Повышение пропускной способности, улучшение качества напряжения у существующих потребителей</v>
          </cell>
        </row>
        <row r="119">
          <cell r="B119" t="str">
            <v>Замена маслянных выключателей (МВ-10) на вакуумные (ВВЭ-10) в РП-Шв. Фабрика на Ф-25 (ввод), Ф-25 (выход) от ПС-35/10кВ "БХЗ" (включая пуско-наладочные работы) г.Лесозаводск</v>
          </cell>
          <cell r="C119" t="str">
            <v>R_ДЭСК_07</v>
          </cell>
          <cell r="E119">
            <v>2026</v>
          </cell>
          <cell r="F119" t="str">
            <v>нд</v>
          </cell>
          <cell r="G119">
            <v>2026</v>
          </cell>
          <cell r="CT119" t="str">
            <v>Повышение пропускной способности, улучшение качества напряжения у существующих потребителей</v>
          </cell>
        </row>
        <row r="120">
          <cell r="B120" t="str">
            <v xml:space="preserve"> Замена маслянного выключателя (МВ-10) на вакуумный (ВВЭ-10) на Ф-5 от ПС-35/10кВ "БХЗ" (включая пуско-наладочные работы) г.Лесозаводск</v>
          </cell>
          <cell r="C120" t="str">
            <v>R_ДЭСК_27</v>
          </cell>
          <cell r="E120">
            <v>2027</v>
          </cell>
          <cell r="G120">
            <v>2027</v>
          </cell>
          <cell r="CT120" t="str">
            <v>Повышение пропускной способности, улучшение качества напряжения у существующих потребителей</v>
          </cell>
        </row>
        <row r="121">
          <cell r="B121" t="str">
            <v xml:space="preserve"> Замена маслянного выключателя (МВ-10) на вакуумный (ВВЭ-10) на Ф-12 от ПС-35/10кВ "БХЗ" (включая пуско-наладочные работы) г.Лесозаводск</v>
          </cell>
          <cell r="C121" t="str">
            <v>R_ДЭСК_28</v>
          </cell>
          <cell r="E121">
            <v>2027</v>
          </cell>
          <cell r="G121">
            <v>2027</v>
          </cell>
          <cell r="CT121" t="str">
            <v>Повышение пропускной способности, улучшение качества напряжения у существующих потребителей</v>
          </cell>
        </row>
        <row r="122">
          <cell r="B122" t="str">
            <v xml:space="preserve"> Замена маслянного выключателя (МВ-10) на вакуумный (ВВЭ-10) Ф-19 к ТП-123 от РП-Шв. фабрика (включая пуско-наладочные работы) г.Лесозаводск</v>
          </cell>
          <cell r="C122" t="str">
            <v>R_ДЭСК_29</v>
          </cell>
          <cell r="E122">
            <v>2027</v>
          </cell>
          <cell r="G122">
            <v>2027</v>
          </cell>
          <cell r="CT122" t="str">
            <v>Повышение пропускной способности, улучшение качества напряжения у существующих потребителей</v>
          </cell>
        </row>
        <row r="123">
          <cell r="B123" t="str">
            <v xml:space="preserve">  Замена маслянного выключателя (МВ-10) на вакуумный (ВВЭ-10) Ф-11 к Р-7 от РП-Шв. фабрика (включая пуско-наладочные работы) г.Лесозаводск</v>
          </cell>
          <cell r="C123" t="str">
            <v>R_ДЭСК_30</v>
          </cell>
          <cell r="E123">
            <v>2027</v>
          </cell>
          <cell r="G123">
            <v>2027</v>
          </cell>
          <cell r="CT123" t="str">
            <v>Повышение пропускной способности, улучшение качества напряжения у существующих потребителей</v>
          </cell>
        </row>
        <row r="124">
          <cell r="B124" t="str">
            <v xml:space="preserve">Реконструкция ПС 35/6 кВ Трикотажная в г.Артём </v>
          </cell>
          <cell r="C124" t="str">
            <v>R_ДЭСК_31</v>
          </cell>
          <cell r="E124">
            <v>2027</v>
          </cell>
          <cell r="G124">
            <v>2028</v>
          </cell>
          <cell r="CT124" t="str">
            <v>Повышение пропускной способности, улучшение качества напряжения у существующих потребителей</v>
          </cell>
        </row>
        <row r="125">
          <cell r="B125" t="str">
            <v>Замена силового трансформатора Т-2 ПС-35/10кВ "БХЗ"  г.Лесозаводск</v>
          </cell>
          <cell r="C125" t="str">
            <v>R_ДЭСК_40</v>
          </cell>
          <cell r="E125">
            <v>2029</v>
          </cell>
          <cell r="F125" t="str">
            <v>нд</v>
          </cell>
          <cell r="G125">
            <v>2029</v>
          </cell>
          <cell r="H125">
            <v>0</v>
          </cell>
          <cell r="CT125" t="str">
            <v>Повышение пропускной способности, улучшение качества напряжения у существующих потребителей</v>
          </cell>
        </row>
        <row r="128">
          <cell r="B128" t="str">
            <v xml:space="preserve">Реконструкция ВЛ-0,4 кВ  КТП № 17 ф "Калинина-Советская" </v>
          </cell>
          <cell r="C128" t="str">
            <v>L_ДЭСК_01</v>
          </cell>
          <cell r="E128">
            <v>2022</v>
          </cell>
          <cell r="F128">
            <v>2022</v>
          </cell>
          <cell r="G128" t="str">
            <v>нд</v>
          </cell>
          <cell r="CT128" t="str">
            <v>нд</v>
          </cell>
        </row>
        <row r="129">
          <cell r="B129" t="str">
            <v xml:space="preserve">Реконструкция ВЛ-0,4 кВ  КТП № 17 ф "Ярошенко право" </v>
          </cell>
          <cell r="C129" t="str">
            <v>L_ДЭСК_02</v>
          </cell>
          <cell r="E129">
            <v>2022</v>
          </cell>
          <cell r="F129">
            <v>2022</v>
          </cell>
          <cell r="G129" t="str">
            <v>нд</v>
          </cell>
          <cell r="CT129" t="str">
            <v>нд</v>
          </cell>
        </row>
        <row r="130">
          <cell r="B130" t="str">
            <v xml:space="preserve">Реконструкция ВЛ-0,4 кВ  КТП № 17 ф "Ярошенко лево" </v>
          </cell>
          <cell r="C130" t="str">
            <v>L_ДЭСК_03</v>
          </cell>
          <cell r="E130">
            <v>2022</v>
          </cell>
          <cell r="F130">
            <v>2022</v>
          </cell>
          <cell r="G130" t="str">
            <v>нд</v>
          </cell>
          <cell r="CT130" t="str">
            <v>нд</v>
          </cell>
        </row>
        <row r="131">
          <cell r="B131" t="str">
            <v xml:space="preserve">Реконструкция ВЛ-0,4 кВ  от ТП № 59 ф. "Красногвардейская" </v>
          </cell>
          <cell r="C131" t="str">
            <v>L_ДЭСК_09</v>
          </cell>
          <cell r="E131">
            <v>2022</v>
          </cell>
          <cell r="F131">
            <v>2022</v>
          </cell>
          <cell r="G131" t="str">
            <v>нд</v>
          </cell>
          <cell r="CT131" t="str">
            <v>нд</v>
          </cell>
        </row>
        <row r="132">
          <cell r="B132" t="str">
            <v>Реконструкция ВЛ-0,4 кВ  КТП № 4 ф. "Набережная"  с. Новопокровка, Красноармейский район</v>
          </cell>
          <cell r="C132" t="str">
            <v>L_ДЭСК_017</v>
          </cell>
          <cell r="E132">
            <v>2023</v>
          </cell>
          <cell r="F132">
            <v>2023</v>
          </cell>
          <cell r="G132" t="str">
            <v>нд</v>
          </cell>
          <cell r="CT132" t="str">
            <v>нд</v>
          </cell>
        </row>
        <row r="133">
          <cell r="B133" t="str">
            <v>Реконструкция ВЛ-0,4 кВ  КТП № 4 ф. "Советская"  с. Новопокровка, Красноармейский район</v>
          </cell>
          <cell r="C133" t="str">
            <v>L_ДЭСК_018</v>
          </cell>
          <cell r="E133">
            <v>2023</v>
          </cell>
          <cell r="F133">
            <v>2023</v>
          </cell>
          <cell r="G133" t="str">
            <v>нд</v>
          </cell>
          <cell r="CT133" t="str">
            <v>нд</v>
          </cell>
        </row>
        <row r="134">
          <cell r="B134" t="str">
            <v>КТП - 195 реконструкция ВЛ-0,4(0,23)кВ в ВЛИ-0,4кВ  ф. Дзержинского</v>
          </cell>
          <cell r="C134" t="str">
            <v>M_ДЭСК_001</v>
          </cell>
          <cell r="E134">
            <v>2023</v>
          </cell>
          <cell r="F134">
            <v>2023</v>
          </cell>
          <cell r="G134" t="str">
            <v>нд</v>
          </cell>
          <cell r="CT134" t="str">
            <v>нд</v>
          </cell>
        </row>
        <row r="135">
          <cell r="B135" t="str">
            <v>КТП - 195 реконструкция ВЛ-0,4(0,23)кВ в ВЛИ-0,4кВ  ф. пер. Шевченко</v>
          </cell>
          <cell r="C135" t="str">
            <v>M_ДЭСК_002</v>
          </cell>
          <cell r="E135">
            <v>2023</v>
          </cell>
          <cell r="F135">
            <v>2023</v>
          </cell>
          <cell r="G135" t="str">
            <v>нд</v>
          </cell>
          <cell r="CT135" t="str">
            <v>нд</v>
          </cell>
        </row>
        <row r="136">
          <cell r="B136" t="str">
            <v>КТП-164 реконструкция ВЛ-0,4(0,23)кВ в ВЛИ-0,4кВ    ф. "Снеговая-Ташкентская"</v>
          </cell>
          <cell r="C136" t="str">
            <v>M_ДЭСК_003</v>
          </cell>
          <cell r="E136">
            <v>2023</v>
          </cell>
          <cell r="F136">
            <v>2023</v>
          </cell>
          <cell r="G136" t="str">
            <v>нд</v>
          </cell>
          <cell r="CT136" t="str">
            <v>нд</v>
          </cell>
        </row>
        <row r="137">
          <cell r="B137" t="str">
            <v>КТП-164 реконструкция ВЛ-0,4(0,23)кВ в ВЛИ-0,4кВ    ф. "Волгоградcкая-Ташкентская"</v>
          </cell>
          <cell r="C137" t="str">
            <v>M_ДЭСК_004</v>
          </cell>
          <cell r="E137">
            <v>2023</v>
          </cell>
          <cell r="F137">
            <v>2023</v>
          </cell>
          <cell r="G137" t="str">
            <v>нд</v>
          </cell>
          <cell r="CT137" t="str">
            <v>нд</v>
          </cell>
        </row>
        <row r="138">
          <cell r="B138" t="str">
            <v>КТП-164 реконструкция ВЛ-0,4(0,23)кВ в ВЛИ-0,4кВ    ф.  "Воркутинская-Карагандинская"</v>
          </cell>
          <cell r="C138" t="str">
            <v>M_ДЭСК_005</v>
          </cell>
          <cell r="E138">
            <v>2023</v>
          </cell>
          <cell r="F138">
            <v>2023</v>
          </cell>
          <cell r="G138" t="str">
            <v>нд</v>
          </cell>
          <cell r="CT138" t="str">
            <v>нд</v>
          </cell>
        </row>
        <row r="139">
          <cell r="B139" t="str">
            <v>ТП - 146 реконструкция ВЛ-0,4(0,23)кВ в ВЛИ-0,4кВ   ф.  "Берзарина-Донская"</v>
          </cell>
          <cell r="C139" t="str">
            <v>M_ДЭСК_006</v>
          </cell>
          <cell r="E139">
            <v>2023</v>
          </cell>
          <cell r="F139">
            <v>2023</v>
          </cell>
          <cell r="G139" t="str">
            <v>нд</v>
          </cell>
          <cell r="CT139" t="str">
            <v>нд</v>
          </cell>
        </row>
        <row r="140">
          <cell r="B140" t="str">
            <v>ТП - 42 реконструкция ВЛ-0,4(0,23)кВ в ВЛИ-0,4кВ     ф.  "№1  2-я Западная"</v>
          </cell>
          <cell r="C140" t="str">
            <v>M_ДЭСК_007</v>
          </cell>
          <cell r="E140">
            <v>2023</v>
          </cell>
          <cell r="F140">
            <v>2023</v>
          </cell>
          <cell r="G140" t="str">
            <v>нд</v>
          </cell>
          <cell r="CT140" t="str">
            <v>нд</v>
          </cell>
        </row>
        <row r="141">
          <cell r="B141" t="str">
            <v>ТП - 42 реконструкция ВЛ-0,4(0,23)кВ в ВЛИ-0,4кВ     ф.  "№1  1-я Западная"</v>
          </cell>
          <cell r="C141" t="str">
            <v>M_ДЭСК_008</v>
          </cell>
          <cell r="E141">
            <v>2023</v>
          </cell>
          <cell r="F141">
            <v>2023</v>
          </cell>
          <cell r="G141" t="str">
            <v>нд</v>
          </cell>
          <cell r="CT141" t="str">
            <v>нд</v>
          </cell>
        </row>
        <row r="142">
          <cell r="B142" t="str">
            <v>ТП - 42 реконструкция ВЛ-0,4(0,23)кВ в ВЛИ-0,4кВ     ф.  "№2  2-я Западная, 1-21"</v>
          </cell>
          <cell r="C142" t="str">
            <v>M_ДЭСК_009</v>
          </cell>
          <cell r="E142">
            <v>2023</v>
          </cell>
          <cell r="F142">
            <v>2023</v>
          </cell>
          <cell r="G142" t="str">
            <v>нд</v>
          </cell>
          <cell r="CT142" t="str">
            <v>нд</v>
          </cell>
        </row>
        <row r="143">
          <cell r="B143" t="str">
            <v>ТП - 42 реконструкция ВЛ-0,4(0,23)кВ в ВЛИ-0,4кВ     ф.  "№2  1-я Западная"</v>
          </cell>
          <cell r="C143" t="str">
            <v>M_ДЭСК_010</v>
          </cell>
          <cell r="E143">
            <v>2023</v>
          </cell>
          <cell r="F143">
            <v>2023</v>
          </cell>
          <cell r="G143" t="str">
            <v>нд</v>
          </cell>
          <cell r="CT143" t="str">
            <v>нд</v>
          </cell>
        </row>
        <row r="144">
          <cell r="B144" t="str">
            <v>ТП - 134 реконструкция ВЛ-0,4(0,23)кВ в ВЛИ-0,4кВ   ф.  "Поселок-2"</v>
          </cell>
          <cell r="C144" t="str">
            <v>M_ДЭСК_011</v>
          </cell>
          <cell r="E144">
            <v>2023</v>
          </cell>
          <cell r="F144">
            <v>2023</v>
          </cell>
          <cell r="G144" t="str">
            <v>нд</v>
          </cell>
          <cell r="CT144" t="str">
            <v>нд</v>
          </cell>
        </row>
        <row r="145">
          <cell r="B145" t="str">
            <v>ТП - 134 реконструкция ВЛ-0,4(0,23)кВ в ВЛИ-0,4кВ   ф.  "Поселок"</v>
          </cell>
          <cell r="C145" t="str">
            <v>M_ДЭСК_012</v>
          </cell>
          <cell r="E145">
            <v>2023</v>
          </cell>
          <cell r="F145">
            <v>2023</v>
          </cell>
          <cell r="G145" t="str">
            <v>нд</v>
          </cell>
          <cell r="CT145" t="str">
            <v>нд</v>
          </cell>
        </row>
        <row r="146">
          <cell r="B146" t="str">
            <v>КТП - 2  реконструкция ВЛ-0,4 кВ   ф."Огородная " с. Новопокровка, Красноармейский район</v>
          </cell>
          <cell r="C146" t="str">
            <v>L_ДЭСК_025</v>
          </cell>
          <cell r="E146">
            <v>2024</v>
          </cell>
          <cell r="F146">
            <v>2024</v>
          </cell>
          <cell r="G146" t="str">
            <v>нд</v>
          </cell>
          <cell r="CT146" t="str">
            <v>нд</v>
          </cell>
        </row>
        <row r="147">
          <cell r="B147" t="str">
            <v xml:space="preserve">КТП - 2  реконструкция ВЛ-0,4 кВ  ф."Строителей " с. Новопокровка,Красноармейский район </v>
          </cell>
          <cell r="C147" t="str">
            <v>L_ДЭСК_026</v>
          </cell>
          <cell r="E147">
            <v>2024</v>
          </cell>
          <cell r="F147">
            <v>2024</v>
          </cell>
          <cell r="G147" t="str">
            <v>нд</v>
          </cell>
          <cell r="CT147" t="str">
            <v>нд</v>
          </cell>
        </row>
        <row r="148">
          <cell r="B148" t="str">
            <v>КТП - 64 реконструкция ВЛ-0,4 кВ   ф "Ленина-Калинина" г.Дальнереченск, с.Лазо</v>
          </cell>
          <cell r="C148" t="str">
            <v>L_ДЭСК_011</v>
          </cell>
          <cell r="E148">
            <v>2024</v>
          </cell>
          <cell r="F148">
            <v>2024</v>
          </cell>
          <cell r="G148">
            <v>2024</v>
          </cell>
          <cell r="CT148" t="str">
            <v>нд</v>
          </cell>
        </row>
        <row r="149">
          <cell r="B149" t="str">
            <v>КТП - 64 реконструкция ВЛ-0,4 кВ   ф "Ленина-Мелехина" г.Дальнереченск, с.Лазо</v>
          </cell>
          <cell r="C149" t="str">
            <v>L_ДЭСК_012</v>
          </cell>
          <cell r="E149">
            <v>2024</v>
          </cell>
          <cell r="F149">
            <v>2024</v>
          </cell>
          <cell r="G149">
            <v>2024</v>
          </cell>
          <cell r="CT149" t="str">
            <v>нд</v>
          </cell>
        </row>
        <row r="150">
          <cell r="B150" t="str">
            <v>КТП -  46  реконструкция ВЛ-0,4 кВ   ф. "Ворошилова"  г.Дальнереченск</v>
          </cell>
          <cell r="C150" t="str">
            <v>L_ДЭСК_016</v>
          </cell>
          <cell r="E150">
            <v>2024</v>
          </cell>
          <cell r="F150">
            <v>2024</v>
          </cell>
          <cell r="G150" t="str">
            <v>нд</v>
          </cell>
          <cell r="CT150" t="str">
            <v>нд</v>
          </cell>
        </row>
        <row r="151">
          <cell r="B151" t="str">
            <v>Реконструкция ВЛ-0,4(0,23)кВ в ВЛИ-0,4кВ ТП-16 ф. "Магазин-Севастопольская" г.Артём</v>
          </cell>
          <cell r="C151" t="str">
            <v>N_ДЭСК_001</v>
          </cell>
          <cell r="E151">
            <v>2025</v>
          </cell>
          <cell r="F151">
            <v>2025</v>
          </cell>
          <cell r="G151">
            <v>2025</v>
          </cell>
          <cell r="CT151" t="str">
            <v>нд</v>
          </cell>
        </row>
        <row r="152">
          <cell r="B152" t="str">
            <v>Реконструкция КЛ-6кВ от яч.6кВ№4 ЗРУ-6кВ ПС "Западная" до опоры №1 на 2ААБЛу-3х240 ЛЭП-6кВ ф. №4 ПС "Западная" г.Артём</v>
          </cell>
          <cell r="C152" t="str">
            <v>N_ДЭСК_003</v>
          </cell>
          <cell r="E152">
            <v>2024</v>
          </cell>
          <cell r="F152">
            <v>2024</v>
          </cell>
          <cell r="G152" t="str">
            <v>нд</v>
          </cell>
          <cell r="CT152" t="str">
            <v>нд</v>
          </cell>
        </row>
        <row r="153">
          <cell r="B153" t="str">
            <v>Реконструкция КЛ-6кВ от РП-5 до опоры №1 на 2ААБЛу-3х240 ЛЭП-6кВ ф. №22 ПС "Заводская" г.Артём</v>
          </cell>
          <cell r="C153" t="str">
            <v>N_ДЭСК_004</v>
          </cell>
          <cell r="E153">
            <v>2024</v>
          </cell>
          <cell r="F153">
            <v>2024</v>
          </cell>
          <cell r="G153" t="str">
            <v>нд</v>
          </cell>
          <cell r="CT153" t="str">
            <v>нд</v>
          </cell>
        </row>
        <row r="154">
          <cell r="B154" t="str">
            <v>Реконструкция КЛ-6 кВ от РП-3 до ТП-135 ПС "Шахта-7" Ф №8</v>
          </cell>
          <cell r="C154" t="str">
            <v>О_ДЭСК_001</v>
          </cell>
          <cell r="E154">
            <v>2024</v>
          </cell>
          <cell r="F154" t="str">
            <v>нд</v>
          </cell>
          <cell r="G154">
            <v>2024</v>
          </cell>
          <cell r="CT154" t="str">
            <v>нд</v>
          </cell>
        </row>
        <row r="155">
          <cell r="B155" t="str">
            <v>Рекострукция ЛЭП-6кВ от ТП-143 до ТП-98</v>
          </cell>
          <cell r="C155" t="str">
            <v>О_ДЭСК_003</v>
          </cell>
          <cell r="E155">
            <v>2024</v>
          </cell>
          <cell r="F155" t="str">
            <v>нд</v>
          </cell>
          <cell r="G155">
            <v>2024</v>
          </cell>
          <cell r="CT155" t="str">
            <v>нд</v>
          </cell>
        </row>
        <row r="156">
          <cell r="B156" t="str">
            <v>ТП-95 реконструкция ВЛ-0,4(0,23)кВ в ВЛИ-0,4кВ  ф. "Поселок №1"</v>
          </cell>
          <cell r="C156" t="str">
            <v>О_ДЭСК_005</v>
          </cell>
          <cell r="E156">
            <v>2024</v>
          </cell>
          <cell r="F156" t="str">
            <v>нд</v>
          </cell>
          <cell r="G156">
            <v>2024</v>
          </cell>
          <cell r="CT156" t="str">
            <v>нд</v>
          </cell>
        </row>
        <row r="157">
          <cell r="B157" t="str">
            <v>КТП-222 реконструкция ВЛ-0,4(0,23)кВ в ВЛИ-0,4кВ  ф. "Воронежская"</v>
          </cell>
          <cell r="C157" t="str">
            <v>О_ДЭСК_006</v>
          </cell>
          <cell r="E157">
            <v>2024</v>
          </cell>
          <cell r="F157" t="str">
            <v>нд</v>
          </cell>
          <cell r="G157">
            <v>2024</v>
          </cell>
          <cell r="CT157" t="str">
            <v>нд</v>
          </cell>
        </row>
        <row r="158">
          <cell r="B158" t="str">
            <v>КТП-222 реконструкция ВЛ-0,4(0,23)кВ в ВЛИ-0,4кВ  ф. "Воронежская, 1-17"</v>
          </cell>
          <cell r="C158" t="str">
            <v>О_ДЭСК_007</v>
          </cell>
          <cell r="E158">
            <v>2024</v>
          </cell>
          <cell r="F158" t="str">
            <v>нд</v>
          </cell>
          <cell r="G158">
            <v>2024</v>
          </cell>
          <cell r="CT158" t="str">
            <v>нд</v>
          </cell>
        </row>
        <row r="159">
          <cell r="B159" t="str">
            <v>Реконструкция ВЛ-0,4(0,23)кВ в ВЛИ-0,4кВ ТП-19 ф. "Школа-интернат" г.Артём</v>
          </cell>
          <cell r="C159" t="str">
            <v>Р_ДЭСК_001</v>
          </cell>
          <cell r="E159">
            <v>2025</v>
          </cell>
          <cell r="F159">
            <v>2025</v>
          </cell>
          <cell r="G159">
            <v>2025</v>
          </cell>
          <cell r="CT159" t="str">
            <v>нд</v>
          </cell>
        </row>
        <row r="160">
          <cell r="B160" t="str">
            <v>Реконструкция Ф-№4 и Ф-№2  от ЗРУ-6 кВ ПС "АТЭЦ" до ТП-101 г.Артём</v>
          </cell>
          <cell r="C160" t="str">
            <v>Р_ДЭСК_009</v>
          </cell>
          <cell r="E160">
            <v>2025</v>
          </cell>
          <cell r="F160">
            <v>2025</v>
          </cell>
          <cell r="G160">
            <v>2025</v>
          </cell>
          <cell r="CT160" t="str">
            <v>нд</v>
          </cell>
        </row>
        <row r="161">
          <cell r="B161" t="str">
            <v>Реконструкция ВЛ-0,4 кВ КТП-65  ф."Школьная" г.Дальнереченск  с.Лазо</v>
          </cell>
          <cell r="C161" t="str">
            <v>L_ДЭСК_039</v>
          </cell>
          <cell r="E161">
            <v>2025</v>
          </cell>
          <cell r="F161">
            <v>2025</v>
          </cell>
          <cell r="G161">
            <v>2025</v>
          </cell>
          <cell r="CT161" t="str">
            <v>нд</v>
          </cell>
        </row>
        <row r="162">
          <cell r="B162" t="str">
            <v>Реконструкция ВЛ-0,4 кВ КТП-65 ф."Калинина" г.Дальнереченск с.Лазо</v>
          </cell>
          <cell r="C162" t="str">
            <v>L_ДЭСК_038</v>
          </cell>
          <cell r="E162">
            <v>2025</v>
          </cell>
          <cell r="F162">
            <v>2025</v>
          </cell>
          <cell r="G162">
            <v>2025</v>
          </cell>
          <cell r="CT162" t="str">
            <v>нд</v>
          </cell>
        </row>
        <row r="163">
          <cell r="B163" t="str">
            <v>Реконструкция ВЛ-10 кВ Ф1 ПС "Иман" от опоры №1 до ТП-13 г.Дальнереченск</v>
          </cell>
          <cell r="C163" t="str">
            <v>Р_ДЭСК_011</v>
          </cell>
          <cell r="E163">
            <v>2025</v>
          </cell>
          <cell r="F163">
            <v>2025</v>
          </cell>
          <cell r="G163">
            <v>2025</v>
          </cell>
          <cell r="CT163" t="str">
            <v>нд</v>
          </cell>
        </row>
        <row r="164">
          <cell r="B164" t="str">
            <v>Реконструкция ВЛ-0,4(0,23)кВ в ВЛИ-0,4кВ КТП - 109 ф. "Володарского,2-42" г.Артём</v>
          </cell>
          <cell r="C164" t="str">
            <v>Р_ДЭСК_013</v>
          </cell>
          <cell r="E164">
            <v>2025</v>
          </cell>
          <cell r="F164">
            <v>2025</v>
          </cell>
          <cell r="G164">
            <v>2025</v>
          </cell>
          <cell r="CT164" t="str">
            <v>нд</v>
          </cell>
        </row>
        <row r="165">
          <cell r="B165" t="str">
            <v>Реконструкция ВЛ-0,4(0,23)кВ в ВЛИ-0,4кВ ТП - 8 ф. "Кузбасская10 - Донбасская, 21-25" г.Артём</v>
          </cell>
          <cell r="C165" t="str">
            <v>Р_ДЭСК_014</v>
          </cell>
          <cell r="E165">
            <v>2025</v>
          </cell>
          <cell r="F165">
            <v>2025</v>
          </cell>
          <cell r="G165">
            <v>2025</v>
          </cell>
          <cell r="CT165" t="str">
            <v>нд</v>
          </cell>
        </row>
        <row r="166">
          <cell r="B166" t="str">
            <v>Реконструкция ВЛ-0,4(0,23)кВ в ВЛИ-0,4кВ ТП - 8 ф. "Шишкина" г.Артём</v>
          </cell>
          <cell r="C166" t="str">
            <v>Р_ДЭСК_015</v>
          </cell>
          <cell r="E166">
            <v>2025</v>
          </cell>
          <cell r="F166">
            <v>2025</v>
          </cell>
          <cell r="G166">
            <v>2025</v>
          </cell>
          <cell r="CT166" t="str">
            <v>нд</v>
          </cell>
        </row>
        <row r="167">
          <cell r="B167" t="str">
            <v>Реконструкция ВЛ-0,4(0,23)кВ в ВЛИ-0,4кВ ТП - 8 ф. "Полевая" г.Артём</v>
          </cell>
          <cell r="C167" t="str">
            <v>Р_ДЭСК_016</v>
          </cell>
          <cell r="E167">
            <v>2025</v>
          </cell>
          <cell r="F167">
            <v>2025</v>
          </cell>
          <cell r="G167">
            <v>2025</v>
          </cell>
          <cell r="CT167" t="str">
            <v>нд</v>
          </cell>
        </row>
        <row r="168">
          <cell r="B168" t="str">
            <v>Реконструкция ВЛ-0,4(0,23)кВ в ВЛИ-0,4кВ  ТП - 62  ф. "Кирова-техникум" г.Артём</v>
          </cell>
          <cell r="C168" t="str">
            <v>Р_ДЭСК_017</v>
          </cell>
          <cell r="E168">
            <v>2025</v>
          </cell>
          <cell r="F168">
            <v>2025</v>
          </cell>
          <cell r="G168">
            <v>2025</v>
          </cell>
          <cell r="CT168" t="str">
            <v>нд</v>
          </cell>
        </row>
        <row r="169">
          <cell r="B169" t="str">
            <v>Реконструкция ВЛ-0,4(0,23)кВ в ВЛИ-0,4кВ  ТП - 62  ф. "пер. Васнецова-Астраханская" г.Артём</v>
          </cell>
          <cell r="C169" t="str">
            <v>Р_ДЭСК_018</v>
          </cell>
          <cell r="E169">
            <v>2025</v>
          </cell>
          <cell r="F169">
            <v>2025</v>
          </cell>
          <cell r="G169">
            <v>2025</v>
          </cell>
          <cell r="CT169" t="str">
            <v>нд</v>
          </cell>
        </row>
        <row r="170">
          <cell r="B170" t="str">
            <v>Реконструкция ВЛ-0,4(0,23)кВ в ВЛИ-0,4кВ ТП - 62 ф. "Хасанская-пер. Хасанский" г.Артём</v>
          </cell>
          <cell r="C170" t="str">
            <v>Р_ДЭСК_019</v>
          </cell>
          <cell r="E170">
            <v>2025</v>
          </cell>
          <cell r="F170">
            <v>2025</v>
          </cell>
          <cell r="G170">
            <v>2025</v>
          </cell>
          <cell r="CT170" t="str">
            <v>нд</v>
          </cell>
        </row>
        <row r="171">
          <cell r="B171" t="str">
            <v>Реконструкция ВЛ-0,4(0,23)кВ в ВЛИ-0,4кВ ТП - 206 ф. "Черемуховая" г.Артём</v>
          </cell>
          <cell r="C171" t="str">
            <v>Р_ДЭСК_020</v>
          </cell>
          <cell r="E171">
            <v>2025</v>
          </cell>
          <cell r="F171">
            <v>2025</v>
          </cell>
          <cell r="G171">
            <v>2025</v>
          </cell>
          <cell r="CT171" t="str">
            <v>нд</v>
          </cell>
        </row>
        <row r="172">
          <cell r="B172" t="str">
            <v>Реконструкция ВЛ-0,4(0,23)кВ в ВЛИ-0,4кВ ТП - 206 ф. "Берёзовая" г.Артём</v>
          </cell>
          <cell r="C172" t="str">
            <v>Р_ДЭСК_021</v>
          </cell>
          <cell r="E172">
            <v>2025</v>
          </cell>
          <cell r="F172">
            <v>2025</v>
          </cell>
          <cell r="G172">
            <v>2025</v>
          </cell>
          <cell r="CT172" t="str">
            <v>нд</v>
          </cell>
        </row>
        <row r="173">
          <cell r="B173" t="str">
            <v>Реконструкция ВЛ-0,4(0,23)кВ в ВЛИ-0,4кВ ТП - 32 ф. "Эксперементальная 1-21,2-20" г.Артём</v>
          </cell>
          <cell r="C173" t="str">
            <v>Р_ДЭСК_022</v>
          </cell>
          <cell r="E173">
            <v>2025</v>
          </cell>
          <cell r="F173">
            <v>2025</v>
          </cell>
          <cell r="G173">
            <v>2025</v>
          </cell>
          <cell r="CT173" t="str">
            <v>нд</v>
          </cell>
        </row>
        <row r="174">
          <cell r="B174" t="str">
            <v>Реконструкция ВЛ-0,4(0,23)кВ в ВЛИ-0,4кВ ТП - 32 ф. "Зеленый бульвар" г.Артём</v>
          </cell>
          <cell r="C174" t="str">
            <v>Р_ДЭСК_023</v>
          </cell>
          <cell r="E174">
            <v>2025</v>
          </cell>
          <cell r="F174">
            <v>2025</v>
          </cell>
          <cell r="G174">
            <v>2025</v>
          </cell>
          <cell r="CT174" t="str">
            <v>нд</v>
          </cell>
        </row>
        <row r="175">
          <cell r="B175" t="str">
            <v>Реконструкция ВЛ-0,4(0,23)кВ в ВЛИ-0,4кВ ТП - 32 ф. "Эксперементальная -Блока" г.Артём</v>
          </cell>
          <cell r="C175" t="str">
            <v>Р_ДЭСК_024</v>
          </cell>
          <cell r="E175">
            <v>2025</v>
          </cell>
          <cell r="F175">
            <v>2025</v>
          </cell>
          <cell r="G175">
            <v>2025</v>
          </cell>
          <cell r="CT175" t="str">
            <v>нд</v>
          </cell>
        </row>
        <row r="176">
          <cell r="B176" t="str">
            <v>Реконструкция ВЛ-0,4(0,23)кВ в ВЛИ-0,4кВ КТП - 205 ф. 70лет Октября,2-32" г.Артём</v>
          </cell>
          <cell r="C176" t="str">
            <v>Р_ДЭСК_025</v>
          </cell>
          <cell r="E176">
            <v>2025</v>
          </cell>
          <cell r="F176">
            <v>2025</v>
          </cell>
          <cell r="G176">
            <v>2025</v>
          </cell>
          <cell r="CT176" t="str">
            <v>нд</v>
          </cell>
        </row>
        <row r="177">
          <cell r="B177" t="str">
            <v>Реконструкция ВЛ-0,4(0,23)кВ в ВЛИ-0,4кВ КТП - 205  ф. 70лет Октября,7-21" г.Артём</v>
          </cell>
          <cell r="C177" t="str">
            <v>Р_ДЭСК_026</v>
          </cell>
          <cell r="E177">
            <v>2025</v>
          </cell>
          <cell r="F177">
            <v>2025</v>
          </cell>
          <cell r="G177">
            <v>2025</v>
          </cell>
          <cell r="CT177" t="str">
            <v>нд</v>
          </cell>
        </row>
        <row r="178">
          <cell r="B178" t="str">
            <v>Реконструкция ВЛ-0,4(0,23)кВ в ВЛИ-0,4кВ КТП - 205  ф. "Ясеневый пер.- Бархатный пер." г.Артём</v>
          </cell>
          <cell r="C178" t="str">
            <v>Р_ДЭСК_027</v>
          </cell>
          <cell r="E178">
            <v>2025</v>
          </cell>
          <cell r="F178">
            <v>2025</v>
          </cell>
          <cell r="G178">
            <v>2025</v>
          </cell>
          <cell r="CT178" t="str">
            <v>нд</v>
          </cell>
        </row>
        <row r="179">
          <cell r="B179" t="str">
            <v>Реконструкция ВЛ-0,4(0,23)кВ в ВЛИ-0,4кВ КТП - 205  ф. "Раздольная, 2-14" г.Артём</v>
          </cell>
          <cell r="C179" t="str">
            <v>Р_ДЭСК_028</v>
          </cell>
          <cell r="E179">
            <v>2025</v>
          </cell>
          <cell r="F179">
            <v>2025</v>
          </cell>
          <cell r="G179">
            <v>2025</v>
          </cell>
          <cell r="CT179" t="str">
            <v>нд</v>
          </cell>
        </row>
        <row r="180">
          <cell r="B180" t="str">
            <v>Реконструкция ВЛ-0,4(0,23)кВ в ВЛИ-0,4кВ КТП - 205  ф. "Лучевая-пер.Факельный" г.Артём</v>
          </cell>
          <cell r="C180" t="str">
            <v>Р_ДЭСК_029</v>
          </cell>
          <cell r="E180">
            <v>2025</v>
          </cell>
          <cell r="F180">
            <v>2025</v>
          </cell>
          <cell r="G180">
            <v>2025</v>
          </cell>
          <cell r="CT180" t="str">
            <v>нд</v>
          </cell>
        </row>
        <row r="181">
          <cell r="B181" t="str">
            <v>Реконструкция ВЛ-0,4(0,23)кВ в ВЛИ-0,4кВ КТП - 205  ф. "Бархатный пер.-Ясеневый пер." г.Артём</v>
          </cell>
          <cell r="C181" t="str">
            <v>Р_ДЭСК_030</v>
          </cell>
          <cell r="E181">
            <v>2025</v>
          </cell>
          <cell r="F181">
            <v>2025</v>
          </cell>
          <cell r="G181">
            <v>2025</v>
          </cell>
          <cell r="CT181" t="str">
            <v>нд</v>
          </cell>
        </row>
        <row r="182">
          <cell r="B182" t="str">
            <v>Реконструкция ВЛ-0,4(0,23)кВ в ВЛИ-0,4кВ ТП - 172 ф. "Проезд Пугачева" г.Артём</v>
          </cell>
          <cell r="C182" t="str">
            <v>Р_ДЭСК_031</v>
          </cell>
          <cell r="E182">
            <v>2025</v>
          </cell>
          <cell r="F182">
            <v>2025</v>
          </cell>
          <cell r="G182">
            <v>2025</v>
          </cell>
          <cell r="CT182" t="str">
            <v>нд</v>
          </cell>
        </row>
        <row r="183">
          <cell r="B183" t="str">
            <v>Реконструкция ВЛ-0,4(0,23)кВ в ВЛИ-0,4кВ ТП - 172 ф. "Мурманская-Уткинская" г.Артём</v>
          </cell>
          <cell r="C183" t="str">
            <v>Р_ДЭСК_032</v>
          </cell>
          <cell r="E183">
            <v>2025</v>
          </cell>
          <cell r="F183">
            <v>2025</v>
          </cell>
          <cell r="G183">
            <v>2025</v>
          </cell>
          <cell r="CT183" t="str">
            <v>нд</v>
          </cell>
        </row>
        <row r="184">
          <cell r="B184" t="str">
            <v>Реконструкция ВЛ-0,4(0,23)кВ в ВЛИ-0,4кВ ТП - 172 ф. "Освещение Поселка" г.Артём</v>
          </cell>
          <cell r="C184" t="str">
            <v>Р_ДЭСК_033</v>
          </cell>
          <cell r="E184">
            <v>2025</v>
          </cell>
          <cell r="F184">
            <v>2025</v>
          </cell>
          <cell r="G184">
            <v>2025</v>
          </cell>
          <cell r="CT184" t="str">
            <v>нд</v>
          </cell>
        </row>
        <row r="185">
          <cell r="B185" t="str">
            <v>Реконструкция ВЛ-0,4(0,23)кВ в ВЛИ-0,4кВ КТП - 6 ф. "Набережная" с.Новопокровка Красноармейский район</v>
          </cell>
          <cell r="C185" t="str">
            <v>Р_ДЭСК_034</v>
          </cell>
          <cell r="E185">
            <v>2025</v>
          </cell>
          <cell r="F185">
            <v>2025</v>
          </cell>
          <cell r="G185">
            <v>2025</v>
          </cell>
          <cell r="CT185" t="str">
            <v>нд</v>
          </cell>
        </row>
        <row r="186">
          <cell r="B186" t="str">
            <v>Реконструкция ВЛ-0,4(0,23)кВ в ВЛИ-0,4кВ КТП - 2  ф."Милеоративная"с.Пожарское Пожарский район</v>
          </cell>
          <cell r="C186" t="str">
            <v>Р_ДЭСК_035</v>
          </cell>
          <cell r="E186">
            <v>2025</v>
          </cell>
          <cell r="F186">
            <v>2025</v>
          </cell>
          <cell r="G186">
            <v>2025</v>
          </cell>
          <cell r="CT186" t="str">
            <v>нд</v>
          </cell>
        </row>
        <row r="187">
          <cell r="B187" t="str">
            <v>Реконструкция ВЛ-0,4(0,23)кВ в ВЛИ-0,4кВ КТП - 2 ф."50-л Октября"с.Пожарское Пожарский район</v>
          </cell>
          <cell r="C187" t="str">
            <v>Р_ДЭСК_036</v>
          </cell>
          <cell r="E187">
            <v>2025</v>
          </cell>
          <cell r="F187">
            <v>2025</v>
          </cell>
          <cell r="G187">
            <v>2025</v>
          </cell>
          <cell r="CT187" t="str">
            <v>нд</v>
          </cell>
        </row>
        <row r="188">
          <cell r="B188" t="str">
            <v>Реконструкция ВЛ-0,4(0,23)кВ в ВЛИ-0,4кВ  КТП - 2 ф."Стрельникова"с.Пожарское Пожарский район</v>
          </cell>
          <cell r="C188" t="str">
            <v>Р_ДЭСК_037</v>
          </cell>
          <cell r="E188">
            <v>2025</v>
          </cell>
          <cell r="F188">
            <v>2025</v>
          </cell>
          <cell r="G188">
            <v>2025</v>
          </cell>
          <cell r="CT188" t="str">
            <v>нд</v>
          </cell>
        </row>
        <row r="189">
          <cell r="B189" t="str">
            <v>Реконструкция ВЛ-0,4(0,23)кВ в ВЛИ-0,4кВ КТП - 2 ф."Насосная"с.Пожарское Пожарский район</v>
          </cell>
          <cell r="C189" t="str">
            <v>Р_ДЭСК_038</v>
          </cell>
          <cell r="E189">
            <v>2025</v>
          </cell>
          <cell r="F189">
            <v>2025</v>
          </cell>
          <cell r="G189">
            <v>2025</v>
          </cell>
          <cell r="CT189" t="str">
            <v>нд</v>
          </cell>
        </row>
        <row r="190">
          <cell r="B190" t="str">
            <v>Реконструкция КЛ-10 кВ Ф-5 от ПС «Лесозаводск» до опоры №1 г.Лесозаводск</v>
          </cell>
          <cell r="C190" t="str">
            <v>Р_ДЭСК_053</v>
          </cell>
          <cell r="E190">
            <v>2025</v>
          </cell>
          <cell r="F190">
            <v>2025</v>
          </cell>
          <cell r="G190">
            <v>2025</v>
          </cell>
          <cell r="CT190" t="str">
            <v>нд</v>
          </cell>
        </row>
        <row r="191">
          <cell r="B191" t="str">
            <v>Реконструкция ВЛ-10 кВ Ф-16 ПС-220/35/10кВ "Лесозаводск" от опоры №1 до опоры №11 (г.Лесозаводск</v>
          </cell>
          <cell r="C191" t="str">
            <v>Р_ДЭСК_055</v>
          </cell>
          <cell r="E191">
            <v>2025</v>
          </cell>
          <cell r="F191">
            <v>2025</v>
          </cell>
          <cell r="G191">
            <v>2025</v>
          </cell>
          <cell r="CT191" t="str">
            <v>нд</v>
          </cell>
        </row>
        <row r="192">
          <cell r="B192" t="str">
            <v>Реконструкция ВЛИ-0,4 кВ от ТП-76 г.Лесозаводск</v>
          </cell>
          <cell r="C192" t="str">
            <v>Р_ДЭСК_060</v>
          </cell>
          <cell r="E192">
            <v>2025</v>
          </cell>
          <cell r="F192">
            <v>2025</v>
          </cell>
          <cell r="G192">
            <v>2025</v>
          </cell>
          <cell r="CT192" t="str">
            <v>нд</v>
          </cell>
        </row>
        <row r="193">
          <cell r="B193" t="str">
            <v>Реконструкция ВЛИ-0,4 кВ от КТПН-65 г.Лесозаводск</v>
          </cell>
          <cell r="C193" t="str">
            <v>Р_ДЭСК_061</v>
          </cell>
          <cell r="E193">
            <v>2025</v>
          </cell>
          <cell r="F193">
            <v>2025</v>
          </cell>
          <cell r="G193">
            <v>2025</v>
          </cell>
          <cell r="CT193" t="str">
            <v>нд</v>
          </cell>
        </row>
        <row r="194">
          <cell r="B194" t="str">
            <v>Реконструкция ВЛ-0,4 кВ КТП-71 ф. "Строительная" г.Дальнереченск, с.Лазо</v>
          </cell>
          <cell r="C194" t="str">
            <v>Р_ДЭСК_067</v>
          </cell>
          <cell r="E194">
            <v>2025</v>
          </cell>
          <cell r="F194">
            <v>2025</v>
          </cell>
          <cell r="G194">
            <v>2025</v>
          </cell>
          <cell r="CT194" t="str">
            <v>нд</v>
          </cell>
        </row>
        <row r="195">
          <cell r="B195" t="str">
            <v>Реконструкция ВЛ-0,4 кВ КТП-71 ф. "Советская" г.Дальнереченск, с.Лазо</v>
          </cell>
          <cell r="C195" t="str">
            <v>Р_ДЭСК_068</v>
          </cell>
          <cell r="E195">
            <v>2025</v>
          </cell>
          <cell r="F195">
            <v>2025</v>
          </cell>
          <cell r="G195">
            <v>2025</v>
          </cell>
          <cell r="CT195" t="str">
            <v>нд</v>
          </cell>
        </row>
        <row r="196">
          <cell r="B196" t="str">
            <v>Реконструкция ВЛ-0,4(0,23)кВ в ВЛИ-0,4кВ ТП -8 ф. "Котельная"</v>
          </cell>
          <cell r="C196" t="str">
            <v>Р_ДЭСК_074</v>
          </cell>
          <cell r="E196">
            <v>2025</v>
          </cell>
          <cell r="F196">
            <v>2025</v>
          </cell>
          <cell r="G196">
            <v>2025</v>
          </cell>
          <cell r="CT196" t="str">
            <v>нд</v>
          </cell>
        </row>
        <row r="197">
          <cell r="B197" t="str">
            <v>Реконструкция ВЛ-0,4(0,23)кВ в ВЛИ-0,4кВ ТП -8 ф. "Донбасская"</v>
          </cell>
          <cell r="C197" t="str">
            <v>Р_ДЭСК_075</v>
          </cell>
          <cell r="E197">
            <v>2025</v>
          </cell>
          <cell r="F197">
            <v>2025</v>
          </cell>
          <cell r="G197">
            <v>2025</v>
          </cell>
          <cell r="CT197" t="str">
            <v>нд</v>
          </cell>
        </row>
        <row r="198">
          <cell r="B198" t="str">
            <v>Реконструкция ВЛ-0,4(0,23)кВ в ВЛИ-0,4кВ  КТП -7/1  ф. "2-я Рабочая-пер. Севский"</v>
          </cell>
          <cell r="C198" t="str">
            <v>Р_ДЭСК_076</v>
          </cell>
          <cell r="E198">
            <v>2025</v>
          </cell>
          <cell r="F198">
            <v>2025</v>
          </cell>
          <cell r="G198">
            <v>2025</v>
          </cell>
          <cell r="CT198" t="str">
            <v>нд</v>
          </cell>
        </row>
        <row r="199">
          <cell r="B199" t="str">
            <v>Реконструкция ВЛ-0,4(0,23)кВ в ВЛИ-0,4кВ  КТП -7/1  ф. "Севская"</v>
          </cell>
          <cell r="C199" t="str">
            <v>Р_ДЭСК_077</v>
          </cell>
          <cell r="E199">
            <v>2025</v>
          </cell>
          <cell r="F199">
            <v>2025</v>
          </cell>
          <cell r="G199">
            <v>2025</v>
          </cell>
          <cell r="CT199" t="str">
            <v>нд</v>
          </cell>
        </row>
        <row r="200">
          <cell r="B200" t="str">
            <v>Реконструкция ВЛ-0,4(0,23)кВ в ВЛИ-0,4кВ  КТП -7/1  ф. "пер. Севский-2"</v>
          </cell>
          <cell r="C200" t="str">
            <v>Р_ДЭСК_078</v>
          </cell>
          <cell r="E200">
            <v>2025</v>
          </cell>
          <cell r="F200">
            <v>2025</v>
          </cell>
          <cell r="G200">
            <v>2025</v>
          </cell>
          <cell r="CT200" t="str">
            <v>нд</v>
          </cell>
        </row>
        <row r="201">
          <cell r="B201" t="str">
            <v>Реконструкция ВЛ-0,4(0,23)кВ в ВЛИ-0,4кВ  КТП -13  ф. "Пугачева-Мурманская"</v>
          </cell>
          <cell r="C201" t="str">
            <v>Р_ДЭСК_080</v>
          </cell>
          <cell r="E201">
            <v>2025</v>
          </cell>
          <cell r="F201">
            <v>2025</v>
          </cell>
          <cell r="G201">
            <v>2025</v>
          </cell>
          <cell r="CT201" t="str">
            <v>нд</v>
          </cell>
        </row>
        <row r="202">
          <cell r="B202" t="str">
            <v>Реконструкция ВЛ-0,4(0,23)кВ в ВЛИ-0,4кВ  КТП -13  ф. "Брянская"</v>
          </cell>
          <cell r="C202" t="str">
            <v>Р_ДЭСК_081</v>
          </cell>
          <cell r="E202">
            <v>2025</v>
          </cell>
          <cell r="F202">
            <v>2025</v>
          </cell>
          <cell r="G202">
            <v>2025</v>
          </cell>
          <cell r="CT202" t="str">
            <v>нд</v>
          </cell>
        </row>
        <row r="203">
          <cell r="B203" t="str">
            <v>Реконструкция ВЛ-0,4(0,23)кВ в ВЛИ-0,4кВ  КТП -13  ф. "Брянская-1"</v>
          </cell>
          <cell r="C203" t="str">
            <v>Р_ДЭСК_082</v>
          </cell>
          <cell r="E203">
            <v>2025</v>
          </cell>
          <cell r="F203">
            <v>2025</v>
          </cell>
          <cell r="G203">
            <v>2025</v>
          </cell>
          <cell r="CT203" t="str">
            <v>нд</v>
          </cell>
        </row>
        <row r="204">
          <cell r="B204" t="str">
            <v>Реконструкция ВЛ-0,4(0,23)кВ в ВЛИ-0,4кВ  КТП -13  ф. "Курская-Орловская СИП"</v>
          </cell>
          <cell r="C204" t="str">
            <v>Р_ДЭСК_083</v>
          </cell>
          <cell r="E204">
            <v>2025</v>
          </cell>
          <cell r="F204">
            <v>2025</v>
          </cell>
          <cell r="G204">
            <v>2025</v>
          </cell>
          <cell r="CT204" t="str">
            <v>нд</v>
          </cell>
        </row>
        <row r="205">
          <cell r="B205" t="str">
            <v>Реконструкция ВЛ-0,4(0,23)кВ в ВЛИ-0,4кВ  КТП-3  ф. "Советская" с. Новопокровка</v>
          </cell>
          <cell r="C205" t="str">
            <v>Р_ДЭСК_088</v>
          </cell>
          <cell r="E205">
            <v>2025</v>
          </cell>
          <cell r="F205">
            <v>2025</v>
          </cell>
          <cell r="G205">
            <v>2025</v>
          </cell>
          <cell r="CT205" t="str">
            <v>нд</v>
          </cell>
        </row>
        <row r="206">
          <cell r="B206" t="str">
            <v>Реконструкция ВЛ-0,4(0,23)кВ в ВЛИ-0,4кВ  КТП-4  ф. "7й Магазин" г. Дальнереченск</v>
          </cell>
          <cell r="C206" t="str">
            <v>Р_ДЭСК_090</v>
          </cell>
          <cell r="E206">
            <v>2025</v>
          </cell>
          <cell r="F206">
            <v>2025</v>
          </cell>
          <cell r="G206">
            <v>2025</v>
          </cell>
          <cell r="CT206" t="str">
            <v>нд</v>
          </cell>
        </row>
        <row r="207">
          <cell r="B207" t="str">
            <v>Монтаж  КЛ-6,0 кВ ТП-722-ТП-724 :прокладка КЛ-6,0 кВ ААБл-6 3х240 длиной 140 метров</v>
          </cell>
          <cell r="C207" t="str">
            <v>Р_ДЭСК_095</v>
          </cell>
          <cell r="E207">
            <v>2025</v>
          </cell>
          <cell r="F207">
            <v>2025</v>
          </cell>
          <cell r="G207">
            <v>2025</v>
          </cell>
          <cell r="CT207" t="str">
            <v>нд</v>
          </cell>
        </row>
        <row r="208">
          <cell r="B208" t="str">
            <v>Монтаж  КЛ-6,0 кВ ТП-281-ТП-284 :прокладка КЛ-6,0 кВ ААБл-6 3х240 длиной 100 метров</v>
          </cell>
          <cell r="C208" t="str">
            <v>Р_ДЭСК_096</v>
          </cell>
          <cell r="E208">
            <v>2025</v>
          </cell>
          <cell r="F208">
            <v>2025</v>
          </cell>
          <cell r="G208">
            <v>2025</v>
          </cell>
          <cell r="CT208" t="str">
            <v>нд</v>
          </cell>
        </row>
        <row r="209">
          <cell r="B209" t="str">
            <v>Реконструкция ВЛ-0,4(0,23)кВ в ВЛИ-0,4кВ КТП № 19 ф. "2-я Набережная" г. Дальнереченск, с. Лазо</v>
          </cell>
          <cell r="C209" t="str">
            <v>L_ДЭСК_043</v>
          </cell>
          <cell r="E209">
            <v>2026</v>
          </cell>
          <cell r="F209">
            <v>2026</v>
          </cell>
          <cell r="G209">
            <v>2026</v>
          </cell>
          <cell r="CT209" t="str">
            <v>нд</v>
          </cell>
        </row>
        <row r="210">
          <cell r="B210" t="str">
            <v>Реконструкция ВЛ-0,4(0,23)кВ в ВЛИ-0,4кВ КТП № 19 ф. "Рабочая" г. Дальнереченск, с. Лазо</v>
          </cell>
          <cell r="C210" t="str">
            <v>L_ДЭСК_044</v>
          </cell>
          <cell r="E210">
            <v>2026</v>
          </cell>
          <cell r="F210">
            <v>2026</v>
          </cell>
          <cell r="G210">
            <v>2026</v>
          </cell>
          <cell r="CT210" t="str">
            <v>реконструкция объекта неактуальна</v>
          </cell>
        </row>
        <row r="211">
          <cell r="B211" t="str">
            <v>Реконструкция ВЛ-0,4(0,23)кВ в ВЛИ-0,4кВ КТП № 19 ф. "НГЧ" г. Дальнереченск, с. Лазо</v>
          </cell>
          <cell r="C211" t="str">
            <v>L_ДЭСК_045</v>
          </cell>
          <cell r="E211">
            <v>2026</v>
          </cell>
          <cell r="F211">
            <v>2026</v>
          </cell>
          <cell r="G211">
            <v>2026</v>
          </cell>
          <cell r="CT211" t="str">
            <v>нд</v>
          </cell>
        </row>
        <row r="212">
          <cell r="B212" t="str">
            <v>Реконструкция ВЛ-0,4(0,23)кВ в ВЛИ-0,4кВ КТП № 19 ф. "ПЧ" г. Дальнереченск, с. Лазо</v>
          </cell>
          <cell r="C212" t="str">
            <v>L_ДЭСК_046</v>
          </cell>
          <cell r="E212">
            <v>2026</v>
          </cell>
          <cell r="F212">
            <v>2026</v>
          </cell>
          <cell r="G212">
            <v>2026</v>
          </cell>
          <cell r="CT212" t="str">
            <v>реконструкция объекта неактуальна</v>
          </cell>
        </row>
        <row r="213">
          <cell r="B213" t="str">
            <v>Реконструкция ВЛ-0,4(0,23)кВ в ВЛИ-0,4кВ КТП № 19 ф. "1-я Набережная" г. Дальнереченск, с. Лазо</v>
          </cell>
          <cell r="C213" t="str">
            <v>L_ДЭСК_047</v>
          </cell>
          <cell r="E213">
            <v>2026</v>
          </cell>
          <cell r="F213">
            <v>2026</v>
          </cell>
          <cell r="G213">
            <v>2026</v>
          </cell>
          <cell r="CT213" t="str">
            <v>нд</v>
          </cell>
        </row>
        <row r="214">
          <cell r="B214" t="str">
            <v>Реконструкция ВЛ-0,4(0,23)кВ в ВЛИ-0,4кВ ф. "Краснояровка" до новой СТП г. Дальнереченск, с. Лазо</v>
          </cell>
          <cell r="C214" t="str">
            <v>L_ДЭСК_048</v>
          </cell>
          <cell r="E214">
            <v>2026</v>
          </cell>
          <cell r="F214">
            <v>2026</v>
          </cell>
          <cell r="G214">
            <v>2026</v>
          </cell>
          <cell r="CT214" t="str">
            <v>нд</v>
          </cell>
        </row>
        <row r="215">
          <cell r="B215" t="str">
            <v>Реконструкция ВЛ-10 кВ Ф. № 5 ПС "Лазо" с установкой новой СТП 10/0,4 кВ г. Дальнереченск, с. Лазо</v>
          </cell>
          <cell r="C215" t="str">
            <v>L_ДЭСК_049</v>
          </cell>
          <cell r="E215">
            <v>2026</v>
          </cell>
          <cell r="F215">
            <v>2026</v>
          </cell>
          <cell r="G215">
            <v>2026</v>
          </cell>
          <cell r="CT215" t="str">
            <v>реконструкция объекта неактуальна</v>
          </cell>
        </row>
        <row r="216">
          <cell r="B216" t="str">
            <v>Реконструкция ВЛ-0,4(0,23)кВ в ВЛИ-0,4кВ КТП № 12 ф. "Украинская" с. Новопокровка</v>
          </cell>
          <cell r="C216" t="str">
            <v>L_ДЭСК_054</v>
          </cell>
          <cell r="E216">
            <v>2026</v>
          </cell>
          <cell r="F216">
            <v>2026</v>
          </cell>
          <cell r="G216">
            <v>2026</v>
          </cell>
          <cell r="CT216" t="str">
            <v>нд</v>
          </cell>
        </row>
        <row r="217">
          <cell r="B217" t="str">
            <v>Реконструкция ВЛ-0,4 кВ: провод СИП-2 3*120+1*95 на ж/б опорах п.Путятин</v>
          </cell>
          <cell r="C217" t="str">
            <v>Q_ДЭСК_02</v>
          </cell>
          <cell r="E217">
            <v>2025</v>
          </cell>
          <cell r="F217">
            <v>2025</v>
          </cell>
          <cell r="G217">
            <v>2025</v>
          </cell>
          <cell r="CT217" t="str">
            <v>нд</v>
          </cell>
        </row>
        <row r="218">
          <cell r="B218" t="str">
            <v>Монтаж КЛ-6,0 кВ РП-11-РП-12:  прокладка КЛ-6,0 кВ ААБл 3х240-6 длиной 800 метров ( в т.ч. методом ГНБ 50 метров)</v>
          </cell>
          <cell r="C218" t="str">
            <v>Q_ДЭСК_03</v>
          </cell>
          <cell r="E218">
            <v>2025</v>
          </cell>
          <cell r="F218">
            <v>2025</v>
          </cell>
          <cell r="G218">
            <v>2025</v>
          </cell>
          <cell r="CT218" t="str">
            <v>нд</v>
          </cell>
        </row>
        <row r="219">
          <cell r="B219" t="str">
            <v>Реконструкция ВЛ-10кВ установка реклоузеров 10кВ Ф-19 ПС-220/35/10кВ "Лесозаводск" на опоре №1</v>
          </cell>
          <cell r="C219" t="str">
            <v>Q_ДЭСК_16</v>
          </cell>
          <cell r="E219">
            <v>2026</v>
          </cell>
          <cell r="F219">
            <v>2026</v>
          </cell>
          <cell r="G219">
            <v>2026</v>
          </cell>
          <cell r="CT219" t="str">
            <v>реконструкция объекта неактуальна</v>
          </cell>
        </row>
        <row r="220">
          <cell r="B220" t="str">
            <v>Реконструкция ВЛИ-0,4 кВ от КТПН-166 г.Лесозаводск</v>
          </cell>
          <cell r="C220" t="str">
            <v>Q_ДЭСК_17</v>
          </cell>
          <cell r="E220">
            <v>2026</v>
          </cell>
          <cell r="F220">
            <v>2026</v>
          </cell>
          <cell r="G220">
            <v>2026</v>
          </cell>
          <cell r="CT220" t="str">
            <v>нд</v>
          </cell>
        </row>
        <row r="221">
          <cell r="B221" t="str">
            <v>Реконструкция ВЛ-0,4(0,23)кВ в ВЛИ-0,4кВ КТП-5/1 ф. "№1" г.Артём</v>
          </cell>
          <cell r="C221" t="str">
            <v>Q_ДЭСК_18</v>
          </cell>
          <cell r="E221">
            <v>2026</v>
          </cell>
          <cell r="F221">
            <v>2026</v>
          </cell>
          <cell r="G221">
            <v>2026</v>
          </cell>
          <cell r="CT221" t="str">
            <v>нд</v>
          </cell>
        </row>
        <row r="222">
          <cell r="B222" t="str">
            <v>Реконструкция ВЛ-0,4(0,23)кВ в ВЛИ-0,4кВ КТП-5/1 ф. "№2" г.Артём</v>
          </cell>
          <cell r="C222" t="str">
            <v>Q_ДЭСК_19</v>
          </cell>
          <cell r="E222">
            <v>2026</v>
          </cell>
          <cell r="F222">
            <v>2026</v>
          </cell>
          <cell r="G222">
            <v>2026</v>
          </cell>
          <cell r="CT222" t="str">
            <v>нд</v>
          </cell>
        </row>
        <row r="223">
          <cell r="B223" t="str">
            <v>Реконструкция ВЛ-0,4(0,23)кВ в ВЛИ-0,4кВ КТП-5/1 ф. "№3" г.Артём</v>
          </cell>
          <cell r="C223" t="str">
            <v>Q_ДЭСК_20</v>
          </cell>
          <cell r="E223">
            <v>2026</v>
          </cell>
          <cell r="F223">
            <v>2026</v>
          </cell>
          <cell r="G223">
            <v>2026</v>
          </cell>
          <cell r="CT223" t="str">
            <v>нд</v>
          </cell>
        </row>
        <row r="224">
          <cell r="B224" t="str">
            <v>Реконструкция ВЛ-0,4(0,23)кВ в ВЛИ-0,4кВ КТП-9 ф. "Вахрушева" г.Артём</v>
          </cell>
          <cell r="C224" t="str">
            <v>Q_ДЭСК_21</v>
          </cell>
          <cell r="E224">
            <v>2026</v>
          </cell>
          <cell r="F224">
            <v>2026</v>
          </cell>
          <cell r="G224">
            <v>2026</v>
          </cell>
          <cell r="CT224" t="str">
            <v>нд</v>
          </cell>
        </row>
        <row r="225">
          <cell r="B225" t="str">
            <v>Реконструкция ВЛ-0,4(0,23)кВ в ВЛИ-0,4кВ КТП-9 ф. "Донбасская " г.Артём</v>
          </cell>
          <cell r="C225" t="str">
            <v>Q_ДЭСК_22</v>
          </cell>
          <cell r="E225">
            <v>2026</v>
          </cell>
          <cell r="F225">
            <v>2026</v>
          </cell>
          <cell r="G225">
            <v>2026</v>
          </cell>
          <cell r="CT225" t="str">
            <v>нд</v>
          </cell>
        </row>
        <row r="226">
          <cell r="B226" t="str">
            <v>Реконструкция ВЛ-0,4(0,23)кВ в ВЛИ-0,4кВ КТП-108, ф. "Пархоменко, 5-15" г.Артём</v>
          </cell>
          <cell r="C226" t="str">
            <v>Q_ДЭСК_23</v>
          </cell>
          <cell r="E226">
            <v>2026</v>
          </cell>
          <cell r="F226">
            <v>2026</v>
          </cell>
          <cell r="G226">
            <v>2026</v>
          </cell>
          <cell r="CT226" t="str">
            <v>нд</v>
          </cell>
        </row>
        <row r="227">
          <cell r="B227" t="str">
            <v>Реконструкция ВЛ-0,4(0,23)кВ в ВЛИ-0,4кВ КТП-110 ф. "Крымская-Береговая" г.Артём</v>
          </cell>
          <cell r="C227" t="str">
            <v>Q_ДЭСК_24</v>
          </cell>
          <cell r="E227">
            <v>2026</v>
          </cell>
          <cell r="F227">
            <v>2026</v>
          </cell>
          <cell r="G227">
            <v>2026</v>
          </cell>
          <cell r="CT227" t="str">
            <v>нд</v>
          </cell>
        </row>
        <row r="228">
          <cell r="B228" t="str">
            <v>Реконструкция ВЛ-0,4(0,23)кВ в ВЛИ-0,4кВ КТП-110 ф. "Хуторская" г.Артём</v>
          </cell>
          <cell r="C228" t="str">
            <v>Q_ДЭСК_25</v>
          </cell>
          <cell r="E228">
            <v>2026</v>
          </cell>
          <cell r="F228">
            <v>2026</v>
          </cell>
          <cell r="G228">
            <v>2026</v>
          </cell>
          <cell r="CT228" t="str">
            <v>нд</v>
          </cell>
        </row>
        <row r="229">
          <cell r="B229" t="str">
            <v>Реконструкция ВЛ-0,4(0,23)кВ в ВЛИ-0,4кВ КТП-110 ф. "Центральная" г.Артём</v>
          </cell>
          <cell r="C229" t="str">
            <v>Q_ДЭСК_26</v>
          </cell>
          <cell r="E229">
            <v>2026</v>
          </cell>
          <cell r="F229">
            <v>2026</v>
          </cell>
          <cell r="G229">
            <v>2026</v>
          </cell>
          <cell r="CT229" t="str">
            <v>нд</v>
          </cell>
        </row>
        <row r="230">
          <cell r="B230" t="str">
            <v>Реконструкция ВЛ-0,4(0,23)кВ в ВЛИ-0,4кВ СТП-311 ф. "№1" г.Артём</v>
          </cell>
          <cell r="C230" t="str">
            <v>Q_ДЭСК_27</v>
          </cell>
          <cell r="E230">
            <v>2026</v>
          </cell>
          <cell r="F230">
            <v>2026</v>
          </cell>
          <cell r="G230">
            <v>2026</v>
          </cell>
          <cell r="CT230" t="str">
            <v>нд</v>
          </cell>
        </row>
        <row r="231">
          <cell r="B231" t="str">
            <v>Реконструкция ВЛ-0,4(0,23)кВ в ВЛИ-0,4кВ СТП-311 ф. "№2" г.Артём</v>
          </cell>
          <cell r="C231" t="str">
            <v>Q_ДЭСК_28</v>
          </cell>
          <cell r="E231">
            <v>2026</v>
          </cell>
          <cell r="F231">
            <v>2026</v>
          </cell>
          <cell r="G231">
            <v>2026</v>
          </cell>
          <cell r="CT231" t="str">
            <v>нд</v>
          </cell>
        </row>
        <row r="232">
          <cell r="B232" t="str">
            <v>Реконструкция ВЛ-0,4(0,23)кВ в ВЛИ-0,4кВ СТП-311 ф. "№3" г.Артём</v>
          </cell>
          <cell r="C232" t="str">
            <v>Q_ДЭСК_29</v>
          </cell>
          <cell r="E232">
            <v>2026</v>
          </cell>
          <cell r="F232">
            <v>2026</v>
          </cell>
          <cell r="G232">
            <v>2026</v>
          </cell>
          <cell r="CT232" t="str">
            <v>нд</v>
          </cell>
        </row>
        <row r="233">
          <cell r="B233" t="str">
            <v>Реконструкция ВЛ-0,4(0,23)кВ в ВЛИ-0,4кВ ТП-61 ф. "Матвеева (Карьерная-Джамбула)" г.Артём</v>
          </cell>
          <cell r="C233" t="str">
            <v>Q_ДЭСК_30</v>
          </cell>
          <cell r="E233">
            <v>2026</v>
          </cell>
          <cell r="F233">
            <v>2026</v>
          </cell>
          <cell r="G233">
            <v>2026</v>
          </cell>
          <cell r="CT233" t="str">
            <v>нд</v>
          </cell>
        </row>
        <row r="234">
          <cell r="B234" t="str">
            <v>Реконструкция ВЛ-0,4(0,23)кВ в ВЛИ-0,4кВ ТП-89 ф. "Киевская-Одесская" г.Артём</v>
          </cell>
          <cell r="C234" t="str">
            <v>Q_ДЭСК_31</v>
          </cell>
          <cell r="E234">
            <v>2026</v>
          </cell>
          <cell r="F234">
            <v>2026</v>
          </cell>
          <cell r="G234">
            <v>2026</v>
          </cell>
          <cell r="CT234" t="str">
            <v>нд</v>
          </cell>
        </row>
        <row r="235">
          <cell r="B235" t="str">
            <v>Реконструкция ВЛ-0,4(0,23)кВ в ВЛИ-0,4кВ ТП-89 ф. "Приморская" г.Артём</v>
          </cell>
          <cell r="C235" t="str">
            <v>Q_ДЭСК_32</v>
          </cell>
          <cell r="E235">
            <v>2026</v>
          </cell>
          <cell r="F235">
            <v>2026</v>
          </cell>
          <cell r="G235">
            <v>2026</v>
          </cell>
          <cell r="CT235" t="str">
            <v>нд</v>
          </cell>
        </row>
        <row r="236">
          <cell r="B236" t="str">
            <v>Реконструкция ВЛ-0,4(0,23)кВ в ВЛИ-0,4кВ ТП-89 ф. "Уссурийская-гаражи" г.Артём</v>
          </cell>
          <cell r="C236" t="str">
            <v>Q_ДЭСК_33</v>
          </cell>
          <cell r="E236">
            <v>2026</v>
          </cell>
          <cell r="F236">
            <v>2026</v>
          </cell>
          <cell r="G236">
            <v>2026</v>
          </cell>
          <cell r="CT236" t="str">
            <v>нд</v>
          </cell>
        </row>
        <row r="237">
          <cell r="B237" t="str">
            <v>Реконструкция ВЛ-0,4(0,23)кВ в ВЛИ-0,4кВ ТП-107 ф. "Пархоменко" г.Артём</v>
          </cell>
          <cell r="C237" t="str">
            <v>Q_ДЭСК_34</v>
          </cell>
          <cell r="E237">
            <v>2026</v>
          </cell>
          <cell r="F237">
            <v>2026</v>
          </cell>
          <cell r="G237">
            <v>2026</v>
          </cell>
          <cell r="CT237" t="str">
            <v>нд</v>
          </cell>
        </row>
        <row r="238">
          <cell r="B238" t="str">
            <v xml:space="preserve">Реконструкция ВЛЗ-6 кВ  Ф.№10 "АТЭЦ" ТП-112 до опоры №17 </v>
          </cell>
          <cell r="C238" t="str">
            <v>Q_ДЭСК_35</v>
          </cell>
          <cell r="E238">
            <v>2026</v>
          </cell>
          <cell r="F238">
            <v>2026</v>
          </cell>
          <cell r="G238">
            <v>2026</v>
          </cell>
          <cell r="CT238" t="str">
            <v>реконструкция объекта неактуальна</v>
          </cell>
        </row>
        <row r="239">
          <cell r="B239" t="str">
            <v>Реконструкция ВЛ-0,4(0,23)кВ в ВЛИ-0,4кВ ТП-95 ф. "Поселок 1" г.Артём</v>
          </cell>
          <cell r="C239" t="str">
            <v>Q_ДЭСК_36</v>
          </cell>
          <cell r="E239">
            <v>2026</v>
          </cell>
          <cell r="F239">
            <v>2026</v>
          </cell>
          <cell r="G239">
            <v>2026</v>
          </cell>
          <cell r="CT239" t="str">
            <v>нд</v>
          </cell>
        </row>
        <row r="240">
          <cell r="B240" t="str">
            <v>Реконструкция КЛ-6 кВ Ф.3 "АТЭЦ" от опоры 17/8/9 до РУ-6кВ ТП-176 г.Артём</v>
          </cell>
          <cell r="C240" t="str">
            <v>Q_ДЭСК_37</v>
          </cell>
          <cell r="E240">
            <v>2026</v>
          </cell>
          <cell r="F240">
            <v>2026</v>
          </cell>
          <cell r="G240">
            <v>2026</v>
          </cell>
          <cell r="CT240" t="str">
            <v>нд</v>
          </cell>
        </row>
        <row r="241">
          <cell r="B241" t="str">
            <v>Реконструкция КЛ-6 кВ Ф. №28 "Кролевцы" от опоры № 14/2 до РУ-6кВ  ТП-204 г.Артём</v>
          </cell>
          <cell r="C241" t="str">
            <v>Q_ДЭСК_38</v>
          </cell>
          <cell r="E241">
            <v>2026</v>
          </cell>
          <cell r="F241">
            <v>2026</v>
          </cell>
          <cell r="G241">
            <v>2026</v>
          </cell>
          <cell r="CT241" t="str">
            <v>нд</v>
          </cell>
        </row>
        <row r="242">
          <cell r="B242" t="str">
            <v xml:space="preserve">Реконструкция КЛ-6 кВ Ф.№2 ПС"АТЭЦ" от  опоры №8 до РУ-6кВ КТП 100 </v>
          </cell>
          <cell r="C242" t="str">
            <v>Q_ДЭСК_39</v>
          </cell>
          <cell r="E242">
            <v>2026</v>
          </cell>
          <cell r="F242">
            <v>2026</v>
          </cell>
          <cell r="G242">
            <v>2026</v>
          </cell>
          <cell r="CT242" t="str">
            <v>реконструкция объекта неактуальна</v>
          </cell>
        </row>
        <row r="243">
          <cell r="B243" t="str">
            <v>Реконструкция КВЛ-6кВФ. №2,№4 "АТЭЦ" от РУ-6кВ ТП-101 до РУ-6кВ ТП-103 г.Артём</v>
          </cell>
          <cell r="C243" t="str">
            <v>Q_ДЭСК_40</v>
          </cell>
          <cell r="E243">
            <v>2026</v>
          </cell>
          <cell r="F243">
            <v>2026</v>
          </cell>
          <cell r="G243">
            <v>2026</v>
          </cell>
          <cell r="CT243" t="str">
            <v>нд</v>
          </cell>
        </row>
        <row r="244">
          <cell r="B244" t="str">
            <v>Реконструкция КЛ-6кВ Ф.№9,28 ПС "Кролевцы" от РУ-6кВ ТП-204 до РУ-6кВ ТП-207 г.Артём</v>
          </cell>
          <cell r="C244" t="str">
            <v>Q_ДЭСК_41</v>
          </cell>
          <cell r="E244">
            <v>2026</v>
          </cell>
          <cell r="F244">
            <v>2026</v>
          </cell>
          <cell r="G244">
            <v>2026</v>
          </cell>
          <cell r="CT244" t="str">
            <v>нд</v>
          </cell>
        </row>
        <row r="245">
          <cell r="B245" t="str">
            <v>Монтаж  КЛ-6,0 кВ ТП 69-ТП 331 прокладка КЛ-6,0 кВ ААБл-6 3х240 г.Находка</v>
          </cell>
          <cell r="C245" t="str">
            <v>Q_ДЭСК_42</v>
          </cell>
          <cell r="E245">
            <v>2026</v>
          </cell>
          <cell r="F245">
            <v>2026</v>
          </cell>
          <cell r="G245">
            <v>2026</v>
          </cell>
          <cell r="CT245" t="str">
            <v>нд</v>
          </cell>
        </row>
        <row r="246">
          <cell r="B246" t="str">
            <v>Монтаж  КЛ-6,0 кВ ТП 811-ТП 807 прокладка КЛ-6,0 кВ ААБл-6 3х240 г.Находка</v>
          </cell>
          <cell r="C246" t="str">
            <v>Q_ДЭСК_43</v>
          </cell>
          <cell r="E246">
            <v>2026</v>
          </cell>
          <cell r="F246">
            <v>2026</v>
          </cell>
          <cell r="G246">
            <v>2026</v>
          </cell>
          <cell r="CT246" t="str">
            <v>нд</v>
          </cell>
        </row>
        <row r="247">
          <cell r="B247" t="str">
            <v>Монтаж  КЛ-6,0 кВ РП 11-ТП 132 : прокладка КЛ-6,0 кВ ААБл-6 3х240 г.Находка</v>
          </cell>
          <cell r="C247" t="str">
            <v>Q_ДЭСК_44</v>
          </cell>
          <cell r="E247">
            <v>2029</v>
          </cell>
          <cell r="G247">
            <v>2029</v>
          </cell>
          <cell r="CT247" t="str">
            <v>нд</v>
          </cell>
        </row>
        <row r="248">
          <cell r="B248" t="str">
            <v>Монтаж ВЛ-6,0 кВ: провод СИП-3 1х120 от КТП-70 до проектируемой КТП-630 кВА по ул. Михайловская, 43 г.Находка</v>
          </cell>
          <cell r="C248" t="str">
            <v>Q_ДЭСК_46</v>
          </cell>
          <cell r="E248">
            <v>2026</v>
          </cell>
          <cell r="F248">
            <v>2026</v>
          </cell>
          <cell r="G248">
            <v>2026</v>
          </cell>
          <cell r="CT248" t="str">
            <v>нд</v>
          </cell>
        </row>
        <row r="249">
          <cell r="B249" t="str">
            <v>Монтаж ВЛ-6,0 кВ: провод СИП-3 1х120 от КТП-82 до проектируемой КТП-630 кВА по ул. Верхне-Морская, 28 г.Находка</v>
          </cell>
          <cell r="C249" t="str">
            <v>Q_ДЭСК_47</v>
          </cell>
          <cell r="E249">
            <v>2029</v>
          </cell>
          <cell r="G249">
            <v>2029</v>
          </cell>
          <cell r="CT249" t="str">
            <v>нд</v>
          </cell>
        </row>
        <row r="250">
          <cell r="B250" t="str">
            <v>Реконструкция ВЛ-6,0 кВ СИП-3 1х120 от КТП-627 до ТП-77 Ф21 ПС Голубовка: провод СИП-3 1х120 г.Находка</v>
          </cell>
          <cell r="C250" t="str">
            <v>Q_ДЭСК_48</v>
          </cell>
          <cell r="E250">
            <v>2029</v>
          </cell>
          <cell r="G250">
            <v>2029</v>
          </cell>
          <cell r="CT250" t="str">
            <v>нд</v>
          </cell>
        </row>
        <row r="251">
          <cell r="B251" t="str">
            <v>Монтаж ВЛ-6,0/0,4 кВ: провод СИП-3 1х120; СИП-2 3х120-1х95 от КТП-897 до КТП-895 г.Находка</v>
          </cell>
          <cell r="C251" t="str">
            <v>Q_ДЭСК_49</v>
          </cell>
          <cell r="E251">
            <v>2026</v>
          </cell>
          <cell r="F251">
            <v>2026</v>
          </cell>
          <cell r="G251">
            <v>2026</v>
          </cell>
          <cell r="CT251" t="str">
            <v>реконструкция объекта неактуальна</v>
          </cell>
        </row>
        <row r="252">
          <cell r="B252" t="str">
            <v>Реконструкция ВЛ-0,4 кВ ф. "Терешковой", КТП № 61,г. Дальнереченск</v>
          </cell>
          <cell r="C252" t="str">
            <v>Q_ДЭСК_99</v>
          </cell>
          <cell r="E252">
            <v>2027</v>
          </cell>
          <cell r="F252">
            <v>2027</v>
          </cell>
          <cell r="G252">
            <v>2027</v>
          </cell>
          <cell r="CT252" t="str">
            <v>нд</v>
          </cell>
        </row>
        <row r="253">
          <cell r="B253" t="str">
            <v>Реконструкция ВЛ-0,4 кВ ф."Карбышева", КТП № 61,г. Дальнереченск</v>
          </cell>
          <cell r="C253" t="str">
            <v>Q_ДЭСК_100</v>
          </cell>
          <cell r="E253">
            <v>2027</v>
          </cell>
          <cell r="F253">
            <v>2027</v>
          </cell>
          <cell r="G253">
            <v>2027</v>
          </cell>
          <cell r="CT253" t="str">
            <v>нд</v>
          </cell>
        </row>
        <row r="254">
          <cell r="B254" t="str">
            <v>Реконструкция ВЛ-0,4 кВ ф."Вострецова", КТП № 61,г. Дальнереченск</v>
          </cell>
          <cell r="C254" t="str">
            <v>Q_ДЭСК_101</v>
          </cell>
          <cell r="E254">
            <v>2027</v>
          </cell>
          <cell r="F254">
            <v>2027</v>
          </cell>
          <cell r="G254">
            <v>2027</v>
          </cell>
          <cell r="CT254" t="str">
            <v>нд</v>
          </cell>
        </row>
        <row r="255">
          <cell r="B255" t="str">
            <v>Реконструкция ВЛ-0,4 кВ ф."Харьковская ", КТП № 55, г. Дальнереченск</v>
          </cell>
          <cell r="C255" t="str">
            <v>Q_ДЭСК_103</v>
          </cell>
          <cell r="E255">
            <v>2027</v>
          </cell>
          <cell r="F255">
            <v>2027</v>
          </cell>
          <cell r="G255">
            <v>2027</v>
          </cell>
          <cell r="CT255" t="str">
            <v>нд</v>
          </cell>
        </row>
        <row r="256">
          <cell r="B256" t="str">
            <v>Реконструкция ВЛ-0,4 кВ ф. "Плеханова", КТП № 55, г. Дальнереченск</v>
          </cell>
          <cell r="C256" t="str">
            <v>Q_ДЭСК_104</v>
          </cell>
          <cell r="E256">
            <v>2027</v>
          </cell>
          <cell r="F256">
            <v>2027</v>
          </cell>
          <cell r="G256">
            <v>2027</v>
          </cell>
          <cell r="CT256" t="str">
            <v>нд</v>
          </cell>
        </row>
        <row r="257">
          <cell r="B257" t="str">
            <v xml:space="preserve">  Реконструкция ВЛИ-0,4 кВ от КТПН-69 (Ф-21 от ПС-220/35/10кВ "Лесозаводск")</v>
          </cell>
          <cell r="C257" t="str">
            <v>Q_ДЭСК_106</v>
          </cell>
          <cell r="E257">
            <v>2027</v>
          </cell>
          <cell r="F257">
            <v>2027</v>
          </cell>
          <cell r="G257">
            <v>2027</v>
          </cell>
          <cell r="CT257" t="str">
            <v>нд</v>
          </cell>
        </row>
        <row r="258">
          <cell r="B258" t="str">
            <v xml:space="preserve"> Реконструкция ВЛИ-0,4 кВ от КТПН-66 (Ф-21 от ПС-220/35/10кВ "Лесозаводск")</v>
          </cell>
          <cell r="C258" t="str">
            <v>Q_ДЭСК_107</v>
          </cell>
          <cell r="E258">
            <v>2027</v>
          </cell>
          <cell r="F258">
            <v>2027</v>
          </cell>
          <cell r="G258">
            <v>2027</v>
          </cell>
          <cell r="CT258" t="str">
            <v>нд</v>
          </cell>
        </row>
        <row r="259">
          <cell r="B259" t="str">
            <v>Реконструкция ВЛИ-0,4 кВ от СТП-199 (Ф-21 от ПС-220/35/10кВ "Лесозаводск")</v>
          </cell>
          <cell r="C259" t="str">
            <v>Q_ДЭСК_108</v>
          </cell>
          <cell r="E259">
            <v>2027</v>
          </cell>
          <cell r="F259">
            <v>2027</v>
          </cell>
          <cell r="G259">
            <v>2027</v>
          </cell>
          <cell r="CT259" t="str">
            <v>нд</v>
          </cell>
        </row>
        <row r="260">
          <cell r="B260" t="str">
            <v>Замена КЛ-0,4кВ от ТП-43 до МКЖД по ул. Спортивная, 2 (Ф-10 от ПС-220/35/10кВ "Лесозаводск")</v>
          </cell>
          <cell r="C260" t="str">
            <v>Q_ДЭСК_109</v>
          </cell>
          <cell r="E260">
            <v>2027</v>
          </cell>
          <cell r="F260">
            <v>2027</v>
          </cell>
          <cell r="G260">
            <v>2027</v>
          </cell>
          <cell r="CT260" t="str">
            <v>нд</v>
          </cell>
        </row>
        <row r="261">
          <cell r="B261" t="str">
            <v>Реконструкция ВЛ-10кВ установка реклоузеров 10кВ Ф-11 и Ф-22 от ПС-220/35/10кВ "Лесозаводск" на опоре №1, (включая пуско-наладочные работы)</v>
          </cell>
          <cell r="C261" t="str">
            <v>Q_ДЭСК_110</v>
          </cell>
          <cell r="E261">
            <v>2027</v>
          </cell>
          <cell r="F261">
            <v>2027</v>
          </cell>
          <cell r="G261">
            <v>2027</v>
          </cell>
          <cell r="CT261" t="str">
            <v>реконструкция объекта неактуальна</v>
          </cell>
        </row>
        <row r="262">
          <cell r="B262" t="str">
            <v>Реконструкция ВЛ-0,4(0,23)кВ в ВЛИ-0,4кВ КТП-17-1 ф. "Ставропольская" г.Артём</v>
          </cell>
          <cell r="C262" t="str">
            <v>Q_ДЭСК_111</v>
          </cell>
          <cell r="E262">
            <v>2027</v>
          </cell>
          <cell r="F262">
            <v>2027</v>
          </cell>
          <cell r="G262">
            <v>2027</v>
          </cell>
          <cell r="CT262" t="str">
            <v>нд</v>
          </cell>
        </row>
        <row r="263">
          <cell r="B263" t="str">
            <v>Реконструкция ВЛ-0,4(0,23)кВ в ВЛИ-0,4кВ КТП-205-1 ф. "Берёзовая-Бархатная" г.Артём</v>
          </cell>
          <cell r="C263" t="str">
            <v>Q_ДЭСК_112</v>
          </cell>
          <cell r="E263">
            <v>2027</v>
          </cell>
          <cell r="F263">
            <v>2027</v>
          </cell>
          <cell r="G263">
            <v>2027</v>
          </cell>
          <cell r="CT263" t="str">
            <v>нд</v>
          </cell>
        </row>
        <row r="264">
          <cell r="B264" t="str">
            <v>Реконструкция ВЛ-0,4(0,23)кВ в ВЛИ-0,4кВ ТП-17 ф. "Херсонская" г.Артём</v>
          </cell>
          <cell r="C264" t="str">
            <v>Q_ДЭСК_113</v>
          </cell>
          <cell r="E264">
            <v>2027</v>
          </cell>
          <cell r="F264">
            <v>2027</v>
          </cell>
          <cell r="G264">
            <v>2027</v>
          </cell>
          <cell r="CT264" t="str">
            <v>нд</v>
          </cell>
        </row>
        <row r="265">
          <cell r="B265" t="str">
            <v>Реконструкция ВЛ-0,4(0,23)кВ в ВЛИ-0,4кВ ТП-78 ф. "Дзержинского,37- Кирова, 31" г.Артём</v>
          </cell>
          <cell r="C265" t="str">
            <v>Q_ДЭСК_114</v>
          </cell>
          <cell r="E265">
            <v>2027</v>
          </cell>
          <cell r="F265">
            <v>2027</v>
          </cell>
          <cell r="G265">
            <v>2027</v>
          </cell>
          <cell r="CT265" t="str">
            <v>нд</v>
          </cell>
        </row>
        <row r="266">
          <cell r="B266" t="str">
            <v>Реконструкция ВЛ-0,4(0,23)кВ в ВЛИ-0,4кВ ТП-78 ф. "Интернациональная-Лазо" г.Артём</v>
          </cell>
          <cell r="C266" t="str">
            <v>Q_ДЭСК_115</v>
          </cell>
          <cell r="E266">
            <v>2027</v>
          </cell>
          <cell r="F266">
            <v>2027</v>
          </cell>
          <cell r="G266">
            <v>2027</v>
          </cell>
          <cell r="CT266" t="str">
            <v>нд</v>
          </cell>
        </row>
        <row r="267">
          <cell r="B267" t="str">
            <v>Реконструкция ВЛ-0,4(0,23)кВ в ВЛИ-0,4кВ ТП-206 ф. "Берёзовая" г.Артём</v>
          </cell>
          <cell r="C267" t="str">
            <v>Q_ДЭСК_116</v>
          </cell>
          <cell r="E267">
            <v>2027</v>
          </cell>
          <cell r="F267">
            <v>2027</v>
          </cell>
          <cell r="G267">
            <v>2027</v>
          </cell>
          <cell r="CT267" t="str">
            <v>нд</v>
          </cell>
        </row>
        <row r="268">
          <cell r="B268" t="str">
            <v>Реконструкция ВЛ-0,4(0,23)кВ в ВЛИ-0,4кВ ТП-206 ф. "Черемуховая" г.Артём</v>
          </cell>
          <cell r="C268" t="str">
            <v>Q_ДЭСК_117</v>
          </cell>
          <cell r="E268">
            <v>2027</v>
          </cell>
          <cell r="F268">
            <v>2027</v>
          </cell>
          <cell r="G268">
            <v>2027</v>
          </cell>
          <cell r="CT268" t="str">
            <v>нд</v>
          </cell>
        </row>
        <row r="269">
          <cell r="B269" t="str">
            <v>Реконструкция ВЛ-6кВ от РУ-6кВ КТП-1 до РУ-6кВ ТП-175 г. Артём</v>
          </cell>
          <cell r="C269" t="str">
            <v>Q_ДЭСК_118</v>
          </cell>
          <cell r="E269">
            <v>2029</v>
          </cell>
          <cell r="F269">
            <v>2027</v>
          </cell>
          <cell r="G269">
            <v>2029</v>
          </cell>
          <cell r="CT269" t="str">
            <v>нд</v>
          </cell>
        </row>
        <row r="270">
          <cell r="B270" t="str">
            <v>Реконструкция ВЛЗ-6кВ от РУ-6кВ КТП-326 до опоры №50 Ф. № 15 ПС "Артёмовская" г.Артём</v>
          </cell>
          <cell r="C270" t="str">
            <v>Q_ДЭСК_119</v>
          </cell>
          <cell r="E270">
            <v>2027</v>
          </cell>
          <cell r="F270">
            <v>2027</v>
          </cell>
          <cell r="G270">
            <v>2027</v>
          </cell>
          <cell r="CT270" t="str">
            <v>нд</v>
          </cell>
        </row>
        <row r="271">
          <cell r="B271" t="str">
            <v>Реконструкция ВЛЗ-6кВ Ф.№14  ПС "УПТФ"  от опоры № 1 до РУ-6 кВ ТП-138  г.Артём</v>
          </cell>
          <cell r="C271" t="str">
            <v>Q_ДЭСК_120</v>
          </cell>
          <cell r="E271">
            <v>2027</v>
          </cell>
          <cell r="F271">
            <v>2027</v>
          </cell>
          <cell r="G271">
            <v>2027</v>
          </cell>
          <cell r="CT271" t="str">
            <v>нд</v>
          </cell>
        </row>
        <row r="272">
          <cell r="B272" t="str">
            <v>Реконструкция ВЛ-0,4(0,23)кВ в ВЛИ-0,4кВ КТП-169/1 ф. №3 -"Третья" г.Артём</v>
          </cell>
          <cell r="C272" t="str">
            <v>Q_ДЭСК_121</v>
          </cell>
          <cell r="E272">
            <v>2027</v>
          </cell>
          <cell r="F272">
            <v>2027</v>
          </cell>
          <cell r="G272">
            <v>2027</v>
          </cell>
          <cell r="CT272" t="str">
            <v>нд</v>
          </cell>
        </row>
        <row r="273">
          <cell r="B273" t="str">
            <v>Реконструкция ВЛ-0,4(0,23)кВ в ВЛИ-0,4кВ КТП-169/1 ф. №2 -"Третья" г.Артём</v>
          </cell>
          <cell r="C273" t="str">
            <v>Q_ДЭСК_122</v>
          </cell>
          <cell r="E273">
            <v>2027</v>
          </cell>
          <cell r="F273">
            <v>2027</v>
          </cell>
          <cell r="G273">
            <v>2027</v>
          </cell>
          <cell r="CT273" t="str">
            <v>нд</v>
          </cell>
        </row>
        <row r="274">
          <cell r="B274" t="str">
            <v>Монтаж  КЛ-6,0 кВ ТП 30-ТП 31 :прокладка КЛ-6,0 кВ ААБл-6 3х240 г.Находка</v>
          </cell>
          <cell r="C274" t="str">
            <v>Q_ДЭСК_123</v>
          </cell>
          <cell r="E274">
            <v>2027</v>
          </cell>
          <cell r="F274">
            <v>2027</v>
          </cell>
          <cell r="G274">
            <v>2027</v>
          </cell>
          <cell r="CT274" t="str">
            <v>нд</v>
          </cell>
        </row>
        <row r="275">
          <cell r="B275" t="str">
            <v>Монтаж  КЛ-6,0 кВ ТП 360-РП 3 :прокладка КЛ-6,0 кВ ААБл-6 3х240 г.Находка</v>
          </cell>
          <cell r="C275" t="str">
            <v>Q_ДЭСК_124</v>
          </cell>
          <cell r="E275">
            <v>2027</v>
          </cell>
          <cell r="F275">
            <v>2027</v>
          </cell>
          <cell r="G275">
            <v>2027</v>
          </cell>
          <cell r="CT275" t="str">
            <v>нд</v>
          </cell>
        </row>
        <row r="276">
          <cell r="E276">
            <v>2026</v>
          </cell>
          <cell r="F276">
            <v>2026</v>
          </cell>
          <cell r="G276">
            <v>2026</v>
          </cell>
          <cell r="CT276" t="str">
            <v>Повышение пропускной способности, улучшение качества напряжения у существующих потребителей</v>
          </cell>
        </row>
        <row r="277">
          <cell r="E277">
            <v>2026</v>
          </cell>
          <cell r="F277">
            <v>2026</v>
          </cell>
          <cell r="G277">
            <v>2026</v>
          </cell>
          <cell r="CT277" t="str">
            <v>Повышение пропускной способности, улучшение качества напряжения у существующих потребителей</v>
          </cell>
        </row>
        <row r="278">
          <cell r="E278">
            <v>2026</v>
          </cell>
          <cell r="F278">
            <v>2026</v>
          </cell>
          <cell r="G278">
            <v>2026</v>
          </cell>
          <cell r="CT278" t="str">
            <v>Повышение пропускной способности, улучшение качества напряжения у существующих потребителей</v>
          </cell>
        </row>
        <row r="279">
          <cell r="E279">
            <v>2026</v>
          </cell>
          <cell r="F279">
            <v>2026</v>
          </cell>
          <cell r="G279">
            <v>2026</v>
          </cell>
          <cell r="CT279" t="str">
            <v>Повышение пропускной способности, улучшение качества напряжения у существующих потребителей</v>
          </cell>
        </row>
        <row r="280">
          <cell r="E280">
            <v>2026</v>
          </cell>
          <cell r="F280">
            <v>2026</v>
          </cell>
          <cell r="G280">
            <v>2026</v>
          </cell>
          <cell r="CT280" t="str">
            <v>Повышение пропускной способности, улучшение качества напряжения у существующих потребителей</v>
          </cell>
        </row>
        <row r="281">
          <cell r="E281">
            <v>2026</v>
          </cell>
          <cell r="F281">
            <v>2026</v>
          </cell>
          <cell r="G281">
            <v>2026</v>
          </cell>
          <cell r="CT281" t="str">
            <v>Повышение пропускной способности, улучшение качества напряжения у существующих потребителей</v>
          </cell>
        </row>
        <row r="282">
          <cell r="E282">
            <v>2026</v>
          </cell>
          <cell r="F282">
            <v>2026</v>
          </cell>
          <cell r="G282">
            <v>2026</v>
          </cell>
          <cell r="CT282" t="str">
            <v>Повышение пропускной способности, улучшение качества напряжения у существующих потребителей</v>
          </cell>
        </row>
        <row r="283">
          <cell r="E283">
            <v>2026</v>
          </cell>
          <cell r="F283">
            <v>2026</v>
          </cell>
          <cell r="G283">
            <v>2026</v>
          </cell>
          <cell r="CT283" t="str">
            <v>Повышение пропускной способности, улучшение качества напряжения у существующих потребителей</v>
          </cell>
        </row>
        <row r="284">
          <cell r="B284" t="str">
            <v>Реконструкция ВЛ-0,4 кВ ф."Комсомольская" КТП № 2 ПС "ЛДК" Ф. № 7 г. Дальнереченск</v>
          </cell>
          <cell r="C284" t="str">
            <v>R_ДЭСК_32</v>
          </cell>
          <cell r="E284">
            <v>2027</v>
          </cell>
          <cell r="F284" t="str">
            <v>нд</v>
          </cell>
          <cell r="G284">
            <v>2027</v>
          </cell>
          <cell r="CT284" t="str">
            <v>Повышение пропускной способности, улучшение качества напряжения у существующих потребителей</v>
          </cell>
        </row>
        <row r="285">
          <cell r="B285" t="str">
            <v>Реконструкция ВЛ-10кВ установка реклоузера 10кВ Ф-11 от ПС-220/35/10кВ "Лесозаводск" на опоре №1, (включая пуско-наладочные работы)</v>
          </cell>
          <cell r="C285" t="str">
            <v>R_ДЭСК_33</v>
          </cell>
          <cell r="E285">
            <v>2027</v>
          </cell>
          <cell r="F285" t="str">
            <v>нд</v>
          </cell>
          <cell r="G285">
            <v>2027</v>
          </cell>
          <cell r="CT285" t="str">
            <v>Повышение пропускной способности, улучшение качества напряжения у существующих потребителей</v>
          </cell>
        </row>
        <row r="286">
          <cell r="B286" t="str">
            <v>Реконструкция ВЛ-10кВ установка реклоузера 10кВ Ф-22 от ПС-220/35/10кВ "Лесозаводск" на опоре №1, (включая пуско-наладочные работы)</v>
          </cell>
          <cell r="C286" t="str">
            <v>R_ДЭСК_34</v>
          </cell>
          <cell r="E286">
            <v>2027</v>
          </cell>
          <cell r="F286" t="str">
            <v>нд</v>
          </cell>
          <cell r="G286">
            <v>2027</v>
          </cell>
          <cell r="CT286" t="str">
            <v>Повышение пропускной способности, улучшение качества напряжения у существующих потребителей</v>
          </cell>
        </row>
        <row r="287">
          <cell r="D287" t="str">
            <v>П</v>
          </cell>
          <cell r="E287">
            <v>2029</v>
          </cell>
          <cell r="F287">
            <v>2029</v>
          </cell>
          <cell r="G287">
            <v>2029</v>
          </cell>
          <cell r="H287">
            <v>0</v>
          </cell>
          <cell r="CT287" t="str">
            <v>Повышение пропускной способности, улучшение качества напряжения у существующих потребителей</v>
          </cell>
        </row>
        <row r="288">
          <cell r="D288" t="str">
            <v>П</v>
          </cell>
          <cell r="E288">
            <v>2029</v>
          </cell>
          <cell r="F288">
            <v>2029</v>
          </cell>
          <cell r="G288">
            <v>2029</v>
          </cell>
          <cell r="H288">
            <v>0</v>
          </cell>
          <cell r="CT288" t="str">
            <v>Повышение пропускной способности, улучшение качества напряжения у существующих потребителей</v>
          </cell>
        </row>
        <row r="289">
          <cell r="D289" t="str">
            <v>П</v>
          </cell>
          <cell r="E289">
            <v>2029</v>
          </cell>
          <cell r="F289">
            <v>2029</v>
          </cell>
          <cell r="G289">
            <v>2029</v>
          </cell>
          <cell r="H289">
            <v>0</v>
          </cell>
          <cell r="CT289" t="str">
            <v>Повышение пропускной способности, улучшение качества напряжения у существующих потребителей</v>
          </cell>
        </row>
        <row r="290">
          <cell r="D290" t="str">
            <v>П</v>
          </cell>
          <cell r="E290">
            <v>2029</v>
          </cell>
          <cell r="F290">
            <v>2029</v>
          </cell>
          <cell r="G290">
            <v>2029</v>
          </cell>
          <cell r="H290">
            <v>0</v>
          </cell>
          <cell r="CT290" t="str">
            <v>Повышение пропускной способности, улучшение качества напряжения у существующих потребителей</v>
          </cell>
        </row>
        <row r="291">
          <cell r="D291" t="str">
            <v>П</v>
          </cell>
          <cell r="E291">
            <v>2029</v>
          </cell>
          <cell r="F291">
            <v>2029</v>
          </cell>
          <cell r="G291">
            <v>2029</v>
          </cell>
          <cell r="H291">
            <v>0</v>
          </cell>
          <cell r="CT291" t="str">
            <v>Повышение пропускной способности, улучшение качества напряжения у существующих потребителей</v>
          </cell>
        </row>
        <row r="292">
          <cell r="D292" t="str">
            <v>П</v>
          </cell>
          <cell r="E292">
            <v>2029</v>
          </cell>
          <cell r="F292">
            <v>2029</v>
          </cell>
          <cell r="G292">
            <v>2029</v>
          </cell>
          <cell r="H292">
            <v>0</v>
          </cell>
          <cell r="CT292" t="str">
            <v>Повышение пропускной способности, улучшение качества напряжения у существующих потребителей</v>
          </cell>
        </row>
        <row r="293">
          <cell r="D293" t="str">
            <v>П</v>
          </cell>
          <cell r="E293">
            <v>2029</v>
          </cell>
          <cell r="F293">
            <v>2029</v>
          </cell>
          <cell r="G293">
            <v>2029</v>
          </cell>
          <cell r="H293">
            <v>0</v>
          </cell>
          <cell r="CT293" t="str">
            <v>Повышение пропускной способности, улучшение качества напряжения у существующих потребителей</v>
          </cell>
        </row>
        <row r="294">
          <cell r="D294" t="str">
            <v>П</v>
          </cell>
          <cell r="E294">
            <v>2029</v>
          </cell>
          <cell r="F294">
            <v>2029</v>
          </cell>
          <cell r="G294">
            <v>2029</v>
          </cell>
          <cell r="H294">
            <v>0</v>
          </cell>
          <cell r="CT294" t="str">
            <v>Повышение пропускной способности, улучшение качества напряжения у существующих потребителей</v>
          </cell>
        </row>
        <row r="295">
          <cell r="D295" t="str">
            <v>П</v>
          </cell>
          <cell r="E295">
            <v>2029</v>
          </cell>
          <cell r="F295">
            <v>2029</v>
          </cell>
          <cell r="G295">
            <v>2029</v>
          </cell>
          <cell r="H295">
            <v>0</v>
          </cell>
          <cell r="CT295" t="str">
            <v>Повышение пропускной способности, улучшение качества напряжения у существующих потребителей</v>
          </cell>
        </row>
        <row r="296">
          <cell r="D296" t="str">
            <v>П</v>
          </cell>
          <cell r="E296">
            <v>2029</v>
          </cell>
          <cell r="F296">
            <v>2029</v>
          </cell>
          <cell r="G296">
            <v>2029</v>
          </cell>
          <cell r="H296">
            <v>0</v>
          </cell>
          <cell r="CT296" t="str">
            <v>Повышение пропускной способности, улучшение качества напряжения у существующих потребителей</v>
          </cell>
        </row>
        <row r="297">
          <cell r="D297" t="str">
            <v>П</v>
          </cell>
          <cell r="E297">
            <v>2029</v>
          </cell>
          <cell r="F297">
            <v>2029</v>
          </cell>
          <cell r="G297">
            <v>2029</v>
          </cell>
          <cell r="H297">
            <v>0</v>
          </cell>
          <cell r="CT297" t="str">
            <v>Повышение пропускной способности, улучшение качества напряжения у существующих потребителей</v>
          </cell>
        </row>
        <row r="298">
          <cell r="D298" t="str">
            <v>П</v>
          </cell>
          <cell r="E298">
            <v>2029</v>
          </cell>
          <cell r="F298">
            <v>2029</v>
          </cell>
          <cell r="G298">
            <v>2029</v>
          </cell>
          <cell r="H298">
            <v>0</v>
          </cell>
          <cell r="CT298" t="str">
            <v>Повышение пропускной способности, улучшение качества напряжения у существующих потребителей</v>
          </cell>
        </row>
        <row r="299">
          <cell r="D299" t="str">
            <v>П</v>
          </cell>
          <cell r="E299">
            <v>2029</v>
          </cell>
          <cell r="F299">
            <v>2029</v>
          </cell>
          <cell r="G299">
            <v>2029</v>
          </cell>
          <cell r="H299">
            <v>0</v>
          </cell>
          <cell r="CT299" t="str">
            <v>Повышение пропускной способности, улучшение качества напряжения у существующих потребителей</v>
          </cell>
        </row>
        <row r="313">
          <cell r="B313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C313" t="str">
            <v>Р_ДЭСК_056</v>
          </cell>
          <cell r="E313">
            <v>2025</v>
          </cell>
          <cell r="F313">
            <v>2025</v>
          </cell>
          <cell r="CT313" t="str">
            <v>нд</v>
          </cell>
        </row>
        <row r="318">
          <cell r="B318" t="str">
            <v>Установка новой КТП 6/0,4 кВ  ул. Пригородная, 30 п. ЛДК</v>
          </cell>
          <cell r="C318" t="str">
            <v>L_ДЭСК_05</v>
          </cell>
          <cell r="D318" t="str">
            <v>П</v>
          </cell>
          <cell r="E318">
            <v>2022</v>
          </cell>
          <cell r="F318">
            <v>2022</v>
          </cell>
          <cell r="G318" t="str">
            <v>нд</v>
          </cell>
          <cell r="CT318" t="str">
            <v>нд</v>
          </cell>
        </row>
        <row r="319">
          <cell r="B319" t="str">
            <v>Строительство ВЛИ-10 кВ от КТП № 86 до КТП № 105</v>
          </cell>
          <cell r="C319" t="str">
            <v>L_ДЭСК_06</v>
          </cell>
          <cell r="D319" t="str">
            <v>П</v>
          </cell>
          <cell r="E319">
            <v>2022</v>
          </cell>
          <cell r="F319">
            <v>2022</v>
          </cell>
          <cell r="G319" t="str">
            <v>нд</v>
          </cell>
          <cell r="CT319" t="str">
            <v>нд</v>
          </cell>
        </row>
        <row r="320">
          <cell r="B320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320" t="str">
            <v>M_ДЭСК_013</v>
          </cell>
          <cell r="D320" t="str">
            <v>П</v>
          </cell>
          <cell r="E320">
            <v>2023</v>
          </cell>
          <cell r="F320" t="str">
            <v>нд</v>
          </cell>
          <cell r="G320" t="str">
            <v>нд</v>
          </cell>
          <cell r="CT320" t="str">
            <v>нд</v>
          </cell>
        </row>
        <row r="321">
          <cell r="B321" t="str">
            <v>ЛЭП-6 кВ ф. №1 ПС "Трикотажная" строительство отпайки от опоры №2/52 установка новой КТП-400 кВА в районе ул. Агеева, д.19</v>
          </cell>
          <cell r="C321" t="str">
            <v>M_ДЭСК_014</v>
          </cell>
          <cell r="D321" t="str">
            <v>П</v>
          </cell>
          <cell r="E321">
            <v>2023</v>
          </cell>
          <cell r="F321" t="str">
            <v>нд</v>
          </cell>
          <cell r="G321" t="str">
            <v>нд</v>
          </cell>
          <cell r="CT321" t="str">
            <v>нд</v>
          </cell>
        </row>
        <row r="322">
          <cell r="B322" t="str">
            <v>Установка новой СТП 10/0,4 кВ, строительство ВЛ-10кВ, ул.Почтовая, г.Дальнереченск, с.Лазо</v>
          </cell>
          <cell r="C322" t="str">
            <v>L_ДЭСК_030</v>
          </cell>
          <cell r="D322" t="str">
            <v>П</v>
          </cell>
          <cell r="E322">
            <v>2024</v>
          </cell>
          <cell r="F322">
            <v>2024</v>
          </cell>
          <cell r="G322">
            <v>2024</v>
          </cell>
          <cell r="CT322" t="str">
            <v>нд</v>
          </cell>
        </row>
        <row r="323">
          <cell r="B323" t="str">
            <v>Установка нового КТП 400 кВА в районе ул. Ивановская, 8 г.Артём</v>
          </cell>
          <cell r="C323" t="str">
            <v>О_ДЭСК_004</v>
          </cell>
          <cell r="D323" t="str">
            <v>П</v>
          </cell>
          <cell r="E323">
            <v>2024</v>
          </cell>
          <cell r="F323" t="str">
            <v>нд</v>
          </cell>
          <cell r="G323">
            <v>2024</v>
          </cell>
          <cell r="CT323" t="str">
            <v>нд</v>
          </cell>
        </row>
        <row r="324">
          <cell r="B324" t="str">
            <v>Строительство ВЛЗ-6 кВ, КТП-630 в районе ул. Северная, 64 (8 рубильников)</v>
          </cell>
          <cell r="C324" t="str">
            <v>О_ДЭСК_002</v>
          </cell>
          <cell r="D324" t="str">
            <v>П</v>
          </cell>
          <cell r="E324">
            <v>2024</v>
          </cell>
          <cell r="F324" t="str">
            <v>нд</v>
          </cell>
          <cell r="G324">
            <v>2024</v>
          </cell>
          <cell r="CT324" t="str">
            <v>нд</v>
          </cell>
        </row>
        <row r="325">
          <cell r="B325" t="str">
            <v>Строительство двухцепной ВЛЗ-6 кВ ПС "Шахтовая" Ф. №6,9 от ПС "Шахтовая" до ТП-143 г.Артём</v>
          </cell>
          <cell r="C325" t="str">
            <v>Р_ДЭСК_006</v>
          </cell>
          <cell r="D325" t="str">
            <v>П</v>
          </cell>
          <cell r="E325">
            <v>2025</v>
          </cell>
          <cell r="F325">
            <v>2025</v>
          </cell>
          <cell r="G325">
            <v>2025</v>
          </cell>
          <cell r="CT325" t="str">
            <v>нд</v>
          </cell>
        </row>
        <row r="326">
          <cell r="B326" t="str">
            <v>Строительство двухцепной ВЛЗ 6кВ от опоры №17 до опоры №17/1ПС "АТЭЦ" Ф №3 г.Артём</v>
          </cell>
          <cell r="C326" t="str">
            <v>Р_ДЭСК_007</v>
          </cell>
          <cell r="D326" t="str">
            <v>П</v>
          </cell>
          <cell r="E326">
            <v>2025</v>
          </cell>
          <cell r="F326">
            <v>2025</v>
          </cell>
          <cell r="G326">
            <v>2025</v>
          </cell>
          <cell r="CT326" t="str">
            <v>нд</v>
          </cell>
        </row>
        <row r="327">
          <cell r="B327" t="str">
            <v>Установка новой КТП 10/0,4 кВ ул. Плеханова 41 г.Дальнереченск</v>
          </cell>
          <cell r="C327" t="str">
            <v>L_ДЭСК_028</v>
          </cell>
          <cell r="D327" t="str">
            <v>П</v>
          </cell>
          <cell r="E327">
            <v>2025</v>
          </cell>
          <cell r="F327">
            <v>2025</v>
          </cell>
          <cell r="G327">
            <v>2025</v>
          </cell>
          <cell r="CT327" t="str">
            <v>нд</v>
          </cell>
        </row>
        <row r="328">
          <cell r="B328" t="str">
            <v>Установка КТП-400 кВа п.Путятин ул. Лазо,13</v>
          </cell>
          <cell r="C328" t="str">
            <v>Р_ДЭСК_050</v>
          </cell>
          <cell r="D328" t="str">
            <v>П</v>
          </cell>
          <cell r="E328">
            <v>2025</v>
          </cell>
          <cell r="F328">
            <v>2025</v>
          </cell>
          <cell r="G328">
            <v>2025</v>
          </cell>
          <cell r="CT328" t="str">
            <v>нд</v>
          </cell>
        </row>
        <row r="329">
          <cell r="B329" t="str">
            <v>Установка КТП-400 кВа п.Путятин ул. Камчатская,7</v>
          </cell>
          <cell r="C329" t="str">
            <v>Р_ДЭСК_051</v>
          </cell>
          <cell r="D329" t="str">
            <v>П</v>
          </cell>
          <cell r="E329">
            <v>2025</v>
          </cell>
          <cell r="F329">
            <v>2025</v>
          </cell>
          <cell r="G329">
            <v>2025</v>
          </cell>
          <cell r="CT329" t="str">
            <v>нд</v>
          </cell>
        </row>
        <row r="330">
          <cell r="B330" t="str">
            <v>Строительство КТП-630 в районе ул. Раздольная,13   г.Артём</v>
          </cell>
          <cell r="C330" t="str">
            <v>Р_ДЭСК_097</v>
          </cell>
          <cell r="D330" t="str">
            <v>П</v>
          </cell>
          <cell r="E330">
            <v>2025</v>
          </cell>
          <cell r="F330">
            <v>2025</v>
          </cell>
          <cell r="G330">
            <v>2025</v>
          </cell>
          <cell r="CT330" t="str">
            <v>нд</v>
          </cell>
        </row>
        <row r="331">
          <cell r="B331" t="str">
            <v>Строительство КТП-630 в с/т Солидарность г.Артём</v>
          </cell>
          <cell r="C331" t="str">
            <v>Р_ДЭСК_098</v>
          </cell>
          <cell r="D331" t="str">
            <v>П</v>
          </cell>
          <cell r="E331">
            <v>2025</v>
          </cell>
          <cell r="F331">
            <v>2025</v>
          </cell>
          <cell r="G331">
            <v>2025</v>
          </cell>
          <cell r="CT331" t="str">
            <v>нд</v>
          </cell>
        </row>
        <row r="332">
          <cell r="B332" t="str">
            <v>Строительство КЛ-6кВ в районе ул. Раздольная 13  Ф31 ПС "Кролевцы" г. Артём</v>
          </cell>
          <cell r="C332" t="str">
            <v>Р_ДЭСК_099</v>
          </cell>
          <cell r="D332" t="str">
            <v>П</v>
          </cell>
          <cell r="E332">
            <v>2025</v>
          </cell>
          <cell r="F332">
            <v>2025</v>
          </cell>
          <cell r="G332">
            <v>2025</v>
          </cell>
          <cell r="CT332" t="str">
            <v>нд</v>
          </cell>
        </row>
        <row r="333">
          <cell r="B333" t="str">
            <v>Строительство ВЛЗ-6кВ  в ст Солидарность,   Ф11 ПС "Западная" г. Артём</v>
          </cell>
          <cell r="C333" t="str">
            <v>Р_ДЭСК_100</v>
          </cell>
          <cell r="D333" t="str">
            <v>П</v>
          </cell>
          <cell r="E333">
            <v>2025</v>
          </cell>
          <cell r="F333">
            <v>2025</v>
          </cell>
          <cell r="G333">
            <v>2025</v>
          </cell>
          <cell r="CT333" t="str">
            <v>нд</v>
          </cell>
        </row>
        <row r="334">
          <cell r="B334" t="str">
            <v>Строительство КТП-814 А, п. Ливадия, ул.Берёзовая КТП-630</v>
          </cell>
          <cell r="C334" t="str">
            <v>Q_ДЭСК_04</v>
          </cell>
          <cell r="D334" t="str">
            <v>П</v>
          </cell>
          <cell r="E334">
            <v>2025</v>
          </cell>
          <cell r="F334">
            <v>2025</v>
          </cell>
          <cell r="G334">
            <v>2025</v>
          </cell>
          <cell r="CT334" t="str">
            <v>нд</v>
          </cell>
        </row>
        <row r="335">
          <cell r="B335" t="str">
            <v>Строительство  ВЛ-6кВ Ф. №14,7 ПС "УПТФ" от РУ-6кВ ТП-138 до РУ-6кВ КТП-387 г.Артём</v>
          </cell>
          <cell r="C335" t="str">
            <v>Q_ДЭСК_50</v>
          </cell>
          <cell r="D335" t="str">
            <v>П</v>
          </cell>
          <cell r="E335">
            <v>2026</v>
          </cell>
          <cell r="F335">
            <v>2026</v>
          </cell>
          <cell r="G335">
            <v>2026</v>
          </cell>
          <cell r="CT335" t="str">
            <v>нд</v>
          </cell>
        </row>
        <row r="336">
          <cell r="B336" t="str">
            <v>Строительство  КТП-6/0,4кВ с трансформатором  400 кВ в районе  Майхинское шоссе г.Артём</v>
          </cell>
          <cell r="C336" t="str">
            <v>Q_ДЭСК_51</v>
          </cell>
          <cell r="D336" t="str">
            <v>П</v>
          </cell>
          <cell r="E336">
            <v>2026</v>
          </cell>
          <cell r="F336">
            <v>2026</v>
          </cell>
          <cell r="G336">
            <v>2026</v>
          </cell>
          <cell r="CT336" t="str">
            <v>нд</v>
          </cell>
        </row>
        <row r="337">
          <cell r="B337" t="str">
            <v>Строительство КВЛ-6 кВ от РУ-6кВ РП-Ульяновская до РУ-6кВ КТП-132 г.Артём</v>
          </cell>
          <cell r="C337" t="str">
            <v>Q_ДЭСК_52</v>
          </cell>
          <cell r="D337" t="str">
            <v>П</v>
          </cell>
          <cell r="E337">
            <v>2026</v>
          </cell>
          <cell r="F337">
            <v>2026</v>
          </cell>
          <cell r="G337">
            <v>2026</v>
          </cell>
          <cell r="CT337" t="str">
            <v>нд</v>
          </cell>
        </row>
        <row r="338">
          <cell r="B338" t="str">
            <v>Строительство КТП - 630 КВА,  ул. Михайловская, 43 г.Находка</v>
          </cell>
          <cell r="C338" t="str">
            <v>Q_ДЭСК_53</v>
          </cell>
          <cell r="D338" t="str">
            <v>П</v>
          </cell>
          <cell r="E338">
            <v>2026</v>
          </cell>
          <cell r="F338">
            <v>2026</v>
          </cell>
          <cell r="G338">
            <v>2026</v>
          </cell>
          <cell r="CT338" t="str">
            <v>нд</v>
          </cell>
        </row>
        <row r="339">
          <cell r="B339" t="str">
            <v>Строительство КТП - 250 КВА,  ул. Перевальная, 81 г.Находка</v>
          </cell>
          <cell r="C339" t="str">
            <v>Q_ДЭСК_54</v>
          </cell>
          <cell r="D339" t="str">
            <v>П</v>
          </cell>
          <cell r="E339">
            <v>2026</v>
          </cell>
          <cell r="F339">
            <v>2026</v>
          </cell>
          <cell r="G339">
            <v>2026</v>
          </cell>
          <cell r="CT339" t="str">
            <v>нд</v>
          </cell>
        </row>
        <row r="340">
          <cell r="B340" t="str">
            <v>Строительство КТП - 630 КВА,  ул. Грибная, 2 г.Находка</v>
          </cell>
          <cell r="C340" t="str">
            <v>Q_ДЭСК_55</v>
          </cell>
          <cell r="D340" t="str">
            <v>П</v>
          </cell>
          <cell r="E340">
            <v>2029</v>
          </cell>
          <cell r="F340">
            <v>2026</v>
          </cell>
          <cell r="G340">
            <v>2029</v>
          </cell>
          <cell r="CT340" t="str">
            <v>нд</v>
          </cell>
        </row>
        <row r="341">
          <cell r="B341" t="str">
            <v>Строительство КТП - 630 КВА,  ул. Верхне-Морская, 28 г.Находка</v>
          </cell>
          <cell r="C341" t="str">
            <v>Q_ДЭСК_56</v>
          </cell>
          <cell r="D341" t="str">
            <v>П</v>
          </cell>
          <cell r="E341">
            <v>2029</v>
          </cell>
          <cell r="F341">
            <v>2026</v>
          </cell>
          <cell r="G341">
            <v>2029</v>
          </cell>
          <cell r="CT341" t="str">
            <v>нд</v>
          </cell>
        </row>
        <row r="342">
          <cell r="B342" t="str">
            <v>Строительство  ВЛЗ-6 кВ ф.№15 ПС "Шахта-7" от КТП- 349  до строящейся КТП-6/,04кВ с трансформатором  400 кВА  Гагарина,31 снт Родник-1 г.Артём</v>
          </cell>
          <cell r="C342" t="str">
            <v>Q_ДЭСК_125</v>
          </cell>
          <cell r="D342" t="str">
            <v>П</v>
          </cell>
          <cell r="E342">
            <v>2027</v>
          </cell>
          <cell r="F342">
            <v>2027</v>
          </cell>
          <cell r="G342">
            <v>2027</v>
          </cell>
          <cell r="CT342" t="str">
            <v>нд</v>
          </cell>
        </row>
        <row r="343">
          <cell r="B343" t="str">
            <v>Строительство  КТП-6/0,4кВ с трансформатором 400кВА в районе  ул.Сахалинская, 51 г.Артём</v>
          </cell>
          <cell r="C343" t="str">
            <v>Q_ДЭСК_126</v>
          </cell>
          <cell r="D343" t="str">
            <v>П</v>
          </cell>
          <cell r="E343">
            <v>2027</v>
          </cell>
          <cell r="F343">
            <v>2027</v>
          </cell>
          <cell r="G343">
            <v>2027</v>
          </cell>
          <cell r="CT343" t="str">
            <v>нд</v>
          </cell>
        </row>
        <row r="344">
          <cell r="B344" t="str">
            <v>Строительство  КТП-6/0,4кВ с трансформатором 400 кВА  ул. Гагарина, 31 снт Родник-1 г.Артём</v>
          </cell>
          <cell r="C344" t="str">
            <v>Q_ДЭСК_127</v>
          </cell>
          <cell r="D344" t="str">
            <v>П</v>
          </cell>
          <cell r="E344">
            <v>2027</v>
          </cell>
          <cell r="F344">
            <v>2027</v>
          </cell>
          <cell r="G344">
            <v>2027</v>
          </cell>
          <cell r="CT344" t="str">
            <v>нд</v>
          </cell>
        </row>
        <row r="345">
          <cell r="B345" t="str">
            <v>Строительство  КТП-6/0,4кВ с трансформатором 400 кВА в районе ул. Челябинская, 20 г.Артём</v>
          </cell>
          <cell r="C345" t="str">
            <v>Q_ДЭСК_128</v>
          </cell>
          <cell r="D345" t="str">
            <v>П</v>
          </cell>
          <cell r="E345">
            <v>2027</v>
          </cell>
          <cell r="F345">
            <v>2027</v>
          </cell>
          <cell r="G345">
            <v>2027</v>
          </cell>
          <cell r="CT345" t="str">
            <v>нд</v>
          </cell>
        </row>
        <row r="346">
          <cell r="B346" t="str">
            <v>Строительство ВЛЗ-6кВ от опоры №51/24/14 Ф. №15 ПС "Артёмовская" до опоры № 51/52 Ф. №15 ПС "Артёмовская"</v>
          </cell>
          <cell r="C346" t="str">
            <v>Q_ДЭСК_129</v>
          </cell>
          <cell r="D346" t="str">
            <v>П</v>
          </cell>
          <cell r="E346">
            <v>2027</v>
          </cell>
          <cell r="F346">
            <v>2027</v>
          </cell>
          <cell r="G346">
            <v>2027</v>
          </cell>
          <cell r="CT346" t="str">
            <v>нд</v>
          </cell>
        </row>
        <row r="347">
          <cell r="B347" t="str">
            <v>Строительство КЛ-6 кВ Ф.№28 ПС "Кролевцы" от опоры № 26  до РУ-6кВ ТП- 206 г.Артём</v>
          </cell>
          <cell r="C347" t="str">
            <v>Q_ДЭСК_130</v>
          </cell>
          <cell r="D347" t="str">
            <v>П</v>
          </cell>
          <cell r="E347">
            <v>2027</v>
          </cell>
          <cell r="F347">
            <v>2027</v>
          </cell>
          <cell r="G347">
            <v>2027</v>
          </cell>
          <cell r="CT347" t="str">
            <v>нд</v>
          </cell>
        </row>
        <row r="348">
          <cell r="B348" t="str">
            <v>Строительство КТП-6/0,4кВ с трансформатором  630 кВА СНТ Сопка в районе уч.159 г.Артём</v>
          </cell>
          <cell r="C348" t="str">
            <v>Q_ДЭСК_131</v>
          </cell>
          <cell r="D348" t="str">
            <v>П</v>
          </cell>
          <cell r="E348">
            <v>2026</v>
          </cell>
          <cell r="F348">
            <v>2027</v>
          </cell>
          <cell r="G348">
            <v>2026</v>
          </cell>
          <cell r="CT348" t="str">
            <v>нд</v>
          </cell>
        </row>
        <row r="349">
          <cell r="B349" t="str">
            <v>Установка РП-6,0 кВ Ф18 ПС Микрорайон, п. Врангель, ул. Беринга, 26</v>
          </cell>
          <cell r="C349" t="str">
            <v>Q_ДЭСК_132</v>
          </cell>
          <cell r="D349" t="str">
            <v>П</v>
          </cell>
          <cell r="E349">
            <v>2027</v>
          </cell>
          <cell r="F349">
            <v>2027</v>
          </cell>
          <cell r="G349">
            <v>2027</v>
          </cell>
          <cell r="CT349" t="str">
            <v>нд</v>
          </cell>
        </row>
        <row r="350">
          <cell r="B350" t="str">
            <v xml:space="preserve">Выполнение работ по прокладке подводного кабеля 10 кВ на о. Путятин </v>
          </cell>
          <cell r="C350" t="str">
            <v>Q_ДЭСК_139</v>
          </cell>
          <cell r="D350" t="str">
            <v>П</v>
          </cell>
          <cell r="E350">
            <v>2028</v>
          </cell>
          <cell r="F350">
            <v>2028</v>
          </cell>
          <cell r="CT350" t="str">
            <v>нд</v>
          </cell>
        </row>
        <row r="351">
          <cell r="B351" t="str">
            <v>Строительство КТП-10/0,4 кВ п.Путятин ул.Садовая</v>
          </cell>
          <cell r="C351" t="str">
            <v>R_ДЭСК_16</v>
          </cell>
          <cell r="D351" t="str">
            <v>П</v>
          </cell>
          <cell r="E351">
            <v>2026</v>
          </cell>
          <cell r="F351">
            <v>2026</v>
          </cell>
          <cell r="G351">
            <v>2026</v>
          </cell>
          <cell r="CT351" t="str">
            <v>Повышение пропускной способности, улучшение качества напряжения у существующих потребителей</v>
          </cell>
        </row>
        <row r="352">
          <cell r="B352" t="str">
            <v>Строительство КТП-10/0,4 кВ п.Путятин ул.Нагорная</v>
          </cell>
          <cell r="C352" t="str">
            <v>R_ДЭСК_17</v>
          </cell>
          <cell r="D352" t="str">
            <v>П</v>
          </cell>
          <cell r="E352">
            <v>2026</v>
          </cell>
          <cell r="F352">
            <v>2026</v>
          </cell>
          <cell r="G352">
            <v>2026</v>
          </cell>
          <cell r="CT352" t="str">
            <v>Повышение пропускной способности, улучшение качества напряжения у существующих потребителей</v>
          </cell>
        </row>
        <row r="353">
          <cell r="B353" t="str">
            <v>Установка новой СТП 10/0,4 кВ ПС "Лазо" Ф. № 5 г. Дальнереченск, с. Лазо</v>
          </cell>
          <cell r="C353" t="str">
            <v>R_ДЭСК_18</v>
          </cell>
          <cell r="D353" t="str">
            <v>П</v>
          </cell>
          <cell r="E353">
            <v>2026</v>
          </cell>
          <cell r="F353">
            <v>2026</v>
          </cell>
          <cell r="G353">
            <v>2026</v>
          </cell>
          <cell r="CT353" t="str">
            <v>Повышение пропускной способности, улучшение качества напряжения у существующих потребителей</v>
          </cell>
        </row>
        <row r="356">
          <cell r="B356" t="str">
            <v>Диспетчерский щит</v>
          </cell>
          <cell r="C356" t="str">
            <v>О_ДЭСК_009</v>
          </cell>
          <cell r="D356" t="str">
            <v>П</v>
          </cell>
          <cell r="E356">
            <v>2024</v>
          </cell>
          <cell r="F356">
            <v>2024</v>
          </cell>
          <cell r="G356">
            <v>2024</v>
          </cell>
          <cell r="CT356" t="str">
            <v>нд</v>
          </cell>
        </row>
        <row r="357">
          <cell r="B357" t="str">
            <v>Программное обеспечение "Пирамида"</v>
          </cell>
          <cell r="C357" t="str">
            <v>Q_ДЭСК_05</v>
          </cell>
          <cell r="D357" t="str">
            <v>П</v>
          </cell>
          <cell r="E357">
            <v>2025</v>
          </cell>
          <cell r="F357">
            <v>2025</v>
          </cell>
          <cell r="G357">
            <v>2025</v>
          </cell>
          <cell r="CT357" t="str">
            <v>нд</v>
          </cell>
        </row>
        <row r="358">
          <cell r="B358" t="str">
            <v>Передвижная электроизмерительная лаборатория (с доставкой)</v>
          </cell>
          <cell r="C358" t="str">
            <v>Q_ДЭСК_06</v>
          </cell>
          <cell r="D358" t="str">
            <v>П</v>
          </cell>
          <cell r="E358">
            <v>2025</v>
          </cell>
          <cell r="F358">
            <v>2025</v>
          </cell>
          <cell r="G358">
            <v>2025</v>
          </cell>
          <cell r="CT358" t="str">
            <v>нд</v>
          </cell>
        </row>
        <row r="359">
          <cell r="B359" t="str">
            <v>Бурильно-крановая установка ( с доставкой)</v>
          </cell>
          <cell r="C359" t="str">
            <v>Q_ДЭСК_07</v>
          </cell>
          <cell r="D359" t="str">
            <v>П</v>
          </cell>
          <cell r="E359">
            <v>2025</v>
          </cell>
          <cell r="F359">
            <v>2025</v>
          </cell>
          <cell r="G359">
            <v>2025</v>
          </cell>
          <cell r="CT359" t="str">
            <v>нд</v>
          </cell>
        </row>
        <row r="360">
          <cell r="B360" t="str">
            <v xml:space="preserve">Бурильно-крановая установка Чайка-Вектор V1211 </v>
          </cell>
          <cell r="C360" t="str">
            <v>Q_ДЭСК_08</v>
          </cell>
          <cell r="D360" t="str">
            <v>П</v>
          </cell>
          <cell r="E360">
            <v>2025</v>
          </cell>
          <cell r="F360">
            <v>2025</v>
          </cell>
          <cell r="G360">
            <v>2025</v>
          </cell>
          <cell r="CT360" t="str">
            <v>нд</v>
          </cell>
        </row>
        <row r="361">
          <cell r="B361" t="str">
            <v>Дизель-генераторная установка - 300 кВт - KT413GF на базе двигателя Cummins QSNT-G3 в кожухе на прицепе</v>
          </cell>
          <cell r="C361" t="str">
            <v>Q_ДЭСК_57</v>
          </cell>
          <cell r="D361" t="str">
            <v>П</v>
          </cell>
          <cell r="E361">
            <v>2026</v>
          </cell>
          <cell r="F361">
            <v>2026</v>
          </cell>
          <cell r="G361">
            <v>2026</v>
          </cell>
          <cell r="CT361" t="str">
            <v>приобретение неактуально</v>
          </cell>
        </row>
        <row r="362">
          <cell r="B362" t="str">
            <v>ГАЗ-C42A43 Садко-Некст Фермер Автогидроподъёмник КЭМЗ ТА-22 г. Дальнереченск</v>
          </cell>
          <cell r="C362" t="str">
            <v>Q_ДЭСК_58</v>
          </cell>
          <cell r="D362" t="str">
            <v>П</v>
          </cell>
          <cell r="E362">
            <v>2026</v>
          </cell>
          <cell r="F362">
            <v>2026</v>
          </cell>
          <cell r="G362">
            <v>2026</v>
          </cell>
          <cell r="CT362" t="str">
            <v>нд</v>
          </cell>
        </row>
        <row r="363">
          <cell r="B363" t="str">
            <v>Приобретение спецавтомобиля БКУ-Чайка-Вектор V1211</v>
          </cell>
          <cell r="C363" t="str">
            <v>Q_ДЭСК_59</v>
          </cell>
          <cell r="D363" t="str">
            <v>П</v>
          </cell>
          <cell r="E363">
            <v>2026</v>
          </cell>
          <cell r="F363">
            <v>2026</v>
          </cell>
          <cell r="G363">
            <v>2026</v>
          </cell>
          <cell r="CT363" t="str">
            <v>приобретение неактуально</v>
          </cell>
        </row>
        <row r="364">
          <cell r="B364" t="str">
            <v>Подъемник автомобильный гидравлический с рабочей платформой ВПИО18-01 18 метров на базе Садко NEXT (ГАЗ С42А43) г.Артём</v>
          </cell>
          <cell r="C364" t="str">
            <v>Q_ДЭСК_61</v>
          </cell>
          <cell r="D364" t="str">
            <v>П</v>
          </cell>
          <cell r="E364">
            <v>2026</v>
          </cell>
          <cell r="F364">
            <v>2026</v>
          </cell>
          <cell r="G364">
            <v>2026</v>
          </cell>
          <cell r="CT364" t="str">
            <v>приобретение неактуально</v>
          </cell>
        </row>
        <row r="365">
          <cell r="B365" t="str">
            <v>Автомобиль Соболь Комби 27527 грузопассажирский фургон г.Артём</v>
          </cell>
          <cell r="C365" t="str">
            <v>Q_ДЭСК_65</v>
          </cell>
          <cell r="D365" t="str">
            <v>П</v>
          </cell>
          <cell r="E365">
            <v>2026</v>
          </cell>
          <cell r="F365">
            <v>2026</v>
          </cell>
          <cell r="G365">
            <v>2026</v>
          </cell>
          <cell r="CT365" t="str">
            <v>нд</v>
          </cell>
        </row>
        <row r="366">
          <cell r="B366" t="str">
            <v>Оборудование телемеханики ПС 35/6 кВ "Трикотажная"</v>
          </cell>
          <cell r="C366" t="str">
            <v>Q_ДЭСК_67</v>
          </cell>
          <cell r="D366" t="str">
            <v>П</v>
          </cell>
          <cell r="E366">
            <v>2026</v>
          </cell>
          <cell r="F366">
            <v>2026</v>
          </cell>
          <cell r="G366">
            <v>2026</v>
          </cell>
          <cell r="CT366" t="str">
            <v>приобретение неактуально</v>
          </cell>
        </row>
        <row r="367">
          <cell r="B367" t="str">
            <v>Монтаж цифровой интерактивной доски для ОДС г.Находка</v>
          </cell>
          <cell r="C367" t="str">
            <v>Q_ДЭСК_68</v>
          </cell>
          <cell r="D367" t="str">
            <v>П</v>
          </cell>
          <cell r="E367">
            <v>2027</v>
          </cell>
          <cell r="F367">
            <v>2026</v>
          </cell>
          <cell r="G367">
            <v>2027</v>
          </cell>
          <cell r="CT367" t="str">
            <v>нд</v>
          </cell>
        </row>
        <row r="368">
          <cell r="B368" t="str">
            <v>Автогидроподъемник ПСС-131.18Э шасси ГАЗ-С42А43 4х4 г. Находка</v>
          </cell>
          <cell r="C368" t="str">
            <v>Q_ДЭСК_69</v>
          </cell>
          <cell r="D368" t="str">
            <v>П</v>
          </cell>
          <cell r="E368">
            <v>2029</v>
          </cell>
          <cell r="F368">
            <v>2026</v>
          </cell>
          <cell r="G368">
            <v>2029</v>
          </cell>
          <cell r="CT368" t="str">
            <v>нд</v>
          </cell>
        </row>
        <row r="369">
          <cell r="B369" t="str">
            <v>Дизель-генераторная установка - 300 кВт - KT413GF на базе двигателя Cummins QSNT-G3 в кожухе на прицепе г.Лесозаводск</v>
          </cell>
          <cell r="C369" t="str">
            <v>Q_ДЭСК_72</v>
          </cell>
          <cell r="D369" t="str">
            <v>П</v>
          </cell>
          <cell r="E369">
            <v>2026</v>
          </cell>
          <cell r="F369">
            <v>2026</v>
          </cell>
          <cell r="G369">
            <v>2026</v>
          </cell>
          <cell r="CT369" t="str">
            <v>приобретение неактуально</v>
          </cell>
        </row>
        <row r="370">
          <cell r="B370" t="str">
            <v>Дизель-генераторная установка - 300 кВт - KT413GF на базе двигателя Cummins QSNT-G3 в кожухе на прицепе</v>
          </cell>
          <cell r="C370" t="str">
            <v>Q_ДЭСК_134</v>
          </cell>
          <cell r="D370" t="str">
            <v>П</v>
          </cell>
          <cell r="E370">
            <v>2027</v>
          </cell>
          <cell r="F370">
            <v>2027</v>
          </cell>
          <cell r="G370">
            <v>2027</v>
          </cell>
          <cell r="CT370" t="str">
            <v>приобретение неактуально</v>
          </cell>
        </row>
        <row r="371">
          <cell r="B371" t="str">
            <v>Автомобиль Соболь Комби 27527 грузопассажирский фургон г.Находка</v>
          </cell>
          <cell r="C371" t="str">
            <v>Q_ДЭСК_135</v>
          </cell>
          <cell r="D371" t="str">
            <v>П</v>
          </cell>
          <cell r="E371">
            <v>2027</v>
          </cell>
          <cell r="F371">
            <v>2027</v>
          </cell>
          <cell r="G371">
            <v>2027</v>
          </cell>
          <cell r="CT371" t="str">
            <v>нд</v>
          </cell>
        </row>
        <row r="372">
          <cell r="B372" t="str">
            <v>Бортовой Daewoo Novus CC6CT с КМУ Horyong HRS 216 (эвакуатор) г. Дальнереченск</v>
          </cell>
          <cell r="C372" t="str">
            <v>Q_ДЭСК_138</v>
          </cell>
          <cell r="D372" t="str">
            <v>П</v>
          </cell>
          <cell r="E372">
            <v>2029</v>
          </cell>
          <cell r="F372">
            <v>2027</v>
          </cell>
          <cell r="G372">
            <v>2029</v>
          </cell>
          <cell r="CT372" t="str">
            <v>нд</v>
          </cell>
        </row>
        <row r="373">
          <cell r="B373" t="str">
            <v>Приобретение Автовышки на шасси ISUZU 700P 4X4 г.Лесозаводск</v>
          </cell>
          <cell r="C373" t="str">
            <v>R_ДЭСК_19</v>
          </cell>
          <cell r="D373" t="str">
            <v>П</v>
          </cell>
          <cell r="E373">
            <v>2026</v>
          </cell>
          <cell r="F373">
            <v>2026</v>
          </cell>
          <cell r="G373">
            <v>2026</v>
          </cell>
          <cell r="CT373" t="str">
            <v>Производственная необходимость</v>
          </cell>
        </row>
        <row r="374">
          <cell r="B374" t="str">
            <v>ГАЗ Садко Некст с КМУ TAURUS 035A с буровым оборудованием г.Артём</v>
          </cell>
          <cell r="C374" t="str">
            <v>R_ДЭСК_20</v>
          </cell>
          <cell r="D374" t="str">
            <v>П</v>
          </cell>
          <cell r="E374">
            <v>2026</v>
          </cell>
          <cell r="F374">
            <v>2026</v>
          </cell>
          <cell r="G374">
            <v>2026</v>
          </cell>
          <cell r="CT374" t="str">
            <v>Производственная необходимость</v>
          </cell>
        </row>
        <row r="375">
          <cell r="B375" t="str">
            <v>Реконструкция здания  в г. Находка под диспетчерский пункт ( ул. Пограничная, 17)</v>
          </cell>
          <cell r="C375" t="str">
            <v>R_ДЭСК_21</v>
          </cell>
          <cell r="D375" t="str">
            <v>П</v>
          </cell>
          <cell r="E375">
            <v>2026</v>
          </cell>
          <cell r="F375">
            <v>2026</v>
          </cell>
          <cell r="G375">
            <v>2026</v>
          </cell>
          <cell r="CT375" t="str">
            <v>Производственная необходимость</v>
          </cell>
        </row>
        <row r="376">
          <cell r="B376" t="str">
            <v>Программно-аппаратный комплекс VR-тренажер г.Артём</v>
          </cell>
          <cell r="C376" t="str">
            <v>R_ДЭСК_22</v>
          </cell>
          <cell r="D376" t="str">
            <v>П</v>
          </cell>
          <cell r="E376">
            <v>2026</v>
          </cell>
          <cell r="F376">
            <v>2026</v>
          </cell>
          <cell r="G376">
            <v>2026</v>
          </cell>
          <cell r="CT376" t="str">
            <v>Производственная необходимость</v>
          </cell>
        </row>
        <row r="377">
          <cell r="B377" t="str">
            <v>Проектирование реконструкции ПС 35/6 "Трикотажная" г.Артём</v>
          </cell>
          <cell r="C377" t="str">
            <v>R_ДЭСК_23</v>
          </cell>
          <cell r="D377" t="str">
            <v>П</v>
          </cell>
          <cell r="E377">
            <v>2026</v>
          </cell>
          <cell r="F377">
            <v>2026</v>
          </cell>
          <cell r="G377">
            <v>2026</v>
          </cell>
          <cell r="CT377" t="str">
            <v>Производственная необходимость</v>
          </cell>
        </row>
        <row r="378">
          <cell r="B378" t="str">
            <v>Бурильно-крановая установка (с доставкой) г. Дальнереченск</v>
          </cell>
          <cell r="C378" t="str">
            <v>R_ДЭСК_54</v>
          </cell>
          <cell r="D378" t="str">
            <v>П</v>
          </cell>
          <cell r="E378">
            <v>2029</v>
          </cell>
          <cell r="G378">
            <v>2029</v>
          </cell>
          <cell r="CT378" t="str">
            <v>Производственная необходимость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51673-85B6-46C2-B166-C123417F2F33}">
  <sheetPr codeName="Лист10">
    <tabColor theme="0" tint="-0.14999847407452621"/>
  </sheetPr>
  <dimension ref="A1:BA378"/>
  <sheetViews>
    <sheetView tabSelected="1" topLeftCell="K34" zoomScale="67" zoomScaleNormal="67" workbookViewId="0">
      <selection activeCell="V119" sqref="V119"/>
    </sheetView>
  </sheetViews>
  <sheetFormatPr defaultColWidth="9.140625" defaultRowHeight="15.75" outlineLevelRow="1" outlineLevelCol="1" x14ac:dyDescent="0.25"/>
  <cols>
    <col min="1" max="1" width="11.5703125" style="1" customWidth="1"/>
    <col min="2" max="2" width="72.5703125" style="1" customWidth="1"/>
    <col min="3" max="3" width="16.28515625" style="1" customWidth="1"/>
    <col min="4" max="4" width="7.85546875" style="1" customWidth="1"/>
    <col min="5" max="5" width="10" style="1" customWidth="1"/>
    <col min="6" max="6" width="11.28515625" style="1" customWidth="1"/>
    <col min="7" max="7" width="16.5703125" style="1" customWidth="1" outlineLevel="1"/>
    <col min="8" max="8" width="11.140625" style="1" customWidth="1"/>
    <col min="9" max="9" width="13" style="1" customWidth="1" outlineLevel="1"/>
    <col min="10" max="10" width="16.85546875" style="1" customWidth="1"/>
    <col min="11" max="13" width="9.5703125" style="1" customWidth="1"/>
    <col min="14" max="15" width="8.140625" style="1" customWidth="1"/>
    <col min="16" max="16" width="11.5703125" style="1" customWidth="1" outlineLevel="1"/>
    <col min="17" max="17" width="9.5703125" style="1" customWidth="1" outlineLevel="1"/>
    <col min="18" max="18" width="10.28515625" style="1" customWidth="1" outlineLevel="1"/>
    <col min="19" max="19" width="8.85546875" style="1" customWidth="1" outlineLevel="1"/>
    <col min="20" max="20" width="10" style="1" customWidth="1" outlineLevel="1"/>
    <col min="21" max="21" width="8.85546875" style="1" customWidth="1" outlineLevel="1"/>
    <col min="22" max="22" width="11.5703125" style="1" customWidth="1" outlineLevel="1"/>
    <col min="23" max="23" width="8.42578125" style="1" customWidth="1" outlineLevel="1"/>
    <col min="24" max="24" width="10.5703125" style="1" customWidth="1"/>
    <col min="25" max="25" width="10" style="1" customWidth="1" outlineLevel="1"/>
    <col min="26" max="26" width="9.28515625" style="2" customWidth="1"/>
    <col min="27" max="27" width="12.5703125" style="1" customWidth="1" outlineLevel="1"/>
    <col min="28" max="28" width="9.140625" style="1" customWidth="1" outlineLevel="1"/>
    <col min="29" max="29" width="12.7109375" style="1" customWidth="1" outlineLevel="1"/>
    <col min="30" max="30" width="7.85546875" style="1" customWidth="1" outlineLevel="1"/>
    <col min="31" max="31" width="13.140625" style="1" customWidth="1" outlineLevel="1"/>
    <col min="32" max="32" width="7.5703125" style="1" customWidth="1" outlineLevel="1"/>
    <col min="33" max="33" width="13.140625" style="1" customWidth="1" outlineLevel="1"/>
    <col min="34" max="34" width="16.7109375" style="2" customWidth="1"/>
    <col min="35" max="35" width="17.42578125" style="1" customWidth="1" outlineLevel="1"/>
    <col min="36" max="36" width="33.140625" style="1" customWidth="1"/>
    <col min="37" max="42" width="8.28515625" style="1" customWidth="1"/>
    <col min="43" max="43" width="9.85546875" style="1" customWidth="1"/>
    <col min="44" max="44" width="7" style="1" customWidth="1"/>
    <col min="45" max="45" width="7.85546875" style="1" customWidth="1"/>
    <col min="46" max="46" width="11" style="1" customWidth="1"/>
    <col min="47" max="47" width="7.7109375" style="1" customWidth="1"/>
    <col min="48" max="48" width="8.85546875" style="1" customWidth="1"/>
    <col min="49" max="16384" width="9.140625" style="1"/>
  </cols>
  <sheetData>
    <row r="1" spans="1:53" ht="18.75" x14ac:dyDescent="0.25">
      <c r="AJ1" s="3" t="s">
        <v>0</v>
      </c>
    </row>
    <row r="2" spans="1:53" ht="18.75" x14ac:dyDescent="0.3">
      <c r="AA2" s="4"/>
      <c r="AJ2" s="5" t="s">
        <v>1</v>
      </c>
    </row>
    <row r="3" spans="1:53" ht="18.75" x14ac:dyDescent="0.3">
      <c r="AJ3" s="5" t="s">
        <v>2</v>
      </c>
    </row>
    <row r="4" spans="1:53" s="7" customFormat="1" ht="18.75" x14ac:dyDescent="0.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53" ht="18.75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10"/>
      <c r="AI5" s="8"/>
      <c r="AJ5" s="8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1:53" ht="20.25" x14ac:dyDescent="0.25">
      <c r="A6" s="12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</row>
    <row r="7" spans="1:53" x14ac:dyDescent="0.25">
      <c r="A7" s="14" t="s">
        <v>5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</row>
    <row r="8" spans="1:53" ht="18.75" x14ac:dyDescent="0.3">
      <c r="X8" s="16"/>
      <c r="Z8" s="1"/>
      <c r="AA8" s="17"/>
      <c r="AC8" s="18"/>
      <c r="AE8" s="19"/>
      <c r="AF8" s="19"/>
      <c r="AG8" s="19"/>
      <c r="AI8" s="5"/>
    </row>
    <row r="9" spans="1:53" ht="20.25" x14ac:dyDescent="0.3">
      <c r="A9" s="20" t="s">
        <v>6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</row>
    <row r="10" spans="1:53" ht="18.75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0"/>
      <c r="AA10" s="21"/>
      <c r="AB10" s="8"/>
      <c r="AC10" s="8"/>
      <c r="AD10" s="8"/>
      <c r="AE10" s="8"/>
      <c r="AF10" s="8"/>
      <c r="AG10" s="8"/>
      <c r="AH10" s="10"/>
      <c r="AI10" s="21"/>
      <c r="AJ10" s="2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</row>
    <row r="11" spans="1:53" ht="21.75" customHeight="1" x14ac:dyDescent="0.35">
      <c r="A11" s="22" t="s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</row>
    <row r="12" spans="1:53" ht="20.25" customHeight="1" x14ac:dyDescent="0.25">
      <c r="A12" s="24" t="s">
        <v>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</row>
    <row r="13" spans="1:53" ht="15.75" customHeight="1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6"/>
    </row>
    <row r="14" spans="1:53" ht="49.5" customHeight="1" x14ac:dyDescent="0.25">
      <c r="A14" s="27" t="s">
        <v>9</v>
      </c>
      <c r="B14" s="28" t="s">
        <v>10</v>
      </c>
      <c r="C14" s="27" t="s">
        <v>11</v>
      </c>
      <c r="D14" s="29" t="s">
        <v>12</v>
      </c>
      <c r="E14" s="29" t="s">
        <v>13</v>
      </c>
      <c r="F14" s="30" t="s">
        <v>14</v>
      </c>
      <c r="G14" s="31"/>
      <c r="H14" s="28" t="s">
        <v>15</v>
      </c>
      <c r="I14" s="28"/>
      <c r="J14" s="32" t="s">
        <v>16</v>
      </c>
      <c r="K14" s="33" t="s">
        <v>17</v>
      </c>
      <c r="L14" s="34"/>
      <c r="M14" s="34"/>
      <c r="N14" s="34"/>
      <c r="O14" s="34"/>
      <c r="P14" s="34"/>
      <c r="Q14" s="34"/>
      <c r="R14" s="34"/>
      <c r="S14" s="34"/>
      <c r="T14" s="35"/>
      <c r="U14" s="34" t="s">
        <v>18</v>
      </c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5"/>
      <c r="AJ14" s="32" t="s">
        <v>19</v>
      </c>
    </row>
    <row r="15" spans="1:53" ht="120" customHeight="1" x14ac:dyDescent="0.25">
      <c r="A15" s="36"/>
      <c r="B15" s="28"/>
      <c r="C15" s="36"/>
      <c r="D15" s="29"/>
      <c r="E15" s="29"/>
      <c r="F15" s="37"/>
      <c r="G15" s="38"/>
      <c r="H15" s="28"/>
      <c r="I15" s="28"/>
      <c r="J15" s="39"/>
      <c r="K15" s="33" t="str">
        <f>H16</f>
        <v xml:space="preserve">План
</v>
      </c>
      <c r="L15" s="34"/>
      <c r="M15" s="34"/>
      <c r="N15" s="34"/>
      <c r="O15" s="35"/>
      <c r="P15" s="33" t="s">
        <v>20</v>
      </c>
      <c r="Q15" s="34"/>
      <c r="R15" s="34"/>
      <c r="S15" s="34"/>
      <c r="T15" s="35"/>
      <c r="U15" s="40" t="s">
        <v>21</v>
      </c>
      <c r="V15" s="40" t="s">
        <v>22</v>
      </c>
      <c r="W15" s="40" t="s">
        <v>23</v>
      </c>
      <c r="X15" s="41" t="s">
        <v>24</v>
      </c>
      <c r="Y15" s="41"/>
      <c r="Z15" s="41" t="s">
        <v>25</v>
      </c>
      <c r="AA15" s="41"/>
      <c r="AB15" s="41" t="s">
        <v>26</v>
      </c>
      <c r="AC15" s="41"/>
      <c r="AD15" s="41" t="s">
        <v>27</v>
      </c>
      <c r="AE15" s="41"/>
      <c r="AF15" s="41" t="s">
        <v>28</v>
      </c>
      <c r="AG15" s="41"/>
      <c r="AH15" s="28" t="s">
        <v>29</v>
      </c>
      <c r="AI15" s="28" t="s">
        <v>30</v>
      </c>
      <c r="AJ15" s="39"/>
    </row>
    <row r="16" spans="1:53" ht="109.5" customHeight="1" x14ac:dyDescent="0.25">
      <c r="A16" s="36"/>
      <c r="B16" s="28"/>
      <c r="C16" s="36"/>
      <c r="D16" s="29"/>
      <c r="E16" s="29"/>
      <c r="F16" s="40" t="s">
        <v>31</v>
      </c>
      <c r="G16" s="40" t="s">
        <v>32</v>
      </c>
      <c r="H16" s="40" t="str">
        <f>F16</f>
        <v xml:space="preserve">План
</v>
      </c>
      <c r="I16" s="42" t="s">
        <v>32</v>
      </c>
      <c r="J16" s="43"/>
      <c r="K16" s="44" t="s">
        <v>33</v>
      </c>
      <c r="L16" s="44" t="s">
        <v>34</v>
      </c>
      <c r="M16" s="44" t="s">
        <v>35</v>
      </c>
      <c r="N16" s="45" t="s">
        <v>36</v>
      </c>
      <c r="O16" s="45" t="s">
        <v>37</v>
      </c>
      <c r="P16" s="44" t="s">
        <v>33</v>
      </c>
      <c r="Q16" s="44" t="s">
        <v>34</v>
      </c>
      <c r="R16" s="44" t="s">
        <v>35</v>
      </c>
      <c r="S16" s="45" t="s">
        <v>36</v>
      </c>
      <c r="T16" s="45" t="s">
        <v>37</v>
      </c>
      <c r="U16" s="44" t="s">
        <v>38</v>
      </c>
      <c r="V16" s="44" t="s">
        <v>38</v>
      </c>
      <c r="W16" s="44" t="s">
        <v>38</v>
      </c>
      <c r="X16" s="44" t="s">
        <v>38</v>
      </c>
      <c r="Y16" s="44" t="s">
        <v>39</v>
      </c>
      <c r="Z16" s="44" t="str">
        <f>X16</f>
        <v xml:space="preserve">Утвержденный план
</v>
      </c>
      <c r="AA16" s="44" t="s">
        <v>32</v>
      </c>
      <c r="AB16" s="44" t="str">
        <f>Z16</f>
        <v xml:space="preserve">Утвержденный план
</v>
      </c>
      <c r="AC16" s="44" t="s">
        <v>32</v>
      </c>
      <c r="AD16" s="44" t="str">
        <f>AB16</f>
        <v xml:space="preserve">Утвержденный план
</v>
      </c>
      <c r="AE16" s="44" t="s">
        <v>32</v>
      </c>
      <c r="AF16" s="44" t="str">
        <f>AD16</f>
        <v xml:space="preserve">Утвержденный план
</v>
      </c>
      <c r="AG16" s="44" t="s">
        <v>32</v>
      </c>
      <c r="AH16" s="28"/>
      <c r="AI16" s="28"/>
      <c r="AJ16" s="43"/>
    </row>
    <row r="17" spans="1:36" x14ac:dyDescent="0.25">
      <c r="A17" s="40">
        <v>1</v>
      </c>
      <c r="B17" s="40">
        <v>2</v>
      </c>
      <c r="C17" s="40">
        <v>3</v>
      </c>
      <c r="D17" s="40">
        <v>4</v>
      </c>
      <c r="E17" s="40">
        <v>5</v>
      </c>
      <c r="F17" s="40">
        <v>6</v>
      </c>
      <c r="G17" s="40">
        <v>7</v>
      </c>
      <c r="H17" s="40">
        <v>8</v>
      </c>
      <c r="I17" s="40">
        <v>9</v>
      </c>
      <c r="J17" s="40">
        <v>10</v>
      </c>
      <c r="K17" s="40">
        <v>11</v>
      </c>
      <c r="L17" s="40">
        <v>12</v>
      </c>
      <c r="M17" s="40">
        <v>13</v>
      </c>
      <c r="N17" s="40">
        <v>14</v>
      </c>
      <c r="O17" s="40">
        <v>15</v>
      </c>
      <c r="P17" s="40">
        <v>16</v>
      </c>
      <c r="Q17" s="40">
        <v>17</v>
      </c>
      <c r="R17" s="40">
        <v>18</v>
      </c>
      <c r="S17" s="40">
        <v>19</v>
      </c>
      <c r="T17" s="40">
        <v>20</v>
      </c>
      <c r="U17" s="46" t="s">
        <v>40</v>
      </c>
      <c r="V17" s="46" t="s">
        <v>41</v>
      </c>
      <c r="W17" s="46" t="s">
        <v>42</v>
      </c>
      <c r="X17" s="46" t="s">
        <v>43</v>
      </c>
      <c r="Y17" s="46" t="s">
        <v>44</v>
      </c>
      <c r="Z17" s="46" t="s">
        <v>45</v>
      </c>
      <c r="AA17" s="46" t="s">
        <v>46</v>
      </c>
      <c r="AB17" s="46" t="s">
        <v>47</v>
      </c>
      <c r="AC17" s="46" t="s">
        <v>48</v>
      </c>
      <c r="AD17" s="46" t="s">
        <v>49</v>
      </c>
      <c r="AE17" s="46" t="s">
        <v>50</v>
      </c>
      <c r="AF17" s="46" t="s">
        <v>51</v>
      </c>
      <c r="AG17" s="46" t="s">
        <v>52</v>
      </c>
      <c r="AH17" s="40">
        <v>30</v>
      </c>
      <c r="AI17" s="40">
        <v>31</v>
      </c>
      <c r="AJ17" s="40">
        <v>32</v>
      </c>
    </row>
    <row r="18" spans="1:36" ht="21" customHeight="1" x14ac:dyDescent="0.25">
      <c r="A18" s="47" t="s">
        <v>53</v>
      </c>
      <c r="B18" s="48" t="s">
        <v>54</v>
      </c>
      <c r="C18" s="49" t="s">
        <v>55</v>
      </c>
      <c r="D18" s="49" t="str">
        <f>[1]Ф2!D18</f>
        <v>П</v>
      </c>
      <c r="E18" s="49">
        <v>2022</v>
      </c>
      <c r="F18" s="50">
        <v>2026</v>
      </c>
      <c r="G18" s="50">
        <v>2029</v>
      </c>
      <c r="H18" s="51">
        <f>H20+H22+H24</f>
        <v>1064.7054909612332</v>
      </c>
      <c r="I18" s="51">
        <f>I20+I22+I24</f>
        <v>1829.4058498299996</v>
      </c>
      <c r="J18" s="48" t="s">
        <v>55</v>
      </c>
      <c r="K18" s="51">
        <f>K20+K22+K24+0.01</f>
        <v>1064.7141822866665</v>
      </c>
      <c r="L18" s="51">
        <f t="shared" ref="L18:N18" si="0">L20+L22</f>
        <v>4.9349680000000005</v>
      </c>
      <c r="M18" s="51">
        <f t="shared" si="0"/>
        <v>840.99891372666661</v>
      </c>
      <c r="N18" s="51">
        <f t="shared" si="0"/>
        <v>27.142588419999996</v>
      </c>
      <c r="O18" s="51">
        <f>O24</f>
        <v>191.62771213999994</v>
      </c>
      <c r="P18" s="52">
        <f>P20+P22+P24</f>
        <v>1870.3662251233332</v>
      </c>
      <c r="Q18" s="52">
        <f t="shared" ref="Q18:R18" si="1">Q20+Q22</f>
        <v>3.4121130000000006</v>
      </c>
      <c r="R18" s="53">
        <f t="shared" si="1"/>
        <v>1598.2654341333332</v>
      </c>
      <c r="S18" s="52">
        <f>S20+S22+S24</f>
        <v>15.261160709999999</v>
      </c>
      <c r="T18" s="52">
        <f>T20+T22+T24</f>
        <v>253.42751727999996</v>
      </c>
      <c r="U18" s="51">
        <f>U20+U22+U24</f>
        <v>15.040500000000002</v>
      </c>
      <c r="V18" s="54">
        <f t="shared" ref="V18" si="2">V20+V22+V24</f>
        <v>22.047682383333335</v>
      </c>
      <c r="W18" s="51">
        <f>W20+W22+W24</f>
        <v>53.01383238999999</v>
      </c>
      <c r="X18" s="54">
        <f>X20+X22+X24</f>
        <v>234.17500450123342</v>
      </c>
      <c r="Y18" s="51">
        <f t="shared" ref="Y18:AI18" si="3">Y20+Y22+Y24</f>
        <v>234.83841945</v>
      </c>
      <c r="Z18" s="51">
        <f t="shared" si="3"/>
        <v>240.38780306000001</v>
      </c>
      <c r="AA18" s="51">
        <f t="shared" si="3"/>
        <v>263.38779999999997</v>
      </c>
      <c r="AB18" s="51">
        <f t="shared" si="3"/>
        <v>245.1206688</v>
      </c>
      <c r="AC18" s="51">
        <f t="shared" si="3"/>
        <v>410.69900000000001</v>
      </c>
      <c r="AD18" s="51">
        <f t="shared" si="3"/>
        <v>254.92</v>
      </c>
      <c r="AE18" s="51">
        <f t="shared" si="3"/>
        <v>427.12695999999994</v>
      </c>
      <c r="AF18" s="55">
        <f t="shared" si="3"/>
        <v>0</v>
      </c>
      <c r="AG18" s="51">
        <f t="shared" si="3"/>
        <v>444.21203798999994</v>
      </c>
      <c r="AH18" s="51">
        <f t="shared" si="3"/>
        <v>1064.7054911345665</v>
      </c>
      <c r="AI18" s="51">
        <f t="shared" si="3"/>
        <v>1870.3662322133332</v>
      </c>
      <c r="AJ18" s="49" t="s">
        <v>55</v>
      </c>
    </row>
    <row r="19" spans="1:36" x14ac:dyDescent="0.25">
      <c r="A19" s="56" t="s">
        <v>56</v>
      </c>
      <c r="B19" s="57" t="s">
        <v>57</v>
      </c>
      <c r="C19" s="58" t="s">
        <v>55</v>
      </c>
      <c r="D19" s="58" t="str">
        <f>[1]Ф2!D19</f>
        <v>нд</v>
      </c>
      <c r="E19" s="58" t="str">
        <f>[1]Ф2!E19</f>
        <v>нд</v>
      </c>
      <c r="F19" s="58" t="str">
        <f>[1]Ф2!F19</f>
        <v>нд</v>
      </c>
      <c r="G19" s="58" t="str">
        <f>[1]Ф2!G19</f>
        <v>нд</v>
      </c>
      <c r="H19" s="58" t="str">
        <f>[1]Ф2!H19</f>
        <v>нд</v>
      </c>
      <c r="I19" s="58" t="s">
        <v>55</v>
      </c>
      <c r="J19" s="58" t="s">
        <v>55</v>
      </c>
      <c r="K19" s="59" t="s">
        <v>55</v>
      </c>
      <c r="L19" s="59" t="s">
        <v>55</v>
      </c>
      <c r="M19" s="59" t="s">
        <v>55</v>
      </c>
      <c r="N19" s="59" t="s">
        <v>55</v>
      </c>
      <c r="O19" s="59" t="s">
        <v>55</v>
      </c>
      <c r="P19" s="58" t="s">
        <v>55</v>
      </c>
      <c r="Q19" s="58" t="s">
        <v>55</v>
      </c>
      <c r="R19" s="58" t="s">
        <v>55</v>
      </c>
      <c r="S19" s="58" t="s">
        <v>55</v>
      </c>
      <c r="T19" s="58" t="s">
        <v>55</v>
      </c>
      <c r="U19" s="58" t="s">
        <v>55</v>
      </c>
      <c r="V19" s="58" t="s">
        <v>55</v>
      </c>
      <c r="W19" s="58" t="s">
        <v>55</v>
      </c>
      <c r="X19" s="58" t="s">
        <v>55</v>
      </c>
      <c r="Y19" s="58" t="s">
        <v>55</v>
      </c>
      <c r="Z19" s="58" t="s">
        <v>55</v>
      </c>
      <c r="AA19" s="59" t="s">
        <v>55</v>
      </c>
      <c r="AB19" s="59" t="s">
        <v>55</v>
      </c>
      <c r="AC19" s="58" t="s">
        <v>55</v>
      </c>
      <c r="AD19" s="58" t="s">
        <v>55</v>
      </c>
      <c r="AE19" s="58" t="s">
        <v>55</v>
      </c>
      <c r="AF19" s="58" t="s">
        <v>55</v>
      </c>
      <c r="AG19" s="58" t="s">
        <v>55</v>
      </c>
      <c r="AH19" s="59" t="s">
        <v>55</v>
      </c>
      <c r="AI19" s="59" t="s">
        <v>55</v>
      </c>
      <c r="AJ19" s="58" t="s">
        <v>55</v>
      </c>
    </row>
    <row r="20" spans="1:36" x14ac:dyDescent="0.25">
      <c r="A20" s="60" t="s">
        <v>58</v>
      </c>
      <c r="B20" s="61" t="s">
        <v>59</v>
      </c>
      <c r="C20" s="62" t="s">
        <v>55</v>
      </c>
      <c r="D20" s="62" t="str">
        <f>[1]Ф2!D20</f>
        <v>П</v>
      </c>
      <c r="E20" s="62">
        <f>E18</f>
        <v>2022</v>
      </c>
      <c r="F20" s="62">
        <v>2026</v>
      </c>
      <c r="G20" s="62">
        <v>2029</v>
      </c>
      <c r="H20" s="63">
        <f>H46</f>
        <v>524.42719715503324</v>
      </c>
      <c r="I20" s="63">
        <f>I46</f>
        <v>1201.7138141599999</v>
      </c>
      <c r="J20" s="62" t="s">
        <v>55</v>
      </c>
      <c r="K20" s="63">
        <f>K46</f>
        <v>524.42589050333333</v>
      </c>
      <c r="L20" s="63">
        <f t="shared" ref="L20:N20" si="4">L46</f>
        <v>4.2829370000000004</v>
      </c>
      <c r="M20" s="63">
        <f t="shared" si="4"/>
        <v>498.49219941333337</v>
      </c>
      <c r="N20" s="63">
        <f t="shared" si="4"/>
        <v>21.650754089999996</v>
      </c>
      <c r="O20" s="63" t="s">
        <v>55</v>
      </c>
      <c r="P20" s="63">
        <f>P46</f>
        <v>1241.74648282</v>
      </c>
      <c r="Q20" s="63">
        <f t="shared" ref="Q20:S20" si="5">Q46</f>
        <v>3.0888830000000005</v>
      </c>
      <c r="R20" s="63">
        <f t="shared" si="5"/>
        <v>1229.6382734399999</v>
      </c>
      <c r="S20" s="63">
        <f t="shared" si="5"/>
        <v>9.019326379999999</v>
      </c>
      <c r="T20" s="64">
        <v>0</v>
      </c>
      <c r="U20" s="63">
        <f t="shared" ref="U20:AI20" si="6">U46</f>
        <v>12.019825000000001</v>
      </c>
      <c r="V20" s="63">
        <f t="shared" si="6"/>
        <v>18.5814056</v>
      </c>
      <c r="W20" s="63">
        <f t="shared" si="6"/>
        <v>27.936067199999997</v>
      </c>
      <c r="X20" s="63">
        <f t="shared" si="6"/>
        <v>156.7503859750334</v>
      </c>
      <c r="Y20" s="63">
        <f t="shared" si="6"/>
        <v>158.25530992</v>
      </c>
      <c r="Z20" s="63">
        <f t="shared" si="6"/>
        <v>123.61827758</v>
      </c>
      <c r="AA20" s="63">
        <f t="shared" si="6"/>
        <v>134.30795849</v>
      </c>
      <c r="AB20" s="63">
        <f t="shared" si="6"/>
        <v>185.52123597000002</v>
      </c>
      <c r="AC20" s="63">
        <f t="shared" si="6"/>
        <v>344.34838728</v>
      </c>
      <c r="AD20" s="65">
        <f t="shared" si="6"/>
        <v>0</v>
      </c>
      <c r="AE20" s="63">
        <f t="shared" si="6"/>
        <v>281.93253106999998</v>
      </c>
      <c r="AF20" s="65">
        <f t="shared" si="6"/>
        <v>0</v>
      </c>
      <c r="AG20" s="65">
        <f t="shared" si="6"/>
        <v>264.36500311999998</v>
      </c>
      <c r="AH20" s="63">
        <f t="shared" si="6"/>
        <v>524.42719732503326</v>
      </c>
      <c r="AI20" s="63">
        <f t="shared" si="6"/>
        <v>1241.74648768</v>
      </c>
      <c r="AJ20" s="62" t="s">
        <v>55</v>
      </c>
    </row>
    <row r="21" spans="1:36" ht="42.75" x14ac:dyDescent="0.25">
      <c r="A21" s="56" t="s">
        <v>60</v>
      </c>
      <c r="B21" s="57" t="s">
        <v>61</v>
      </c>
      <c r="C21" s="58" t="s">
        <v>55</v>
      </c>
      <c r="D21" s="58" t="str">
        <f>[1]Ф2!D21</f>
        <v>нд</v>
      </c>
      <c r="E21" s="58" t="str">
        <f>[1]Ф2!E21</f>
        <v>нд</v>
      </c>
      <c r="F21" s="58" t="str">
        <f>[1]Ф2!F21</f>
        <v>нд</v>
      </c>
      <c r="G21" s="58" t="s">
        <v>55</v>
      </c>
      <c r="H21" s="58" t="s">
        <v>55</v>
      </c>
      <c r="I21" s="58" t="s">
        <v>55</v>
      </c>
      <c r="J21" s="58" t="s">
        <v>55</v>
      </c>
      <c r="K21" s="59" t="s">
        <v>55</v>
      </c>
      <c r="L21" s="59" t="s">
        <v>55</v>
      </c>
      <c r="M21" s="59" t="s">
        <v>55</v>
      </c>
      <c r="N21" s="59" t="s">
        <v>55</v>
      </c>
      <c r="O21" s="59" t="s">
        <v>55</v>
      </c>
      <c r="P21" s="66" t="s">
        <v>55</v>
      </c>
      <c r="Q21" s="66" t="s">
        <v>55</v>
      </c>
      <c r="R21" s="66" t="s">
        <v>55</v>
      </c>
      <c r="S21" s="66" t="s">
        <v>55</v>
      </c>
      <c r="T21" s="58" t="s">
        <v>55</v>
      </c>
      <c r="U21" s="58" t="s">
        <v>55</v>
      </c>
      <c r="V21" s="58" t="s">
        <v>55</v>
      </c>
      <c r="W21" s="58" t="s">
        <v>55</v>
      </c>
      <c r="X21" s="58" t="s">
        <v>55</v>
      </c>
      <c r="Y21" s="58" t="s">
        <v>55</v>
      </c>
      <c r="Z21" s="58" t="s">
        <v>55</v>
      </c>
      <c r="AA21" s="59" t="s">
        <v>55</v>
      </c>
      <c r="AB21" s="59" t="s">
        <v>55</v>
      </c>
      <c r="AC21" s="58" t="s">
        <v>55</v>
      </c>
      <c r="AD21" s="58" t="s">
        <v>55</v>
      </c>
      <c r="AE21" s="58" t="s">
        <v>55</v>
      </c>
      <c r="AF21" s="58" t="s">
        <v>55</v>
      </c>
      <c r="AG21" s="58" t="s">
        <v>55</v>
      </c>
      <c r="AH21" s="58" t="s">
        <v>55</v>
      </c>
      <c r="AI21" s="58" t="s">
        <v>55</v>
      </c>
      <c r="AJ21" s="58" t="s">
        <v>55</v>
      </c>
    </row>
    <row r="22" spans="1:36" ht="28.5" x14ac:dyDescent="0.25">
      <c r="A22" s="60" t="s">
        <v>62</v>
      </c>
      <c r="B22" s="61" t="s">
        <v>63</v>
      </c>
      <c r="C22" s="62" t="s">
        <v>55</v>
      </c>
      <c r="D22" s="62" t="str">
        <f>[1]Ф2!D22</f>
        <v>П</v>
      </c>
      <c r="E22" s="62">
        <f>E18</f>
        <v>2022</v>
      </c>
      <c r="F22" s="62">
        <v>2026</v>
      </c>
      <c r="G22" s="62">
        <v>2029</v>
      </c>
      <c r="H22" s="63">
        <f>H317</f>
        <v>348.65058166619997</v>
      </c>
      <c r="I22" s="63">
        <f>I317</f>
        <v>373.51451838999992</v>
      </c>
      <c r="J22" s="62" t="s">
        <v>55</v>
      </c>
      <c r="K22" s="63">
        <f>K317</f>
        <v>348.65057964333334</v>
      </c>
      <c r="L22" s="63">
        <f t="shared" ref="L22:O22" si="7">L317</f>
        <v>0.65203100000000003</v>
      </c>
      <c r="M22" s="63">
        <f t="shared" si="7"/>
        <v>342.5067143133333</v>
      </c>
      <c r="N22" s="63">
        <f t="shared" si="7"/>
        <v>5.4918343300000005</v>
      </c>
      <c r="O22" s="65">
        <f t="shared" si="7"/>
        <v>0</v>
      </c>
      <c r="P22" s="67">
        <f>P317</f>
        <v>374.44222502333321</v>
      </c>
      <c r="Q22" s="67">
        <f t="shared" ref="Q22:S22" si="8">Q317</f>
        <v>0.32323000000000002</v>
      </c>
      <c r="R22" s="67">
        <f t="shared" si="8"/>
        <v>368.62716069333328</v>
      </c>
      <c r="S22" s="67">
        <f t="shared" si="8"/>
        <v>5.4918343300000005</v>
      </c>
      <c r="T22" s="68">
        <v>0</v>
      </c>
      <c r="U22" s="63">
        <f t="shared" ref="U22:AI22" si="9">U317</f>
        <v>3.0206749999999998</v>
      </c>
      <c r="V22" s="63">
        <f t="shared" si="9"/>
        <v>3.4662767833333334</v>
      </c>
      <c r="W22" s="63">
        <f t="shared" si="9"/>
        <v>6.3370651899999997</v>
      </c>
      <c r="X22" s="63">
        <f t="shared" si="9"/>
        <v>19.601575526200001</v>
      </c>
      <c r="Y22" s="63">
        <f t="shared" si="9"/>
        <v>19.16569286</v>
      </c>
      <c r="Z22" s="63">
        <f t="shared" si="9"/>
        <v>24.343704019999993</v>
      </c>
      <c r="AA22" s="63">
        <f t="shared" si="9"/>
        <v>27.851766849999997</v>
      </c>
      <c r="AB22" s="63">
        <f t="shared" si="9"/>
        <v>36.961285149999995</v>
      </c>
      <c r="AC22" s="63">
        <f t="shared" si="9"/>
        <v>34.233853379999999</v>
      </c>
      <c r="AD22" s="65">
        <f t="shared" si="9"/>
        <v>254.92</v>
      </c>
      <c r="AE22" s="63">
        <f t="shared" si="9"/>
        <v>145.19442892999999</v>
      </c>
      <c r="AF22" s="65">
        <f t="shared" si="9"/>
        <v>0</v>
      </c>
      <c r="AG22" s="63">
        <f t="shared" si="9"/>
        <v>135.17246825999999</v>
      </c>
      <c r="AH22" s="63">
        <f t="shared" si="9"/>
        <v>348.65058166953332</v>
      </c>
      <c r="AI22" s="63">
        <f t="shared" si="9"/>
        <v>374.44222725333327</v>
      </c>
      <c r="AJ22" s="62" t="s">
        <v>55</v>
      </c>
    </row>
    <row r="23" spans="1:36" ht="28.5" x14ac:dyDescent="0.25">
      <c r="A23" s="56" t="s">
        <v>64</v>
      </c>
      <c r="B23" s="57" t="s">
        <v>65</v>
      </c>
      <c r="C23" s="58" t="s">
        <v>55</v>
      </c>
      <c r="D23" s="58" t="str">
        <f>[1]Ф2!D23</f>
        <v>нд</v>
      </c>
      <c r="E23" s="58" t="str">
        <f>[1]Ф2!E23</f>
        <v>нд</v>
      </c>
      <c r="F23" s="58" t="str">
        <f>[1]Ф2!F23</f>
        <v>нд</v>
      </c>
      <c r="G23" s="58" t="s">
        <v>55</v>
      </c>
      <c r="H23" s="58" t="s">
        <v>55</v>
      </c>
      <c r="I23" s="58" t="s">
        <v>55</v>
      </c>
      <c r="J23" s="58" t="s">
        <v>55</v>
      </c>
      <c r="K23" s="58" t="s">
        <v>55</v>
      </c>
      <c r="L23" s="58" t="s">
        <v>55</v>
      </c>
      <c r="M23" s="58" t="s">
        <v>55</v>
      </c>
      <c r="N23" s="58" t="s">
        <v>55</v>
      </c>
      <c r="O23" s="58" t="s">
        <v>55</v>
      </c>
      <c r="P23" s="58" t="s">
        <v>55</v>
      </c>
      <c r="Q23" s="58" t="s">
        <v>55</v>
      </c>
      <c r="R23" s="58" t="s">
        <v>55</v>
      </c>
      <c r="S23" s="58" t="s">
        <v>55</v>
      </c>
      <c r="T23" s="58" t="s">
        <v>55</v>
      </c>
      <c r="U23" s="58" t="s">
        <v>55</v>
      </c>
      <c r="V23" s="58" t="s">
        <v>55</v>
      </c>
      <c r="W23" s="58" t="s">
        <v>55</v>
      </c>
      <c r="X23" s="69" t="s">
        <v>55</v>
      </c>
      <c r="Y23" s="69" t="s">
        <v>55</v>
      </c>
      <c r="Z23" s="69" t="s">
        <v>55</v>
      </c>
      <c r="AA23" s="59" t="s">
        <v>55</v>
      </c>
      <c r="AB23" s="59" t="s">
        <v>55</v>
      </c>
      <c r="AC23" s="69" t="s">
        <v>55</v>
      </c>
      <c r="AD23" s="69" t="s">
        <v>55</v>
      </c>
      <c r="AE23" s="69" t="s">
        <v>55</v>
      </c>
      <c r="AF23" s="69" t="s">
        <v>55</v>
      </c>
      <c r="AG23" s="69" t="s">
        <v>55</v>
      </c>
      <c r="AH23" s="58" t="s">
        <v>55</v>
      </c>
      <c r="AI23" s="58" t="s">
        <v>55</v>
      </c>
      <c r="AJ23" s="58" t="s">
        <v>55</v>
      </c>
    </row>
    <row r="24" spans="1:36" x14ac:dyDescent="0.25">
      <c r="A24" s="70" t="s">
        <v>66</v>
      </c>
      <c r="B24" s="71" t="s">
        <v>67</v>
      </c>
      <c r="C24" s="72" t="s">
        <v>55</v>
      </c>
      <c r="D24" s="72" t="str">
        <f>[1]Ф2!D24</f>
        <v>нд</v>
      </c>
      <c r="E24" s="72" t="str">
        <f>[1]Ф2!E24</f>
        <v>нд</v>
      </c>
      <c r="F24" s="72" t="str">
        <f>[1]Ф2!F24</f>
        <v>нд</v>
      </c>
      <c r="G24" s="72" t="s">
        <v>55</v>
      </c>
      <c r="H24" s="73">
        <f>H355</f>
        <v>191.62771213999994</v>
      </c>
      <c r="I24" s="73">
        <f>I355</f>
        <v>254.17751727999996</v>
      </c>
      <c r="J24" s="72" t="s">
        <v>55</v>
      </c>
      <c r="K24" s="74">
        <f>K355</f>
        <v>191.62771213999994</v>
      </c>
      <c r="L24" s="74">
        <f t="shared" ref="L24:O24" si="10">L355</f>
        <v>0</v>
      </c>
      <c r="M24" s="74">
        <f t="shared" si="10"/>
        <v>0</v>
      </c>
      <c r="N24" s="74">
        <f t="shared" si="10"/>
        <v>0</v>
      </c>
      <c r="O24" s="74">
        <f t="shared" si="10"/>
        <v>191.62771213999994</v>
      </c>
      <c r="P24" s="73">
        <f>P355</f>
        <v>254.17751727999996</v>
      </c>
      <c r="Q24" s="72" t="s">
        <v>55</v>
      </c>
      <c r="R24" s="72" t="s">
        <v>55</v>
      </c>
      <c r="S24" s="73">
        <f>S355</f>
        <v>0.75</v>
      </c>
      <c r="T24" s="73">
        <f>T355</f>
        <v>253.42751727999996</v>
      </c>
      <c r="U24" s="74">
        <f>U355</f>
        <v>0</v>
      </c>
      <c r="V24" s="74">
        <f>V355</f>
        <v>0</v>
      </c>
      <c r="W24" s="73">
        <f>W355</f>
        <v>18.7407</v>
      </c>
      <c r="X24" s="73">
        <f t="shared" ref="X24:AH24" si="11">X355</f>
        <v>57.823043000000006</v>
      </c>
      <c r="Y24" s="73">
        <f t="shared" si="11"/>
        <v>57.417416670000001</v>
      </c>
      <c r="Z24" s="73">
        <f t="shared" si="11"/>
        <v>92.425821459999995</v>
      </c>
      <c r="AA24" s="73">
        <f t="shared" si="11"/>
        <v>101.22807466</v>
      </c>
      <c r="AB24" s="73">
        <f t="shared" si="11"/>
        <v>22.638147679999999</v>
      </c>
      <c r="AC24" s="73">
        <f t="shared" si="11"/>
        <v>32.116759340000002</v>
      </c>
      <c r="AD24" s="74">
        <f t="shared" si="11"/>
        <v>0</v>
      </c>
      <c r="AE24" s="74">
        <f t="shared" si="11"/>
        <v>0</v>
      </c>
      <c r="AF24" s="74">
        <f t="shared" si="11"/>
        <v>0</v>
      </c>
      <c r="AG24" s="74">
        <f t="shared" si="11"/>
        <v>44.674566609999999</v>
      </c>
      <c r="AH24" s="73">
        <f t="shared" si="11"/>
        <v>191.62771213999994</v>
      </c>
      <c r="AI24" s="73">
        <f>AI355</f>
        <v>254.17751727999996</v>
      </c>
      <c r="AJ24" s="72" t="s">
        <v>55</v>
      </c>
    </row>
    <row r="25" spans="1:36" x14ac:dyDescent="0.25">
      <c r="A25" s="75" t="s">
        <v>68</v>
      </c>
      <c r="B25" s="57" t="s">
        <v>69</v>
      </c>
      <c r="C25" s="58" t="s">
        <v>55</v>
      </c>
      <c r="D25" s="58" t="str">
        <f>[1]Ф2!D26</f>
        <v>нд</v>
      </c>
      <c r="E25" s="58" t="str">
        <f>[1]Ф2!E26</f>
        <v>нд</v>
      </c>
      <c r="F25" s="58" t="str">
        <f>[1]Ф2!F26</f>
        <v>нд</v>
      </c>
      <c r="G25" s="58" t="s">
        <v>55</v>
      </c>
      <c r="H25" s="58" t="s">
        <v>55</v>
      </c>
      <c r="I25" s="58" t="s">
        <v>55</v>
      </c>
      <c r="J25" s="58" t="s">
        <v>55</v>
      </c>
      <c r="K25" s="58" t="s">
        <v>55</v>
      </c>
      <c r="L25" s="58" t="s">
        <v>55</v>
      </c>
      <c r="M25" s="58" t="s">
        <v>55</v>
      </c>
      <c r="N25" s="58" t="s">
        <v>55</v>
      </c>
      <c r="O25" s="58" t="s">
        <v>55</v>
      </c>
      <c r="P25" s="58" t="s">
        <v>55</v>
      </c>
      <c r="Q25" s="58" t="s">
        <v>55</v>
      </c>
      <c r="R25" s="58" t="s">
        <v>55</v>
      </c>
      <c r="S25" s="58" t="s">
        <v>55</v>
      </c>
      <c r="T25" s="58" t="s">
        <v>55</v>
      </c>
      <c r="U25" s="58" t="s">
        <v>55</v>
      </c>
      <c r="V25" s="58" t="s">
        <v>55</v>
      </c>
      <c r="W25" s="58" t="s">
        <v>55</v>
      </c>
      <c r="X25" s="69" t="s">
        <v>55</v>
      </c>
      <c r="Y25" s="58" t="s">
        <v>55</v>
      </c>
      <c r="Z25" s="58" t="s">
        <v>55</v>
      </c>
      <c r="AA25" s="59" t="s">
        <v>55</v>
      </c>
      <c r="AB25" s="59" t="s">
        <v>55</v>
      </c>
      <c r="AC25" s="58" t="s">
        <v>55</v>
      </c>
      <c r="AD25" s="58" t="s">
        <v>55</v>
      </c>
      <c r="AE25" s="58" t="s">
        <v>55</v>
      </c>
      <c r="AF25" s="58" t="s">
        <v>55</v>
      </c>
      <c r="AG25" s="58" t="s">
        <v>55</v>
      </c>
      <c r="AH25" s="58" t="s">
        <v>55</v>
      </c>
      <c r="AI25" s="58" t="s">
        <v>55</v>
      </c>
      <c r="AJ25" s="58" t="s">
        <v>55</v>
      </c>
    </row>
    <row r="26" spans="1:36" x14ac:dyDescent="0.25">
      <c r="A26" s="75" t="s">
        <v>70</v>
      </c>
      <c r="B26" s="76" t="s">
        <v>71</v>
      </c>
      <c r="C26" s="58" t="s">
        <v>55</v>
      </c>
      <c r="D26" s="58" t="str">
        <f>[1]Ф2!D27</f>
        <v>нд</v>
      </c>
      <c r="E26" s="58" t="str">
        <f>[1]Ф2!E27</f>
        <v>нд</v>
      </c>
      <c r="F26" s="58" t="str">
        <f>[1]Ф2!F27</f>
        <v>нд</v>
      </c>
      <c r="G26" s="58" t="s">
        <v>55</v>
      </c>
      <c r="H26" s="58" t="s">
        <v>55</v>
      </c>
      <c r="I26" s="58" t="s">
        <v>55</v>
      </c>
      <c r="J26" s="58" t="s">
        <v>55</v>
      </c>
      <c r="K26" s="58" t="s">
        <v>55</v>
      </c>
      <c r="L26" s="58" t="s">
        <v>55</v>
      </c>
      <c r="M26" s="58" t="s">
        <v>55</v>
      </c>
      <c r="N26" s="58" t="s">
        <v>55</v>
      </c>
      <c r="O26" s="58" t="s">
        <v>55</v>
      </c>
      <c r="P26" s="58" t="s">
        <v>55</v>
      </c>
      <c r="Q26" s="58" t="s">
        <v>55</v>
      </c>
      <c r="R26" s="58" t="s">
        <v>55</v>
      </c>
      <c r="S26" s="58" t="s">
        <v>55</v>
      </c>
      <c r="T26" s="58" t="s">
        <v>55</v>
      </c>
      <c r="U26" s="58" t="s">
        <v>55</v>
      </c>
      <c r="V26" s="58" t="s">
        <v>55</v>
      </c>
      <c r="W26" s="58" t="s">
        <v>55</v>
      </c>
      <c r="X26" s="58" t="s">
        <v>55</v>
      </c>
      <c r="Y26" s="58" t="s">
        <v>55</v>
      </c>
      <c r="Z26" s="58" t="s">
        <v>55</v>
      </c>
      <c r="AA26" s="59" t="s">
        <v>55</v>
      </c>
      <c r="AB26" s="59" t="s">
        <v>55</v>
      </c>
      <c r="AC26" s="58" t="s">
        <v>55</v>
      </c>
      <c r="AD26" s="58" t="s">
        <v>55</v>
      </c>
      <c r="AE26" s="58" t="s">
        <v>55</v>
      </c>
      <c r="AF26" s="58" t="s">
        <v>55</v>
      </c>
      <c r="AG26" s="58" t="s">
        <v>55</v>
      </c>
      <c r="AH26" s="58" t="s">
        <v>55</v>
      </c>
      <c r="AI26" s="58" t="s">
        <v>55</v>
      </c>
      <c r="AJ26" s="58" t="s">
        <v>55</v>
      </c>
    </row>
    <row r="27" spans="1:36" ht="30" outlineLevel="1" x14ac:dyDescent="0.25">
      <c r="A27" s="75" t="s">
        <v>72</v>
      </c>
      <c r="B27" s="76" t="s">
        <v>73</v>
      </c>
      <c r="C27" s="58" t="s">
        <v>55</v>
      </c>
      <c r="D27" s="58" t="str">
        <f>[1]Ф2!D28</f>
        <v>нд</v>
      </c>
      <c r="E27" s="58" t="str">
        <f>[1]Ф2!E28</f>
        <v>нд</v>
      </c>
      <c r="F27" s="58" t="str">
        <f>[1]Ф2!F28</f>
        <v>нд</v>
      </c>
      <c r="G27" s="58" t="s">
        <v>55</v>
      </c>
      <c r="H27" s="58" t="s">
        <v>55</v>
      </c>
      <c r="I27" s="58" t="s">
        <v>55</v>
      </c>
      <c r="J27" s="58" t="s">
        <v>55</v>
      </c>
      <c r="K27" s="58" t="s">
        <v>55</v>
      </c>
      <c r="L27" s="58" t="s">
        <v>55</v>
      </c>
      <c r="M27" s="58" t="s">
        <v>55</v>
      </c>
      <c r="N27" s="58" t="s">
        <v>55</v>
      </c>
      <c r="O27" s="58" t="s">
        <v>55</v>
      </c>
      <c r="P27" s="58" t="s">
        <v>55</v>
      </c>
      <c r="Q27" s="58" t="s">
        <v>55</v>
      </c>
      <c r="R27" s="58" t="s">
        <v>55</v>
      </c>
      <c r="S27" s="58" t="s">
        <v>55</v>
      </c>
      <c r="T27" s="58" t="s">
        <v>55</v>
      </c>
      <c r="U27" s="58" t="s">
        <v>55</v>
      </c>
      <c r="V27" s="58" t="s">
        <v>55</v>
      </c>
      <c r="W27" s="58" t="s">
        <v>55</v>
      </c>
      <c r="X27" s="58" t="s">
        <v>55</v>
      </c>
      <c r="Y27" s="58" t="s">
        <v>55</v>
      </c>
      <c r="Z27" s="58" t="s">
        <v>55</v>
      </c>
      <c r="AA27" s="59" t="s">
        <v>55</v>
      </c>
      <c r="AB27" s="59" t="s">
        <v>55</v>
      </c>
      <c r="AC27" s="58" t="s">
        <v>55</v>
      </c>
      <c r="AD27" s="58" t="s">
        <v>55</v>
      </c>
      <c r="AE27" s="58" t="s">
        <v>55</v>
      </c>
      <c r="AF27" s="58" t="s">
        <v>55</v>
      </c>
      <c r="AG27" s="58" t="s">
        <v>55</v>
      </c>
      <c r="AH27" s="58" t="s">
        <v>55</v>
      </c>
      <c r="AI27" s="58" t="s">
        <v>55</v>
      </c>
      <c r="AJ27" s="58" t="s">
        <v>55</v>
      </c>
    </row>
    <row r="28" spans="1:36" ht="30" outlineLevel="1" x14ac:dyDescent="0.25">
      <c r="A28" s="75" t="s">
        <v>74</v>
      </c>
      <c r="B28" s="76" t="s">
        <v>75</v>
      </c>
      <c r="C28" s="58" t="s">
        <v>55</v>
      </c>
      <c r="D28" s="58" t="str">
        <f>[1]Ф2!D29</f>
        <v>нд</v>
      </c>
      <c r="E28" s="58" t="str">
        <f>[1]Ф2!E29</f>
        <v>нд</v>
      </c>
      <c r="F28" s="58" t="str">
        <f>[1]Ф2!F29</f>
        <v>нд</v>
      </c>
      <c r="G28" s="58" t="s">
        <v>55</v>
      </c>
      <c r="H28" s="58" t="s">
        <v>55</v>
      </c>
      <c r="I28" s="58" t="s">
        <v>55</v>
      </c>
      <c r="J28" s="58" t="s">
        <v>55</v>
      </c>
      <c r="K28" s="58" t="s">
        <v>55</v>
      </c>
      <c r="L28" s="58" t="s">
        <v>55</v>
      </c>
      <c r="M28" s="58" t="s">
        <v>55</v>
      </c>
      <c r="N28" s="58" t="s">
        <v>55</v>
      </c>
      <c r="O28" s="58" t="s">
        <v>55</v>
      </c>
      <c r="P28" s="58" t="s">
        <v>55</v>
      </c>
      <c r="Q28" s="58" t="s">
        <v>55</v>
      </c>
      <c r="R28" s="58" t="s">
        <v>55</v>
      </c>
      <c r="S28" s="58" t="s">
        <v>55</v>
      </c>
      <c r="T28" s="58" t="s">
        <v>55</v>
      </c>
      <c r="U28" s="58" t="s">
        <v>55</v>
      </c>
      <c r="V28" s="58" t="s">
        <v>55</v>
      </c>
      <c r="W28" s="58" t="s">
        <v>55</v>
      </c>
      <c r="X28" s="58" t="s">
        <v>55</v>
      </c>
      <c r="Y28" s="58" t="s">
        <v>55</v>
      </c>
      <c r="Z28" s="58" t="s">
        <v>55</v>
      </c>
      <c r="AA28" s="59" t="s">
        <v>55</v>
      </c>
      <c r="AB28" s="59" t="s">
        <v>55</v>
      </c>
      <c r="AC28" s="58" t="s">
        <v>55</v>
      </c>
      <c r="AD28" s="58" t="s">
        <v>55</v>
      </c>
      <c r="AE28" s="58" t="s">
        <v>55</v>
      </c>
      <c r="AF28" s="58" t="s">
        <v>55</v>
      </c>
      <c r="AG28" s="58" t="s">
        <v>55</v>
      </c>
      <c r="AH28" s="58" t="s">
        <v>55</v>
      </c>
      <c r="AI28" s="58" t="s">
        <v>55</v>
      </c>
      <c r="AJ28" s="58" t="s">
        <v>55</v>
      </c>
    </row>
    <row r="29" spans="1:36" ht="30" outlineLevel="1" x14ac:dyDescent="0.25">
      <c r="A29" s="75" t="s">
        <v>76</v>
      </c>
      <c r="B29" s="76" t="s">
        <v>77</v>
      </c>
      <c r="C29" s="58" t="s">
        <v>55</v>
      </c>
      <c r="D29" s="58" t="str">
        <f>[1]Ф2!D30</f>
        <v>нд</v>
      </c>
      <c r="E29" s="58" t="str">
        <f>[1]Ф2!E30</f>
        <v>нд</v>
      </c>
      <c r="F29" s="58" t="str">
        <f>[1]Ф2!F30</f>
        <v>нд</v>
      </c>
      <c r="G29" s="58" t="s">
        <v>55</v>
      </c>
      <c r="H29" s="58" t="s">
        <v>55</v>
      </c>
      <c r="I29" s="58" t="s">
        <v>55</v>
      </c>
      <c r="J29" s="58" t="s">
        <v>55</v>
      </c>
      <c r="K29" s="58" t="s">
        <v>55</v>
      </c>
      <c r="L29" s="58" t="s">
        <v>55</v>
      </c>
      <c r="M29" s="58" t="s">
        <v>55</v>
      </c>
      <c r="N29" s="58" t="s">
        <v>55</v>
      </c>
      <c r="O29" s="58" t="s">
        <v>55</v>
      </c>
      <c r="P29" s="58" t="s">
        <v>55</v>
      </c>
      <c r="Q29" s="58" t="s">
        <v>55</v>
      </c>
      <c r="R29" s="58" t="s">
        <v>55</v>
      </c>
      <c r="S29" s="58" t="s">
        <v>55</v>
      </c>
      <c r="T29" s="58" t="s">
        <v>55</v>
      </c>
      <c r="U29" s="58" t="s">
        <v>55</v>
      </c>
      <c r="V29" s="58" t="s">
        <v>55</v>
      </c>
      <c r="W29" s="58" t="s">
        <v>55</v>
      </c>
      <c r="X29" s="58" t="s">
        <v>55</v>
      </c>
      <c r="Y29" s="58" t="s">
        <v>55</v>
      </c>
      <c r="Z29" s="58" t="s">
        <v>55</v>
      </c>
      <c r="AA29" s="59" t="s">
        <v>55</v>
      </c>
      <c r="AB29" s="59" t="s">
        <v>55</v>
      </c>
      <c r="AC29" s="58" t="s">
        <v>55</v>
      </c>
      <c r="AD29" s="58" t="s">
        <v>55</v>
      </c>
      <c r="AE29" s="58" t="s">
        <v>55</v>
      </c>
      <c r="AF29" s="58" t="s">
        <v>55</v>
      </c>
      <c r="AG29" s="58" t="s">
        <v>55</v>
      </c>
      <c r="AH29" s="58" t="s">
        <v>55</v>
      </c>
      <c r="AI29" s="58" t="s">
        <v>55</v>
      </c>
      <c r="AJ29" s="58" t="s">
        <v>55</v>
      </c>
    </row>
    <row r="30" spans="1:36" ht="30" outlineLevel="1" x14ac:dyDescent="0.25">
      <c r="A30" s="75" t="s">
        <v>78</v>
      </c>
      <c r="B30" s="76" t="s">
        <v>79</v>
      </c>
      <c r="C30" s="58" t="s">
        <v>55</v>
      </c>
      <c r="D30" s="58" t="str">
        <f>[1]Ф2!D31</f>
        <v>нд</v>
      </c>
      <c r="E30" s="58" t="str">
        <f>[1]Ф2!E31</f>
        <v>нд</v>
      </c>
      <c r="F30" s="58" t="str">
        <f>[1]Ф2!F31</f>
        <v>нд</v>
      </c>
      <c r="G30" s="58" t="s">
        <v>55</v>
      </c>
      <c r="H30" s="58" t="s">
        <v>55</v>
      </c>
      <c r="I30" s="58" t="s">
        <v>55</v>
      </c>
      <c r="J30" s="58" t="s">
        <v>55</v>
      </c>
      <c r="K30" s="58" t="s">
        <v>55</v>
      </c>
      <c r="L30" s="58" t="s">
        <v>55</v>
      </c>
      <c r="M30" s="58" t="s">
        <v>55</v>
      </c>
      <c r="N30" s="58" t="s">
        <v>55</v>
      </c>
      <c r="O30" s="58" t="s">
        <v>55</v>
      </c>
      <c r="P30" s="58" t="s">
        <v>55</v>
      </c>
      <c r="Q30" s="58" t="s">
        <v>55</v>
      </c>
      <c r="R30" s="58" t="s">
        <v>55</v>
      </c>
      <c r="S30" s="58" t="s">
        <v>55</v>
      </c>
      <c r="T30" s="58" t="s">
        <v>55</v>
      </c>
      <c r="U30" s="58" t="s">
        <v>55</v>
      </c>
      <c r="V30" s="58" t="s">
        <v>55</v>
      </c>
      <c r="W30" s="58" t="s">
        <v>55</v>
      </c>
      <c r="X30" s="58" t="s">
        <v>55</v>
      </c>
      <c r="Y30" s="58" t="s">
        <v>55</v>
      </c>
      <c r="Z30" s="58" t="s">
        <v>55</v>
      </c>
      <c r="AA30" s="59" t="s">
        <v>55</v>
      </c>
      <c r="AB30" s="59" t="s">
        <v>55</v>
      </c>
      <c r="AC30" s="58" t="s">
        <v>55</v>
      </c>
      <c r="AD30" s="58" t="s">
        <v>55</v>
      </c>
      <c r="AE30" s="58" t="s">
        <v>55</v>
      </c>
      <c r="AF30" s="58" t="s">
        <v>55</v>
      </c>
      <c r="AG30" s="58" t="s">
        <v>55</v>
      </c>
      <c r="AH30" s="58" t="s">
        <v>55</v>
      </c>
      <c r="AI30" s="58" t="s">
        <v>55</v>
      </c>
      <c r="AJ30" s="58" t="s">
        <v>55</v>
      </c>
    </row>
    <row r="31" spans="1:36" ht="30" outlineLevel="1" x14ac:dyDescent="0.25">
      <c r="A31" s="75" t="s">
        <v>80</v>
      </c>
      <c r="B31" s="76" t="s">
        <v>81</v>
      </c>
      <c r="C31" s="58" t="s">
        <v>55</v>
      </c>
      <c r="D31" s="58" t="str">
        <f>[1]Ф2!D32</f>
        <v>нд</v>
      </c>
      <c r="E31" s="58" t="str">
        <f>[1]Ф2!E32</f>
        <v>нд</v>
      </c>
      <c r="F31" s="58" t="str">
        <f>[1]Ф2!F32</f>
        <v>нд</v>
      </c>
      <c r="G31" s="58" t="s">
        <v>55</v>
      </c>
      <c r="H31" s="58" t="s">
        <v>55</v>
      </c>
      <c r="I31" s="58" t="s">
        <v>55</v>
      </c>
      <c r="J31" s="58" t="s">
        <v>55</v>
      </c>
      <c r="K31" s="58" t="s">
        <v>55</v>
      </c>
      <c r="L31" s="58" t="s">
        <v>55</v>
      </c>
      <c r="M31" s="58" t="s">
        <v>55</v>
      </c>
      <c r="N31" s="58" t="s">
        <v>55</v>
      </c>
      <c r="O31" s="58" t="s">
        <v>55</v>
      </c>
      <c r="P31" s="58" t="s">
        <v>55</v>
      </c>
      <c r="Q31" s="58" t="s">
        <v>55</v>
      </c>
      <c r="R31" s="58" t="s">
        <v>55</v>
      </c>
      <c r="S31" s="58" t="s">
        <v>55</v>
      </c>
      <c r="T31" s="58" t="s">
        <v>55</v>
      </c>
      <c r="U31" s="58" t="s">
        <v>55</v>
      </c>
      <c r="V31" s="58" t="s">
        <v>55</v>
      </c>
      <c r="W31" s="58" t="s">
        <v>55</v>
      </c>
      <c r="X31" s="58" t="s">
        <v>55</v>
      </c>
      <c r="Y31" s="58" t="s">
        <v>55</v>
      </c>
      <c r="Z31" s="58" t="s">
        <v>55</v>
      </c>
      <c r="AA31" s="59" t="s">
        <v>55</v>
      </c>
      <c r="AB31" s="59" t="s">
        <v>55</v>
      </c>
      <c r="AC31" s="58" t="s">
        <v>55</v>
      </c>
      <c r="AD31" s="58" t="s">
        <v>55</v>
      </c>
      <c r="AE31" s="58" t="s">
        <v>55</v>
      </c>
      <c r="AF31" s="58" t="s">
        <v>55</v>
      </c>
      <c r="AG31" s="58" t="s">
        <v>55</v>
      </c>
      <c r="AH31" s="58" t="s">
        <v>55</v>
      </c>
      <c r="AI31" s="58" t="s">
        <v>55</v>
      </c>
      <c r="AJ31" s="58" t="s">
        <v>55</v>
      </c>
    </row>
    <row r="32" spans="1:36" ht="45" outlineLevel="1" x14ac:dyDescent="0.25">
      <c r="A32" s="75" t="s">
        <v>82</v>
      </c>
      <c r="B32" s="76" t="s">
        <v>83</v>
      </c>
      <c r="C32" s="58" t="s">
        <v>55</v>
      </c>
      <c r="D32" s="58" t="str">
        <f>[1]Ф2!D33</f>
        <v>нд</v>
      </c>
      <c r="E32" s="58" t="str">
        <f>[1]Ф2!E33</f>
        <v>нд</v>
      </c>
      <c r="F32" s="58" t="str">
        <f>[1]Ф2!F33</f>
        <v>нд</v>
      </c>
      <c r="G32" s="58" t="s">
        <v>55</v>
      </c>
      <c r="H32" s="58" t="s">
        <v>55</v>
      </c>
      <c r="I32" s="58" t="s">
        <v>55</v>
      </c>
      <c r="J32" s="58" t="s">
        <v>55</v>
      </c>
      <c r="K32" s="58" t="s">
        <v>55</v>
      </c>
      <c r="L32" s="58" t="s">
        <v>55</v>
      </c>
      <c r="M32" s="58" t="s">
        <v>55</v>
      </c>
      <c r="N32" s="58" t="s">
        <v>55</v>
      </c>
      <c r="O32" s="58" t="s">
        <v>55</v>
      </c>
      <c r="P32" s="58" t="s">
        <v>55</v>
      </c>
      <c r="Q32" s="58" t="s">
        <v>55</v>
      </c>
      <c r="R32" s="58" t="s">
        <v>55</v>
      </c>
      <c r="S32" s="58" t="s">
        <v>55</v>
      </c>
      <c r="T32" s="58" t="s">
        <v>55</v>
      </c>
      <c r="U32" s="58" t="s">
        <v>55</v>
      </c>
      <c r="V32" s="58" t="s">
        <v>55</v>
      </c>
      <c r="W32" s="58" t="s">
        <v>55</v>
      </c>
      <c r="X32" s="58" t="s">
        <v>55</v>
      </c>
      <c r="Y32" s="58" t="s">
        <v>55</v>
      </c>
      <c r="Z32" s="58" t="s">
        <v>55</v>
      </c>
      <c r="AA32" s="59" t="s">
        <v>55</v>
      </c>
      <c r="AB32" s="59" t="s">
        <v>55</v>
      </c>
      <c r="AC32" s="58" t="s">
        <v>55</v>
      </c>
      <c r="AD32" s="58" t="s">
        <v>55</v>
      </c>
      <c r="AE32" s="58" t="s">
        <v>55</v>
      </c>
      <c r="AF32" s="58" t="s">
        <v>55</v>
      </c>
      <c r="AG32" s="58" t="s">
        <v>55</v>
      </c>
      <c r="AH32" s="58" t="s">
        <v>55</v>
      </c>
      <c r="AI32" s="58" t="s">
        <v>55</v>
      </c>
      <c r="AJ32" s="58" t="s">
        <v>55</v>
      </c>
    </row>
    <row r="33" spans="1:36" ht="30" outlineLevel="1" x14ac:dyDescent="0.25">
      <c r="A33" s="75" t="s">
        <v>84</v>
      </c>
      <c r="B33" s="76" t="s">
        <v>85</v>
      </c>
      <c r="C33" s="58" t="s">
        <v>55</v>
      </c>
      <c r="D33" s="58" t="str">
        <f>[1]Ф2!D34</f>
        <v>нд</v>
      </c>
      <c r="E33" s="58" t="str">
        <f>[1]Ф2!E34</f>
        <v>нд</v>
      </c>
      <c r="F33" s="58" t="str">
        <f>[1]Ф2!F34</f>
        <v>нд</v>
      </c>
      <c r="G33" s="58" t="s">
        <v>55</v>
      </c>
      <c r="H33" s="58" t="s">
        <v>55</v>
      </c>
      <c r="I33" s="58" t="s">
        <v>55</v>
      </c>
      <c r="J33" s="58" t="s">
        <v>55</v>
      </c>
      <c r="K33" s="58" t="s">
        <v>55</v>
      </c>
      <c r="L33" s="58" t="s">
        <v>55</v>
      </c>
      <c r="M33" s="58" t="s">
        <v>55</v>
      </c>
      <c r="N33" s="58" t="s">
        <v>55</v>
      </c>
      <c r="O33" s="58" t="s">
        <v>55</v>
      </c>
      <c r="P33" s="58" t="s">
        <v>55</v>
      </c>
      <c r="Q33" s="58" t="s">
        <v>55</v>
      </c>
      <c r="R33" s="58" t="s">
        <v>55</v>
      </c>
      <c r="S33" s="58" t="s">
        <v>55</v>
      </c>
      <c r="T33" s="58" t="s">
        <v>55</v>
      </c>
      <c r="U33" s="58" t="s">
        <v>55</v>
      </c>
      <c r="V33" s="58" t="s">
        <v>55</v>
      </c>
      <c r="W33" s="58" t="s">
        <v>55</v>
      </c>
      <c r="X33" s="58" t="s">
        <v>55</v>
      </c>
      <c r="Y33" s="58" t="s">
        <v>55</v>
      </c>
      <c r="Z33" s="58" t="s">
        <v>55</v>
      </c>
      <c r="AA33" s="59" t="s">
        <v>55</v>
      </c>
      <c r="AB33" s="59" t="s">
        <v>55</v>
      </c>
      <c r="AC33" s="58" t="s">
        <v>55</v>
      </c>
      <c r="AD33" s="58" t="s">
        <v>55</v>
      </c>
      <c r="AE33" s="58" t="s">
        <v>55</v>
      </c>
      <c r="AF33" s="58" t="s">
        <v>55</v>
      </c>
      <c r="AG33" s="58" t="s">
        <v>55</v>
      </c>
      <c r="AH33" s="58" t="s">
        <v>55</v>
      </c>
      <c r="AI33" s="58" t="s">
        <v>55</v>
      </c>
      <c r="AJ33" s="58" t="s">
        <v>55</v>
      </c>
    </row>
    <row r="34" spans="1:36" ht="30" outlineLevel="1" x14ac:dyDescent="0.25">
      <c r="A34" s="75" t="s">
        <v>86</v>
      </c>
      <c r="B34" s="76" t="s">
        <v>87</v>
      </c>
      <c r="C34" s="58" t="s">
        <v>55</v>
      </c>
      <c r="D34" s="58" t="str">
        <f>[1]Ф2!D35</f>
        <v>нд</v>
      </c>
      <c r="E34" s="58" t="str">
        <f>[1]Ф2!E35</f>
        <v>нд</v>
      </c>
      <c r="F34" s="58" t="str">
        <f>[1]Ф2!F35</f>
        <v>нд</v>
      </c>
      <c r="G34" s="58" t="s">
        <v>55</v>
      </c>
      <c r="H34" s="58" t="s">
        <v>55</v>
      </c>
      <c r="I34" s="58" t="s">
        <v>55</v>
      </c>
      <c r="J34" s="58" t="s">
        <v>55</v>
      </c>
      <c r="K34" s="58" t="s">
        <v>55</v>
      </c>
      <c r="L34" s="58" t="s">
        <v>55</v>
      </c>
      <c r="M34" s="58" t="s">
        <v>55</v>
      </c>
      <c r="N34" s="58" t="s">
        <v>55</v>
      </c>
      <c r="O34" s="58" t="s">
        <v>55</v>
      </c>
      <c r="P34" s="58" t="s">
        <v>55</v>
      </c>
      <c r="Q34" s="58" t="s">
        <v>55</v>
      </c>
      <c r="R34" s="58" t="s">
        <v>55</v>
      </c>
      <c r="S34" s="58" t="s">
        <v>55</v>
      </c>
      <c r="T34" s="58" t="s">
        <v>55</v>
      </c>
      <c r="U34" s="58" t="s">
        <v>55</v>
      </c>
      <c r="V34" s="58" t="s">
        <v>55</v>
      </c>
      <c r="W34" s="58" t="s">
        <v>55</v>
      </c>
      <c r="X34" s="58" t="s">
        <v>55</v>
      </c>
      <c r="Y34" s="58" t="s">
        <v>55</v>
      </c>
      <c r="Z34" s="58" t="s">
        <v>55</v>
      </c>
      <c r="AA34" s="59" t="s">
        <v>55</v>
      </c>
      <c r="AB34" s="59" t="s">
        <v>55</v>
      </c>
      <c r="AC34" s="58" t="s">
        <v>55</v>
      </c>
      <c r="AD34" s="58" t="s">
        <v>55</v>
      </c>
      <c r="AE34" s="58" t="s">
        <v>55</v>
      </c>
      <c r="AF34" s="58" t="s">
        <v>55</v>
      </c>
      <c r="AG34" s="58" t="s">
        <v>55</v>
      </c>
      <c r="AH34" s="58" t="s">
        <v>55</v>
      </c>
      <c r="AI34" s="58" t="s">
        <v>55</v>
      </c>
      <c r="AJ34" s="58" t="s">
        <v>55</v>
      </c>
    </row>
    <row r="35" spans="1:36" ht="30" outlineLevel="1" x14ac:dyDescent="0.25">
      <c r="A35" s="75" t="s">
        <v>88</v>
      </c>
      <c r="B35" s="76" t="s">
        <v>89</v>
      </c>
      <c r="C35" s="58" t="s">
        <v>55</v>
      </c>
      <c r="D35" s="58" t="str">
        <f>[1]Ф2!D36</f>
        <v>нд</v>
      </c>
      <c r="E35" s="58" t="str">
        <f>[1]Ф2!E36</f>
        <v>нд</v>
      </c>
      <c r="F35" s="58" t="str">
        <f>[1]Ф2!F36</f>
        <v>нд</v>
      </c>
      <c r="G35" s="58" t="s">
        <v>55</v>
      </c>
      <c r="H35" s="58" t="s">
        <v>55</v>
      </c>
      <c r="I35" s="58" t="s">
        <v>55</v>
      </c>
      <c r="J35" s="58" t="s">
        <v>55</v>
      </c>
      <c r="K35" s="58" t="s">
        <v>55</v>
      </c>
      <c r="L35" s="58" t="s">
        <v>55</v>
      </c>
      <c r="M35" s="58" t="s">
        <v>55</v>
      </c>
      <c r="N35" s="58" t="s">
        <v>55</v>
      </c>
      <c r="O35" s="58" t="s">
        <v>55</v>
      </c>
      <c r="P35" s="58" t="s">
        <v>55</v>
      </c>
      <c r="Q35" s="58" t="s">
        <v>55</v>
      </c>
      <c r="R35" s="58" t="s">
        <v>55</v>
      </c>
      <c r="S35" s="58" t="s">
        <v>55</v>
      </c>
      <c r="T35" s="58" t="s">
        <v>55</v>
      </c>
      <c r="U35" s="58" t="s">
        <v>55</v>
      </c>
      <c r="V35" s="58" t="s">
        <v>55</v>
      </c>
      <c r="W35" s="58" t="s">
        <v>55</v>
      </c>
      <c r="X35" s="58" t="s">
        <v>55</v>
      </c>
      <c r="Y35" s="58" t="s">
        <v>55</v>
      </c>
      <c r="Z35" s="58" t="s">
        <v>55</v>
      </c>
      <c r="AA35" s="59" t="s">
        <v>55</v>
      </c>
      <c r="AB35" s="59" t="s">
        <v>55</v>
      </c>
      <c r="AC35" s="58" t="s">
        <v>55</v>
      </c>
      <c r="AD35" s="58" t="s">
        <v>55</v>
      </c>
      <c r="AE35" s="58" t="s">
        <v>55</v>
      </c>
      <c r="AF35" s="58" t="s">
        <v>55</v>
      </c>
      <c r="AG35" s="58" t="s">
        <v>55</v>
      </c>
      <c r="AH35" s="58" t="s">
        <v>55</v>
      </c>
      <c r="AI35" s="58" t="s">
        <v>55</v>
      </c>
      <c r="AJ35" s="58" t="s">
        <v>55</v>
      </c>
    </row>
    <row r="36" spans="1:36" ht="60" outlineLevel="1" x14ac:dyDescent="0.25">
      <c r="A36" s="75" t="s">
        <v>88</v>
      </c>
      <c r="B36" s="76" t="s">
        <v>90</v>
      </c>
      <c r="C36" s="58" t="s">
        <v>55</v>
      </c>
      <c r="D36" s="58" t="str">
        <f>[1]Ф2!D37</f>
        <v>нд</v>
      </c>
      <c r="E36" s="58" t="str">
        <f>[1]Ф2!E37</f>
        <v>нд</v>
      </c>
      <c r="F36" s="58" t="str">
        <f>[1]Ф2!F37</f>
        <v>нд</v>
      </c>
      <c r="G36" s="58" t="s">
        <v>55</v>
      </c>
      <c r="H36" s="58" t="s">
        <v>55</v>
      </c>
      <c r="I36" s="58" t="s">
        <v>55</v>
      </c>
      <c r="J36" s="58" t="s">
        <v>55</v>
      </c>
      <c r="K36" s="58" t="s">
        <v>55</v>
      </c>
      <c r="L36" s="58" t="s">
        <v>55</v>
      </c>
      <c r="M36" s="58" t="s">
        <v>55</v>
      </c>
      <c r="N36" s="58" t="s">
        <v>55</v>
      </c>
      <c r="O36" s="58" t="s">
        <v>55</v>
      </c>
      <c r="P36" s="58" t="s">
        <v>55</v>
      </c>
      <c r="Q36" s="58" t="s">
        <v>55</v>
      </c>
      <c r="R36" s="58" t="s">
        <v>55</v>
      </c>
      <c r="S36" s="58" t="s">
        <v>55</v>
      </c>
      <c r="T36" s="58" t="s">
        <v>55</v>
      </c>
      <c r="U36" s="58" t="s">
        <v>55</v>
      </c>
      <c r="V36" s="58" t="s">
        <v>55</v>
      </c>
      <c r="W36" s="58" t="s">
        <v>55</v>
      </c>
      <c r="X36" s="58" t="s">
        <v>55</v>
      </c>
      <c r="Y36" s="58" t="s">
        <v>55</v>
      </c>
      <c r="Z36" s="58" t="s">
        <v>55</v>
      </c>
      <c r="AA36" s="59" t="s">
        <v>55</v>
      </c>
      <c r="AB36" s="59" t="s">
        <v>55</v>
      </c>
      <c r="AC36" s="58" t="s">
        <v>55</v>
      </c>
      <c r="AD36" s="58" t="s">
        <v>55</v>
      </c>
      <c r="AE36" s="58" t="s">
        <v>55</v>
      </c>
      <c r="AF36" s="58" t="s">
        <v>55</v>
      </c>
      <c r="AG36" s="58" t="s">
        <v>55</v>
      </c>
      <c r="AH36" s="58" t="s">
        <v>55</v>
      </c>
      <c r="AI36" s="58" t="s">
        <v>55</v>
      </c>
      <c r="AJ36" s="58" t="s">
        <v>55</v>
      </c>
    </row>
    <row r="37" spans="1:36" ht="45" outlineLevel="1" x14ac:dyDescent="0.25">
      <c r="A37" s="75" t="s">
        <v>88</v>
      </c>
      <c r="B37" s="76" t="s">
        <v>91</v>
      </c>
      <c r="C37" s="58" t="s">
        <v>55</v>
      </c>
      <c r="D37" s="58" t="str">
        <f>[1]Ф2!D38</f>
        <v>нд</v>
      </c>
      <c r="E37" s="58" t="str">
        <f>[1]Ф2!E38</f>
        <v>нд</v>
      </c>
      <c r="F37" s="58" t="str">
        <f>[1]Ф2!F38</f>
        <v>нд</v>
      </c>
      <c r="G37" s="58" t="s">
        <v>55</v>
      </c>
      <c r="H37" s="58" t="s">
        <v>55</v>
      </c>
      <c r="I37" s="58" t="s">
        <v>55</v>
      </c>
      <c r="J37" s="58" t="s">
        <v>55</v>
      </c>
      <c r="K37" s="58" t="s">
        <v>55</v>
      </c>
      <c r="L37" s="58" t="s">
        <v>55</v>
      </c>
      <c r="M37" s="58" t="s">
        <v>55</v>
      </c>
      <c r="N37" s="58" t="s">
        <v>55</v>
      </c>
      <c r="O37" s="58" t="s">
        <v>55</v>
      </c>
      <c r="P37" s="58" t="s">
        <v>55</v>
      </c>
      <c r="Q37" s="58" t="s">
        <v>55</v>
      </c>
      <c r="R37" s="58" t="s">
        <v>55</v>
      </c>
      <c r="S37" s="58" t="s">
        <v>55</v>
      </c>
      <c r="T37" s="58" t="s">
        <v>55</v>
      </c>
      <c r="U37" s="58" t="s">
        <v>55</v>
      </c>
      <c r="V37" s="58" t="s">
        <v>55</v>
      </c>
      <c r="W37" s="58" t="s">
        <v>55</v>
      </c>
      <c r="X37" s="58" t="s">
        <v>55</v>
      </c>
      <c r="Y37" s="58" t="s">
        <v>55</v>
      </c>
      <c r="Z37" s="58" t="s">
        <v>55</v>
      </c>
      <c r="AA37" s="59" t="s">
        <v>55</v>
      </c>
      <c r="AB37" s="59" t="s">
        <v>55</v>
      </c>
      <c r="AC37" s="58" t="s">
        <v>55</v>
      </c>
      <c r="AD37" s="58" t="s">
        <v>55</v>
      </c>
      <c r="AE37" s="58" t="s">
        <v>55</v>
      </c>
      <c r="AF37" s="58" t="s">
        <v>55</v>
      </c>
      <c r="AG37" s="58" t="s">
        <v>55</v>
      </c>
      <c r="AH37" s="58" t="s">
        <v>55</v>
      </c>
      <c r="AI37" s="58" t="s">
        <v>55</v>
      </c>
      <c r="AJ37" s="58" t="s">
        <v>55</v>
      </c>
    </row>
    <row r="38" spans="1:36" ht="60" outlineLevel="1" x14ac:dyDescent="0.25">
      <c r="A38" s="75" t="s">
        <v>88</v>
      </c>
      <c r="B38" s="76" t="s">
        <v>92</v>
      </c>
      <c r="C38" s="58" t="s">
        <v>55</v>
      </c>
      <c r="D38" s="58" t="str">
        <f>[1]Ф2!D39</f>
        <v>нд</v>
      </c>
      <c r="E38" s="58" t="str">
        <f>[1]Ф2!E39</f>
        <v>нд</v>
      </c>
      <c r="F38" s="58" t="str">
        <f>[1]Ф2!F39</f>
        <v>нд</v>
      </c>
      <c r="G38" s="58" t="s">
        <v>55</v>
      </c>
      <c r="H38" s="58" t="s">
        <v>55</v>
      </c>
      <c r="I38" s="58" t="s">
        <v>55</v>
      </c>
      <c r="J38" s="58" t="s">
        <v>55</v>
      </c>
      <c r="K38" s="58" t="s">
        <v>55</v>
      </c>
      <c r="L38" s="58" t="s">
        <v>55</v>
      </c>
      <c r="M38" s="58" t="s">
        <v>55</v>
      </c>
      <c r="N38" s="58" t="s">
        <v>55</v>
      </c>
      <c r="O38" s="58" t="s">
        <v>55</v>
      </c>
      <c r="P38" s="58" t="s">
        <v>55</v>
      </c>
      <c r="Q38" s="58" t="s">
        <v>55</v>
      </c>
      <c r="R38" s="58" t="s">
        <v>55</v>
      </c>
      <c r="S38" s="58" t="s">
        <v>55</v>
      </c>
      <c r="T38" s="58" t="s">
        <v>55</v>
      </c>
      <c r="U38" s="58" t="s">
        <v>55</v>
      </c>
      <c r="V38" s="58" t="s">
        <v>55</v>
      </c>
      <c r="W38" s="58" t="s">
        <v>55</v>
      </c>
      <c r="X38" s="58" t="s">
        <v>55</v>
      </c>
      <c r="Y38" s="58" t="s">
        <v>55</v>
      </c>
      <c r="Z38" s="58" t="s">
        <v>55</v>
      </c>
      <c r="AA38" s="59" t="s">
        <v>55</v>
      </c>
      <c r="AB38" s="59" t="s">
        <v>55</v>
      </c>
      <c r="AC38" s="58" t="s">
        <v>55</v>
      </c>
      <c r="AD38" s="58" t="s">
        <v>55</v>
      </c>
      <c r="AE38" s="58" t="s">
        <v>55</v>
      </c>
      <c r="AF38" s="58" t="s">
        <v>55</v>
      </c>
      <c r="AG38" s="58" t="s">
        <v>55</v>
      </c>
      <c r="AH38" s="58" t="s">
        <v>55</v>
      </c>
      <c r="AI38" s="58" t="s">
        <v>55</v>
      </c>
      <c r="AJ38" s="58" t="s">
        <v>55</v>
      </c>
    </row>
    <row r="39" spans="1:36" ht="30" outlineLevel="1" x14ac:dyDescent="0.25">
      <c r="A39" s="75" t="s">
        <v>93</v>
      </c>
      <c r="B39" s="76" t="s">
        <v>89</v>
      </c>
      <c r="C39" s="58" t="s">
        <v>55</v>
      </c>
      <c r="D39" s="58" t="str">
        <f>[1]Ф2!D40</f>
        <v>нд</v>
      </c>
      <c r="E39" s="58" t="str">
        <f>[1]Ф2!E40</f>
        <v>нд</v>
      </c>
      <c r="F39" s="58" t="str">
        <f>[1]Ф2!F40</f>
        <v>нд</v>
      </c>
      <c r="G39" s="58" t="s">
        <v>55</v>
      </c>
      <c r="H39" s="58" t="s">
        <v>55</v>
      </c>
      <c r="I39" s="58" t="s">
        <v>55</v>
      </c>
      <c r="J39" s="58" t="s">
        <v>55</v>
      </c>
      <c r="K39" s="58" t="s">
        <v>55</v>
      </c>
      <c r="L39" s="58" t="s">
        <v>55</v>
      </c>
      <c r="M39" s="58" t="s">
        <v>55</v>
      </c>
      <c r="N39" s="58" t="s">
        <v>55</v>
      </c>
      <c r="O39" s="58" t="s">
        <v>55</v>
      </c>
      <c r="P39" s="58" t="s">
        <v>55</v>
      </c>
      <c r="Q39" s="58" t="s">
        <v>55</v>
      </c>
      <c r="R39" s="58" t="s">
        <v>55</v>
      </c>
      <c r="S39" s="58" t="s">
        <v>55</v>
      </c>
      <c r="T39" s="58" t="s">
        <v>55</v>
      </c>
      <c r="U39" s="58" t="s">
        <v>55</v>
      </c>
      <c r="V39" s="58" t="s">
        <v>55</v>
      </c>
      <c r="W39" s="58" t="s">
        <v>55</v>
      </c>
      <c r="X39" s="58" t="s">
        <v>55</v>
      </c>
      <c r="Y39" s="58" t="s">
        <v>55</v>
      </c>
      <c r="Z39" s="58" t="s">
        <v>55</v>
      </c>
      <c r="AA39" s="59" t="s">
        <v>55</v>
      </c>
      <c r="AB39" s="59" t="s">
        <v>55</v>
      </c>
      <c r="AC39" s="58" t="s">
        <v>55</v>
      </c>
      <c r="AD39" s="58" t="s">
        <v>55</v>
      </c>
      <c r="AE39" s="58" t="s">
        <v>55</v>
      </c>
      <c r="AF39" s="58" t="s">
        <v>55</v>
      </c>
      <c r="AG39" s="58" t="s">
        <v>55</v>
      </c>
      <c r="AH39" s="58" t="s">
        <v>55</v>
      </c>
      <c r="AI39" s="58" t="s">
        <v>55</v>
      </c>
      <c r="AJ39" s="58" t="s">
        <v>55</v>
      </c>
    </row>
    <row r="40" spans="1:36" ht="60" outlineLevel="1" x14ac:dyDescent="0.25">
      <c r="A40" s="75" t="s">
        <v>93</v>
      </c>
      <c r="B40" s="76" t="s">
        <v>90</v>
      </c>
      <c r="C40" s="58" t="s">
        <v>55</v>
      </c>
      <c r="D40" s="58" t="str">
        <f>[1]Ф2!D41</f>
        <v>нд</v>
      </c>
      <c r="E40" s="58" t="str">
        <f>[1]Ф2!E41</f>
        <v>нд</v>
      </c>
      <c r="F40" s="58" t="str">
        <f>[1]Ф2!F41</f>
        <v>нд</v>
      </c>
      <c r="G40" s="58" t="s">
        <v>55</v>
      </c>
      <c r="H40" s="58" t="s">
        <v>55</v>
      </c>
      <c r="I40" s="58" t="s">
        <v>55</v>
      </c>
      <c r="J40" s="58" t="s">
        <v>55</v>
      </c>
      <c r="K40" s="58" t="s">
        <v>55</v>
      </c>
      <c r="L40" s="58" t="s">
        <v>55</v>
      </c>
      <c r="M40" s="58" t="s">
        <v>55</v>
      </c>
      <c r="N40" s="58" t="s">
        <v>55</v>
      </c>
      <c r="O40" s="58" t="s">
        <v>55</v>
      </c>
      <c r="P40" s="58" t="s">
        <v>55</v>
      </c>
      <c r="Q40" s="58" t="s">
        <v>55</v>
      </c>
      <c r="R40" s="58" t="s">
        <v>55</v>
      </c>
      <c r="S40" s="58" t="s">
        <v>55</v>
      </c>
      <c r="T40" s="58" t="s">
        <v>55</v>
      </c>
      <c r="U40" s="58" t="s">
        <v>55</v>
      </c>
      <c r="V40" s="58" t="s">
        <v>55</v>
      </c>
      <c r="W40" s="58" t="s">
        <v>55</v>
      </c>
      <c r="X40" s="58" t="s">
        <v>55</v>
      </c>
      <c r="Y40" s="58" t="s">
        <v>55</v>
      </c>
      <c r="Z40" s="58" t="s">
        <v>55</v>
      </c>
      <c r="AA40" s="59" t="s">
        <v>55</v>
      </c>
      <c r="AB40" s="59" t="s">
        <v>55</v>
      </c>
      <c r="AC40" s="58" t="s">
        <v>55</v>
      </c>
      <c r="AD40" s="58" t="s">
        <v>55</v>
      </c>
      <c r="AE40" s="58" t="s">
        <v>55</v>
      </c>
      <c r="AF40" s="58" t="s">
        <v>55</v>
      </c>
      <c r="AG40" s="58" t="s">
        <v>55</v>
      </c>
      <c r="AH40" s="58" t="s">
        <v>55</v>
      </c>
      <c r="AI40" s="58" t="s">
        <v>55</v>
      </c>
      <c r="AJ40" s="58" t="s">
        <v>55</v>
      </c>
    </row>
    <row r="41" spans="1:36" ht="45" outlineLevel="1" x14ac:dyDescent="0.25">
      <c r="A41" s="75" t="s">
        <v>93</v>
      </c>
      <c r="B41" s="76" t="s">
        <v>91</v>
      </c>
      <c r="C41" s="58" t="s">
        <v>55</v>
      </c>
      <c r="D41" s="58" t="str">
        <f>[1]Ф2!D42</f>
        <v>нд</v>
      </c>
      <c r="E41" s="58" t="str">
        <f>[1]Ф2!E42</f>
        <v>нд</v>
      </c>
      <c r="F41" s="58" t="str">
        <f>[1]Ф2!F42</f>
        <v>нд</v>
      </c>
      <c r="G41" s="58" t="s">
        <v>55</v>
      </c>
      <c r="H41" s="58" t="s">
        <v>55</v>
      </c>
      <c r="I41" s="58" t="s">
        <v>55</v>
      </c>
      <c r="J41" s="58" t="s">
        <v>55</v>
      </c>
      <c r="K41" s="58" t="s">
        <v>55</v>
      </c>
      <c r="L41" s="58" t="s">
        <v>55</v>
      </c>
      <c r="M41" s="58" t="s">
        <v>55</v>
      </c>
      <c r="N41" s="58" t="s">
        <v>55</v>
      </c>
      <c r="O41" s="58" t="s">
        <v>55</v>
      </c>
      <c r="P41" s="58" t="s">
        <v>55</v>
      </c>
      <c r="Q41" s="58" t="s">
        <v>55</v>
      </c>
      <c r="R41" s="58" t="s">
        <v>55</v>
      </c>
      <c r="S41" s="58" t="s">
        <v>55</v>
      </c>
      <c r="T41" s="58" t="s">
        <v>55</v>
      </c>
      <c r="U41" s="58" t="s">
        <v>55</v>
      </c>
      <c r="V41" s="58" t="s">
        <v>55</v>
      </c>
      <c r="W41" s="58" t="s">
        <v>55</v>
      </c>
      <c r="X41" s="58" t="s">
        <v>55</v>
      </c>
      <c r="Y41" s="58" t="s">
        <v>55</v>
      </c>
      <c r="Z41" s="58" t="s">
        <v>55</v>
      </c>
      <c r="AA41" s="59" t="s">
        <v>55</v>
      </c>
      <c r="AB41" s="59" t="s">
        <v>55</v>
      </c>
      <c r="AC41" s="58" t="s">
        <v>55</v>
      </c>
      <c r="AD41" s="58" t="s">
        <v>55</v>
      </c>
      <c r="AE41" s="58" t="s">
        <v>55</v>
      </c>
      <c r="AF41" s="58" t="s">
        <v>55</v>
      </c>
      <c r="AG41" s="58" t="s">
        <v>55</v>
      </c>
      <c r="AH41" s="58" t="s">
        <v>55</v>
      </c>
      <c r="AI41" s="58" t="s">
        <v>55</v>
      </c>
      <c r="AJ41" s="58" t="s">
        <v>55</v>
      </c>
    </row>
    <row r="42" spans="1:36" ht="60" outlineLevel="1" x14ac:dyDescent="0.25">
      <c r="A42" s="75" t="s">
        <v>93</v>
      </c>
      <c r="B42" s="76" t="s">
        <v>94</v>
      </c>
      <c r="C42" s="58" t="s">
        <v>55</v>
      </c>
      <c r="D42" s="58" t="str">
        <f>[1]Ф2!D43</f>
        <v>нд</v>
      </c>
      <c r="E42" s="58" t="str">
        <f>[1]Ф2!E43</f>
        <v>нд</v>
      </c>
      <c r="F42" s="58" t="str">
        <f>[1]Ф2!F43</f>
        <v>нд</v>
      </c>
      <c r="G42" s="58" t="s">
        <v>55</v>
      </c>
      <c r="H42" s="58" t="s">
        <v>55</v>
      </c>
      <c r="I42" s="58" t="s">
        <v>55</v>
      </c>
      <c r="J42" s="58" t="s">
        <v>55</v>
      </c>
      <c r="K42" s="58" t="s">
        <v>55</v>
      </c>
      <c r="L42" s="58" t="s">
        <v>55</v>
      </c>
      <c r="M42" s="58" t="s">
        <v>55</v>
      </c>
      <c r="N42" s="58" t="s">
        <v>55</v>
      </c>
      <c r="O42" s="58" t="s">
        <v>55</v>
      </c>
      <c r="P42" s="58" t="s">
        <v>55</v>
      </c>
      <c r="Q42" s="58" t="s">
        <v>55</v>
      </c>
      <c r="R42" s="58" t="s">
        <v>55</v>
      </c>
      <c r="S42" s="58" t="s">
        <v>55</v>
      </c>
      <c r="T42" s="58" t="s">
        <v>55</v>
      </c>
      <c r="U42" s="58" t="s">
        <v>55</v>
      </c>
      <c r="V42" s="58" t="s">
        <v>55</v>
      </c>
      <c r="W42" s="58" t="s">
        <v>55</v>
      </c>
      <c r="X42" s="58" t="s">
        <v>55</v>
      </c>
      <c r="Y42" s="58" t="s">
        <v>55</v>
      </c>
      <c r="Z42" s="58" t="s">
        <v>55</v>
      </c>
      <c r="AA42" s="59" t="s">
        <v>55</v>
      </c>
      <c r="AB42" s="59" t="s">
        <v>55</v>
      </c>
      <c r="AC42" s="58" t="s">
        <v>55</v>
      </c>
      <c r="AD42" s="58" t="s">
        <v>55</v>
      </c>
      <c r="AE42" s="58" t="s">
        <v>55</v>
      </c>
      <c r="AF42" s="58" t="s">
        <v>55</v>
      </c>
      <c r="AG42" s="58" t="s">
        <v>55</v>
      </c>
      <c r="AH42" s="58" t="s">
        <v>55</v>
      </c>
      <c r="AI42" s="58" t="s">
        <v>55</v>
      </c>
      <c r="AJ42" s="58" t="s">
        <v>55</v>
      </c>
    </row>
    <row r="43" spans="1:36" ht="45" outlineLevel="1" x14ac:dyDescent="0.25">
      <c r="A43" s="75" t="s">
        <v>95</v>
      </c>
      <c r="B43" s="76" t="s">
        <v>96</v>
      </c>
      <c r="C43" s="58" t="s">
        <v>55</v>
      </c>
      <c r="D43" s="58" t="str">
        <f>[1]Ф2!D44</f>
        <v>нд</v>
      </c>
      <c r="E43" s="58" t="str">
        <f>[1]Ф2!E44</f>
        <v>нд</v>
      </c>
      <c r="F43" s="58" t="str">
        <f>[1]Ф2!F44</f>
        <v>нд</v>
      </c>
      <c r="G43" s="58" t="s">
        <v>55</v>
      </c>
      <c r="H43" s="58" t="s">
        <v>55</v>
      </c>
      <c r="I43" s="58" t="s">
        <v>55</v>
      </c>
      <c r="J43" s="58" t="s">
        <v>55</v>
      </c>
      <c r="K43" s="58" t="s">
        <v>55</v>
      </c>
      <c r="L43" s="58" t="s">
        <v>55</v>
      </c>
      <c r="M43" s="58" t="s">
        <v>55</v>
      </c>
      <c r="N43" s="58" t="s">
        <v>55</v>
      </c>
      <c r="O43" s="58" t="s">
        <v>55</v>
      </c>
      <c r="P43" s="58" t="s">
        <v>55</v>
      </c>
      <c r="Q43" s="58" t="s">
        <v>55</v>
      </c>
      <c r="R43" s="58" t="s">
        <v>55</v>
      </c>
      <c r="S43" s="58" t="s">
        <v>55</v>
      </c>
      <c r="T43" s="58" t="s">
        <v>55</v>
      </c>
      <c r="U43" s="58" t="s">
        <v>55</v>
      </c>
      <c r="V43" s="58" t="s">
        <v>55</v>
      </c>
      <c r="W43" s="58" t="s">
        <v>55</v>
      </c>
      <c r="X43" s="58" t="s">
        <v>55</v>
      </c>
      <c r="Y43" s="58" t="s">
        <v>55</v>
      </c>
      <c r="Z43" s="58" t="s">
        <v>55</v>
      </c>
      <c r="AA43" s="59" t="s">
        <v>55</v>
      </c>
      <c r="AB43" s="59" t="s">
        <v>55</v>
      </c>
      <c r="AC43" s="58" t="s">
        <v>55</v>
      </c>
      <c r="AD43" s="58" t="s">
        <v>55</v>
      </c>
      <c r="AE43" s="58" t="s">
        <v>55</v>
      </c>
      <c r="AF43" s="58" t="s">
        <v>55</v>
      </c>
      <c r="AG43" s="58" t="s">
        <v>55</v>
      </c>
      <c r="AH43" s="58" t="s">
        <v>55</v>
      </c>
      <c r="AI43" s="58" t="s">
        <v>55</v>
      </c>
      <c r="AJ43" s="58" t="s">
        <v>55</v>
      </c>
    </row>
    <row r="44" spans="1:36" ht="45" outlineLevel="1" x14ac:dyDescent="0.25">
      <c r="A44" s="75" t="s">
        <v>97</v>
      </c>
      <c r="B44" s="76" t="s">
        <v>98</v>
      </c>
      <c r="C44" s="58" t="s">
        <v>55</v>
      </c>
      <c r="D44" s="58" t="str">
        <f>[1]Ф2!D45</f>
        <v>нд</v>
      </c>
      <c r="E44" s="58" t="str">
        <f>[1]Ф2!E45</f>
        <v>нд</v>
      </c>
      <c r="F44" s="58" t="str">
        <f>[1]Ф2!F45</f>
        <v>нд</v>
      </c>
      <c r="G44" s="58" t="s">
        <v>55</v>
      </c>
      <c r="H44" s="58" t="s">
        <v>55</v>
      </c>
      <c r="I44" s="58" t="s">
        <v>55</v>
      </c>
      <c r="J44" s="58" t="s">
        <v>55</v>
      </c>
      <c r="K44" s="58" t="s">
        <v>55</v>
      </c>
      <c r="L44" s="58" t="s">
        <v>55</v>
      </c>
      <c r="M44" s="58" t="s">
        <v>55</v>
      </c>
      <c r="N44" s="58" t="s">
        <v>55</v>
      </c>
      <c r="O44" s="58" t="s">
        <v>55</v>
      </c>
      <c r="P44" s="58" t="s">
        <v>55</v>
      </c>
      <c r="Q44" s="58" t="s">
        <v>55</v>
      </c>
      <c r="R44" s="58" t="s">
        <v>55</v>
      </c>
      <c r="S44" s="58" t="s">
        <v>55</v>
      </c>
      <c r="T44" s="58" t="s">
        <v>55</v>
      </c>
      <c r="U44" s="58" t="s">
        <v>55</v>
      </c>
      <c r="V44" s="58" t="s">
        <v>55</v>
      </c>
      <c r="W44" s="58" t="s">
        <v>55</v>
      </c>
      <c r="X44" s="58" t="s">
        <v>55</v>
      </c>
      <c r="Y44" s="58" t="s">
        <v>55</v>
      </c>
      <c r="Z44" s="58" t="s">
        <v>55</v>
      </c>
      <c r="AA44" s="59" t="s">
        <v>55</v>
      </c>
      <c r="AB44" s="59" t="s">
        <v>55</v>
      </c>
      <c r="AC44" s="58" t="s">
        <v>55</v>
      </c>
      <c r="AD44" s="58" t="s">
        <v>55</v>
      </c>
      <c r="AE44" s="58" t="s">
        <v>55</v>
      </c>
      <c r="AF44" s="58" t="s">
        <v>55</v>
      </c>
      <c r="AG44" s="58" t="s">
        <v>55</v>
      </c>
      <c r="AH44" s="58" t="s">
        <v>55</v>
      </c>
      <c r="AI44" s="58" t="s">
        <v>55</v>
      </c>
      <c r="AJ44" s="58" t="s">
        <v>55</v>
      </c>
    </row>
    <row r="45" spans="1:36" ht="45" outlineLevel="1" x14ac:dyDescent="0.25">
      <c r="A45" s="75" t="s">
        <v>99</v>
      </c>
      <c r="B45" s="76" t="s">
        <v>100</v>
      </c>
      <c r="C45" s="58" t="s">
        <v>55</v>
      </c>
      <c r="D45" s="58" t="str">
        <f>[1]Ф2!D46</f>
        <v>нд</v>
      </c>
      <c r="E45" s="58" t="str">
        <f>[1]Ф2!E46</f>
        <v>нд</v>
      </c>
      <c r="F45" s="58" t="str">
        <f>[1]Ф2!F46</f>
        <v>нд</v>
      </c>
      <c r="G45" s="58" t="s">
        <v>55</v>
      </c>
      <c r="H45" s="58" t="s">
        <v>55</v>
      </c>
      <c r="I45" s="58" t="s">
        <v>55</v>
      </c>
      <c r="J45" s="58" t="s">
        <v>55</v>
      </c>
      <c r="K45" s="58" t="s">
        <v>55</v>
      </c>
      <c r="L45" s="58" t="s">
        <v>55</v>
      </c>
      <c r="M45" s="58" t="s">
        <v>55</v>
      </c>
      <c r="N45" s="58" t="s">
        <v>55</v>
      </c>
      <c r="O45" s="58" t="s">
        <v>55</v>
      </c>
      <c r="P45" s="58" t="s">
        <v>55</v>
      </c>
      <c r="Q45" s="58" t="s">
        <v>55</v>
      </c>
      <c r="R45" s="58" t="s">
        <v>55</v>
      </c>
      <c r="S45" s="58" t="s">
        <v>55</v>
      </c>
      <c r="T45" s="58" t="s">
        <v>55</v>
      </c>
      <c r="U45" s="58" t="s">
        <v>55</v>
      </c>
      <c r="V45" s="58" t="s">
        <v>55</v>
      </c>
      <c r="W45" s="58" t="s">
        <v>55</v>
      </c>
      <c r="X45" s="58" t="s">
        <v>55</v>
      </c>
      <c r="Y45" s="58" t="s">
        <v>55</v>
      </c>
      <c r="Z45" s="58" t="s">
        <v>55</v>
      </c>
      <c r="AA45" s="59" t="s">
        <v>55</v>
      </c>
      <c r="AB45" s="59" t="s">
        <v>55</v>
      </c>
      <c r="AC45" s="58" t="s">
        <v>55</v>
      </c>
      <c r="AD45" s="58" t="s">
        <v>55</v>
      </c>
      <c r="AE45" s="58" t="s">
        <v>55</v>
      </c>
      <c r="AF45" s="58" t="s">
        <v>55</v>
      </c>
      <c r="AG45" s="58" t="s">
        <v>55</v>
      </c>
      <c r="AH45" s="58" t="s">
        <v>55</v>
      </c>
      <c r="AI45" s="58" t="s">
        <v>55</v>
      </c>
      <c r="AJ45" s="58" t="s">
        <v>55</v>
      </c>
    </row>
    <row r="46" spans="1:36" ht="30" x14ac:dyDescent="0.25">
      <c r="A46" s="77" t="s">
        <v>101</v>
      </c>
      <c r="B46" s="78" t="s">
        <v>102</v>
      </c>
      <c r="C46" s="62" t="s">
        <v>55</v>
      </c>
      <c r="D46" s="62" t="str">
        <f>[1]Ф2!D47</f>
        <v>П</v>
      </c>
      <c r="E46" s="62">
        <f>E18</f>
        <v>2022</v>
      </c>
      <c r="F46" s="62">
        <v>2026</v>
      </c>
      <c r="G46" s="62">
        <v>2029</v>
      </c>
      <c r="H46" s="63">
        <f>H48+H106+H126+H312</f>
        <v>524.42719715503324</v>
      </c>
      <c r="I46" s="63">
        <f>I48+I106+I126+I312</f>
        <v>1201.7138141599999</v>
      </c>
      <c r="J46" s="62" t="s">
        <v>55</v>
      </c>
      <c r="K46" s="63">
        <f>K48+K106+K126+K312</f>
        <v>524.42589050333333</v>
      </c>
      <c r="L46" s="63">
        <f>L48+L106+L126+L312</f>
        <v>4.2829370000000004</v>
      </c>
      <c r="M46" s="63">
        <f>M48+M106+M126+M312</f>
        <v>498.49219941333337</v>
      </c>
      <c r="N46" s="63">
        <f>N48+N106+N126+N312</f>
        <v>21.650754089999996</v>
      </c>
      <c r="O46" s="63" t="s">
        <v>55</v>
      </c>
      <c r="P46" s="63">
        <f t="shared" ref="P46:AI46" si="12">P48+P106+P126+P312</f>
        <v>1241.74648282</v>
      </c>
      <c r="Q46" s="63">
        <f t="shared" si="12"/>
        <v>3.0888830000000005</v>
      </c>
      <c r="R46" s="63">
        <f t="shared" si="12"/>
        <v>1229.6382734399999</v>
      </c>
      <c r="S46" s="63">
        <f t="shared" si="12"/>
        <v>9.019326379999999</v>
      </c>
      <c r="T46" s="65">
        <f t="shared" si="12"/>
        <v>0</v>
      </c>
      <c r="U46" s="79">
        <f t="shared" si="12"/>
        <v>12.019825000000001</v>
      </c>
      <c r="V46" s="79">
        <f t="shared" si="12"/>
        <v>18.5814056</v>
      </c>
      <c r="W46" s="63">
        <f t="shared" si="12"/>
        <v>27.936067199999997</v>
      </c>
      <c r="X46" s="63">
        <f t="shared" si="12"/>
        <v>156.7503859750334</v>
      </c>
      <c r="Y46" s="63">
        <f t="shared" si="12"/>
        <v>158.25530992</v>
      </c>
      <c r="Z46" s="63">
        <f t="shared" si="12"/>
        <v>123.61827758</v>
      </c>
      <c r="AA46" s="63">
        <f t="shared" si="12"/>
        <v>134.30795849</v>
      </c>
      <c r="AB46" s="63">
        <f t="shared" si="12"/>
        <v>185.52123597000002</v>
      </c>
      <c r="AC46" s="63">
        <f t="shared" si="12"/>
        <v>344.34838728</v>
      </c>
      <c r="AD46" s="65">
        <f t="shared" si="12"/>
        <v>0</v>
      </c>
      <c r="AE46" s="65">
        <f t="shared" si="12"/>
        <v>281.93253106999998</v>
      </c>
      <c r="AF46" s="65">
        <f t="shared" si="12"/>
        <v>0</v>
      </c>
      <c r="AG46" s="65">
        <f t="shared" si="12"/>
        <v>264.36500311999998</v>
      </c>
      <c r="AH46" s="63">
        <f t="shared" si="12"/>
        <v>524.42719732503326</v>
      </c>
      <c r="AI46" s="63">
        <f t="shared" si="12"/>
        <v>1241.74648768</v>
      </c>
      <c r="AJ46" s="62" t="s">
        <v>55</v>
      </c>
    </row>
    <row r="47" spans="1:36" ht="49.5" customHeight="1" x14ac:dyDescent="0.25">
      <c r="A47" s="75" t="s">
        <v>103</v>
      </c>
      <c r="B47" s="76" t="s">
        <v>104</v>
      </c>
      <c r="C47" s="58" t="s">
        <v>55</v>
      </c>
      <c r="D47" s="58" t="s">
        <v>55</v>
      </c>
      <c r="E47" s="58" t="s">
        <v>55</v>
      </c>
      <c r="F47" s="58" t="s">
        <v>55</v>
      </c>
      <c r="G47" s="58" t="s">
        <v>55</v>
      </c>
      <c r="H47" s="58" t="s">
        <v>55</v>
      </c>
      <c r="I47" s="58" t="s">
        <v>55</v>
      </c>
      <c r="J47" s="58" t="s">
        <v>55</v>
      </c>
      <c r="K47" s="58" t="s">
        <v>55</v>
      </c>
      <c r="L47" s="58" t="s">
        <v>55</v>
      </c>
      <c r="M47" s="58" t="s">
        <v>55</v>
      </c>
      <c r="N47" s="58" t="s">
        <v>55</v>
      </c>
      <c r="O47" s="58" t="s">
        <v>55</v>
      </c>
      <c r="P47" s="58" t="s">
        <v>55</v>
      </c>
      <c r="Q47" s="58" t="s">
        <v>55</v>
      </c>
      <c r="R47" s="58" t="s">
        <v>55</v>
      </c>
      <c r="S47" s="58" t="s">
        <v>55</v>
      </c>
      <c r="T47" s="69" t="s">
        <v>55</v>
      </c>
      <c r="U47" s="58" t="s">
        <v>55</v>
      </c>
      <c r="V47" s="58" t="s">
        <v>55</v>
      </c>
      <c r="W47" s="58" t="s">
        <v>55</v>
      </c>
      <c r="X47" s="58" t="s">
        <v>55</v>
      </c>
      <c r="Y47" s="58" t="s">
        <v>55</v>
      </c>
      <c r="Z47" s="58" t="s">
        <v>55</v>
      </c>
      <c r="AA47" s="59" t="s">
        <v>55</v>
      </c>
      <c r="AB47" s="59" t="s">
        <v>55</v>
      </c>
      <c r="AC47" s="58" t="s">
        <v>55</v>
      </c>
      <c r="AD47" s="69" t="s">
        <v>55</v>
      </c>
      <c r="AE47" s="69" t="s">
        <v>55</v>
      </c>
      <c r="AF47" s="69" t="s">
        <v>55</v>
      </c>
      <c r="AG47" s="69" t="s">
        <v>55</v>
      </c>
      <c r="AH47" s="59" t="s">
        <v>55</v>
      </c>
      <c r="AI47" s="59" t="s">
        <v>55</v>
      </c>
      <c r="AJ47" s="58" t="s">
        <v>55</v>
      </c>
    </row>
    <row r="48" spans="1:36" ht="45.75" customHeight="1" outlineLevel="1" x14ac:dyDescent="0.25">
      <c r="A48" s="77" t="s">
        <v>105</v>
      </c>
      <c r="B48" s="78" t="s">
        <v>106</v>
      </c>
      <c r="C48" s="62" t="s">
        <v>55</v>
      </c>
      <c r="D48" s="62" t="s">
        <v>107</v>
      </c>
      <c r="E48" s="62">
        <f>E18</f>
        <v>2022</v>
      </c>
      <c r="F48" s="62">
        <v>2026</v>
      </c>
      <c r="G48" s="62">
        <v>2029</v>
      </c>
      <c r="H48" s="63">
        <f>SUM(H49:H105)</f>
        <v>167.67710386169998</v>
      </c>
      <c r="I48" s="63">
        <f t="shared" ref="I48:AI48" si="13">SUM(I49:I105)</f>
        <v>195.79234499000006</v>
      </c>
      <c r="J48" s="63">
        <f t="shared" si="13"/>
        <v>0</v>
      </c>
      <c r="K48" s="63">
        <f t="shared" si="13"/>
        <v>167.67610293999996</v>
      </c>
      <c r="L48" s="63">
        <f t="shared" si="13"/>
        <v>0.62689099999999998</v>
      </c>
      <c r="M48" s="63">
        <f t="shared" si="13"/>
        <v>149.60868384999998</v>
      </c>
      <c r="N48" s="63">
        <f t="shared" si="13"/>
        <v>17.440528089999997</v>
      </c>
      <c r="O48" s="65">
        <f t="shared" si="13"/>
        <v>0</v>
      </c>
      <c r="P48" s="63">
        <f t="shared" si="13"/>
        <v>198.88093133000001</v>
      </c>
      <c r="Q48" s="63">
        <f t="shared" si="13"/>
        <v>0.121757</v>
      </c>
      <c r="R48" s="63">
        <f t="shared" si="13"/>
        <v>193.95007394999999</v>
      </c>
      <c r="S48" s="63">
        <f t="shared" si="13"/>
        <v>4.8091003800000003</v>
      </c>
      <c r="T48" s="65">
        <f t="shared" si="13"/>
        <v>0</v>
      </c>
      <c r="U48" s="63">
        <f t="shared" si="13"/>
        <v>3.8416510000000001</v>
      </c>
      <c r="V48" s="63">
        <f t="shared" si="13"/>
        <v>1.077288</v>
      </c>
      <c r="W48" s="63">
        <f t="shared" si="13"/>
        <v>1.7323188300000001</v>
      </c>
      <c r="X48" s="63">
        <f t="shared" si="13"/>
        <v>37.84755452169999</v>
      </c>
      <c r="Y48" s="63">
        <f t="shared" si="13"/>
        <v>38.345926110000001</v>
      </c>
      <c r="Z48" s="63">
        <f t="shared" si="13"/>
        <v>12.82025703</v>
      </c>
      <c r="AA48" s="63">
        <f t="shared" si="13"/>
        <v>21.703192480000002</v>
      </c>
      <c r="AB48" s="63">
        <f t="shared" si="13"/>
        <v>110.35803464</v>
      </c>
      <c r="AC48" s="63">
        <f t="shared" si="13"/>
        <v>112.84976263</v>
      </c>
      <c r="AD48" s="65">
        <f t="shared" si="13"/>
        <v>0</v>
      </c>
      <c r="AE48" s="65">
        <f t="shared" si="13"/>
        <v>0</v>
      </c>
      <c r="AF48" s="65">
        <f t="shared" si="13"/>
        <v>0</v>
      </c>
      <c r="AG48" s="63">
        <f t="shared" si="13"/>
        <v>19.330792580000001</v>
      </c>
      <c r="AH48" s="63">
        <f t="shared" si="13"/>
        <v>167.67710402169996</v>
      </c>
      <c r="AI48" s="63">
        <f t="shared" si="13"/>
        <v>198.88093163000002</v>
      </c>
      <c r="AJ48" s="62" t="s">
        <v>55</v>
      </c>
    </row>
    <row r="49" spans="1:36" ht="33" customHeight="1" outlineLevel="1" x14ac:dyDescent="0.25">
      <c r="A49" s="80" t="s">
        <v>108</v>
      </c>
      <c r="B49" s="81" t="str">
        <f>'[2]Ф2 '!B49</f>
        <v>Реконструкция ТП № 5 с. Новостройка</v>
      </c>
      <c r="C49" s="82" t="str">
        <f>'[2]Ф2 '!C49</f>
        <v>L_ДЭСК_04</v>
      </c>
      <c r="D49" s="83" t="str">
        <f>'[2]Ф2 '!D49</f>
        <v>П</v>
      </c>
      <c r="E49" s="83">
        <f>'[2]Ф2 '!E49</f>
        <v>2022</v>
      </c>
      <c r="F49" s="83">
        <f>'[2]Ф2 '!F49</f>
        <v>2022</v>
      </c>
      <c r="G49" s="84">
        <f>'[2]Ф2 '!G49</f>
        <v>0</v>
      </c>
      <c r="H49" s="85">
        <v>1.9331720000000001</v>
      </c>
      <c r="I49" s="85">
        <v>1.9331720000000001</v>
      </c>
      <c r="J49" s="86" t="s">
        <v>55</v>
      </c>
      <c r="K49" s="85">
        <f>L49+M49+N49</f>
        <v>1.9331719999999999</v>
      </c>
      <c r="L49" s="87">
        <v>4.9037999999999998E-2</v>
      </c>
      <c r="M49" s="87">
        <v>0.53860200000000003</v>
      </c>
      <c r="N49" s="87">
        <v>1.345532</v>
      </c>
      <c r="O49" s="88" t="s">
        <v>55</v>
      </c>
      <c r="P49" s="85">
        <f>Q49+R49+S49</f>
        <v>1.9331719999999999</v>
      </c>
      <c r="Q49" s="87">
        <v>4.9037999999999998E-2</v>
      </c>
      <c r="R49" s="87">
        <v>0.53860200000000003</v>
      </c>
      <c r="S49" s="88">
        <v>1.345532</v>
      </c>
      <c r="T49" s="88" t="s">
        <v>55</v>
      </c>
      <c r="U49" s="89">
        <f>P49</f>
        <v>1.9331719999999999</v>
      </c>
      <c r="V49" s="90">
        <v>0</v>
      </c>
      <c r="W49" s="90">
        <v>0</v>
      </c>
      <c r="X49" s="90">
        <v>0</v>
      </c>
      <c r="Y49" s="90">
        <v>0</v>
      </c>
      <c r="Z49" s="90">
        <v>0</v>
      </c>
      <c r="AA49" s="86">
        <v>0</v>
      </c>
      <c r="AB49" s="86">
        <v>0</v>
      </c>
      <c r="AC49" s="90">
        <v>0</v>
      </c>
      <c r="AD49" s="90">
        <v>0</v>
      </c>
      <c r="AE49" s="90">
        <v>0</v>
      </c>
      <c r="AF49" s="90">
        <v>0</v>
      </c>
      <c r="AG49" s="90">
        <v>0</v>
      </c>
      <c r="AH49" s="89">
        <f>U49+V49+W49+X49+Z49+AB49+AD49+AF49</f>
        <v>1.9331719999999999</v>
      </c>
      <c r="AI49" s="89">
        <f>U49+V49+W49+Y49+AA49+AC49+AE49+AG49</f>
        <v>1.9331719999999999</v>
      </c>
      <c r="AJ49" s="91" t="str">
        <f>'[2]Ф2 '!CT49</f>
        <v>нд</v>
      </c>
    </row>
    <row r="50" spans="1:36" ht="33" customHeight="1" outlineLevel="1" x14ac:dyDescent="0.25">
      <c r="A50" s="80" t="s">
        <v>109</v>
      </c>
      <c r="B50" s="81" t="str">
        <f>'[2]Ф2 '!B50</f>
        <v xml:space="preserve">Реконструкция КТП №105 </v>
      </c>
      <c r="C50" s="82" t="str">
        <f>'[2]Ф2 '!C50</f>
        <v>L_ДЭСК_07</v>
      </c>
      <c r="D50" s="83" t="str">
        <f>'[2]Ф2 '!D50</f>
        <v>П</v>
      </c>
      <c r="E50" s="83">
        <f>'[2]Ф2 '!E50</f>
        <v>2022</v>
      </c>
      <c r="F50" s="83">
        <f>'[2]Ф2 '!F50</f>
        <v>2022</v>
      </c>
      <c r="G50" s="84">
        <f>'[2]Ф2 '!G50</f>
        <v>0</v>
      </c>
      <c r="H50" s="85">
        <v>0.72431100000000004</v>
      </c>
      <c r="I50" s="85">
        <v>0.72431100000000004</v>
      </c>
      <c r="J50" s="86" t="s">
        <v>55</v>
      </c>
      <c r="K50" s="85">
        <f t="shared" ref="K50:K105" si="14">L50+M50+N50</f>
        <v>0.72431100000000004</v>
      </c>
      <c r="L50" s="88">
        <v>0</v>
      </c>
      <c r="M50" s="92">
        <v>2.1400000000004749E-4</v>
      </c>
      <c r="N50" s="93">
        <v>0.72409699999999999</v>
      </c>
      <c r="O50" s="88" t="s">
        <v>55</v>
      </c>
      <c r="P50" s="85">
        <f>Q50+R50+S50</f>
        <v>0.72431100000000004</v>
      </c>
      <c r="Q50" s="88">
        <v>0</v>
      </c>
      <c r="R50" s="92">
        <v>0</v>
      </c>
      <c r="S50" s="85">
        <v>0.72431100000000004</v>
      </c>
      <c r="T50" s="88" t="s">
        <v>55</v>
      </c>
      <c r="U50" s="89">
        <v>0.72431100000000004</v>
      </c>
      <c r="V50" s="90">
        <v>0</v>
      </c>
      <c r="W50" s="90">
        <v>0</v>
      </c>
      <c r="X50" s="90">
        <v>0</v>
      </c>
      <c r="Y50" s="90">
        <v>0</v>
      </c>
      <c r="Z50" s="90">
        <v>0</v>
      </c>
      <c r="AA50" s="86">
        <v>0</v>
      </c>
      <c r="AB50" s="90">
        <v>0</v>
      </c>
      <c r="AC50" s="90">
        <v>0</v>
      </c>
      <c r="AD50" s="90">
        <v>0</v>
      </c>
      <c r="AE50" s="90">
        <v>0</v>
      </c>
      <c r="AF50" s="90">
        <v>0</v>
      </c>
      <c r="AG50" s="90">
        <v>0</v>
      </c>
      <c r="AH50" s="89">
        <f t="shared" ref="AH50:AH105" si="15">U50+V50+W50+X50+Z50+AB50+AD50+AF50</f>
        <v>0.72431100000000004</v>
      </c>
      <c r="AI50" s="89">
        <f t="shared" ref="AI50:AI105" si="16">U50+V50+W50+Y50+AA50+AC50+AE50+AG50</f>
        <v>0.72431100000000004</v>
      </c>
      <c r="AJ50" s="91" t="str">
        <f>'[2]Ф2 '!CT50</f>
        <v>нд</v>
      </c>
    </row>
    <row r="51" spans="1:36" ht="33" customHeight="1" outlineLevel="1" x14ac:dyDescent="0.25">
      <c r="A51" s="80" t="s">
        <v>110</v>
      </c>
      <c r="B51" s="81" t="str">
        <f>'[2]Ф2 '!B51</f>
        <v>Реконструкция КТП № 1 "ЛДК"</v>
      </c>
      <c r="C51" s="82" t="str">
        <f>'[2]Ф2 '!C51</f>
        <v>L_ДЭСК_08</v>
      </c>
      <c r="D51" s="83" t="str">
        <f>'[2]Ф2 '!D51</f>
        <v>П</v>
      </c>
      <c r="E51" s="83">
        <f>'[2]Ф2 '!E51</f>
        <v>2022</v>
      </c>
      <c r="F51" s="83">
        <f>'[2]Ф2 '!F51</f>
        <v>2022</v>
      </c>
      <c r="G51" s="84">
        <f>'[2]Ф2 '!G51</f>
        <v>0</v>
      </c>
      <c r="H51" s="85">
        <v>1.1841680000000001</v>
      </c>
      <c r="I51" s="85">
        <v>1.1841680000000001</v>
      </c>
      <c r="J51" s="86" t="s">
        <v>55</v>
      </c>
      <c r="K51" s="85">
        <f t="shared" si="14"/>
        <v>1.1841680000000001</v>
      </c>
      <c r="L51" s="87">
        <v>2.8868000000000001E-2</v>
      </c>
      <c r="M51" s="87">
        <v>0.32221200000000016</v>
      </c>
      <c r="N51" s="87">
        <v>0.83308800000000005</v>
      </c>
      <c r="O51" s="88" t="s">
        <v>55</v>
      </c>
      <c r="P51" s="85">
        <f t="shared" ref="P51:P52" si="17">Q51+R51+S51</f>
        <v>1.1841680000000001</v>
      </c>
      <c r="Q51" s="87">
        <v>2.8868000000000001E-2</v>
      </c>
      <c r="R51" s="87">
        <v>0.32221200000000016</v>
      </c>
      <c r="S51" s="88">
        <v>0.83308800000000005</v>
      </c>
      <c r="T51" s="88" t="s">
        <v>55</v>
      </c>
      <c r="U51" s="89">
        <v>1.1841680000000001</v>
      </c>
      <c r="V51" s="90">
        <v>0</v>
      </c>
      <c r="W51" s="90">
        <v>0</v>
      </c>
      <c r="X51" s="90">
        <v>0</v>
      </c>
      <c r="Y51" s="90">
        <v>0</v>
      </c>
      <c r="Z51" s="90">
        <v>0</v>
      </c>
      <c r="AA51" s="86">
        <v>0</v>
      </c>
      <c r="AB51" s="90">
        <v>0</v>
      </c>
      <c r="AC51" s="90">
        <v>0</v>
      </c>
      <c r="AD51" s="90">
        <v>0</v>
      </c>
      <c r="AE51" s="90">
        <v>0</v>
      </c>
      <c r="AF51" s="90">
        <v>0</v>
      </c>
      <c r="AG51" s="90">
        <v>0</v>
      </c>
      <c r="AH51" s="89">
        <f t="shared" si="15"/>
        <v>1.1841680000000001</v>
      </c>
      <c r="AI51" s="89">
        <f t="shared" si="16"/>
        <v>1.1841680000000001</v>
      </c>
      <c r="AJ51" s="91" t="str">
        <f>'[2]Ф2 '!CT51</f>
        <v>нд</v>
      </c>
    </row>
    <row r="52" spans="1:36" ht="33" customHeight="1" outlineLevel="1" x14ac:dyDescent="0.25">
      <c r="A52" s="80" t="s">
        <v>111</v>
      </c>
      <c r="B52" s="81" t="str">
        <f>'[2]Ф2 '!B52</f>
        <v>ЛЭП-10 кВ ф. №1 ПС "Пожарское" реконструкция КТП № 4 с. Пожарское, Пожарский район</v>
      </c>
      <c r="C52" s="82" t="str">
        <f>'[2]Ф2 '!C52</f>
        <v>L_ДЭСК_019</v>
      </c>
      <c r="D52" s="83" t="str">
        <f>'[2]Ф2 '!D52</f>
        <v>П</v>
      </c>
      <c r="E52" s="83">
        <f>'[2]Ф2 '!E52</f>
        <v>2023</v>
      </c>
      <c r="F52" s="83">
        <f>'[2]Ф2 '!F52</f>
        <v>2023</v>
      </c>
      <c r="G52" s="84">
        <f>'[2]Ф2 '!G52</f>
        <v>0</v>
      </c>
      <c r="H52" s="85">
        <v>1.077288</v>
      </c>
      <c r="I52" s="85">
        <v>1.077288</v>
      </c>
      <c r="J52" s="85" t="s">
        <v>55</v>
      </c>
      <c r="K52" s="85">
        <f t="shared" si="14"/>
        <v>1.077288</v>
      </c>
      <c r="L52" s="94">
        <v>0</v>
      </c>
      <c r="M52" s="95">
        <v>0.36719099999999999</v>
      </c>
      <c r="N52" s="95">
        <v>0.71009699999999998</v>
      </c>
      <c r="O52" s="95" t="s">
        <v>55</v>
      </c>
      <c r="P52" s="85">
        <f t="shared" si="17"/>
        <v>1.077288</v>
      </c>
      <c r="Q52" s="94">
        <v>0</v>
      </c>
      <c r="R52" s="95">
        <v>0.36719099999999999</v>
      </c>
      <c r="S52" s="95">
        <v>0.71009699999999998</v>
      </c>
      <c r="T52" s="95" t="s">
        <v>55</v>
      </c>
      <c r="U52" s="90">
        <v>0</v>
      </c>
      <c r="V52" s="89">
        <v>1.077288</v>
      </c>
      <c r="W52" s="86">
        <v>0</v>
      </c>
      <c r="X52" s="86">
        <v>0</v>
      </c>
      <c r="Y52" s="84">
        <v>0</v>
      </c>
      <c r="Z52" s="86">
        <v>0</v>
      </c>
      <c r="AA52" s="86">
        <v>0</v>
      </c>
      <c r="AB52" s="86">
        <v>0</v>
      </c>
      <c r="AC52" s="84">
        <v>0</v>
      </c>
      <c r="AD52" s="86">
        <v>0</v>
      </c>
      <c r="AE52" s="84">
        <v>0</v>
      </c>
      <c r="AF52" s="86">
        <v>0</v>
      </c>
      <c r="AG52" s="84">
        <v>0</v>
      </c>
      <c r="AH52" s="89">
        <f t="shared" si="15"/>
        <v>1.077288</v>
      </c>
      <c r="AI52" s="89">
        <f t="shared" si="16"/>
        <v>1.077288</v>
      </c>
      <c r="AJ52" s="91" t="str">
        <f>'[2]Ф2 '!CT52</f>
        <v>нд</v>
      </c>
    </row>
    <row r="53" spans="1:36" ht="39" customHeight="1" x14ac:dyDescent="0.25">
      <c r="A53" s="80" t="s">
        <v>112</v>
      </c>
      <c r="B53" s="81" t="str">
        <f>'[2]Ф2 '!B53</f>
        <v>Реконструкция КТП-6 ул.Зеленая, г.Дальнереченск</v>
      </c>
      <c r="C53" s="82" t="str">
        <f>'[2]Ф2 '!C53</f>
        <v>L_ДЭСК_029</v>
      </c>
      <c r="D53" s="83" t="str">
        <f>'[2]Ф2 '!D53</f>
        <v>П</v>
      </c>
      <c r="E53" s="83">
        <f>'[2]Ф2 '!E53</f>
        <v>2024</v>
      </c>
      <c r="F53" s="83">
        <f>'[2]Ф2 '!F53</f>
        <v>2025</v>
      </c>
      <c r="G53" s="84">
        <f>'[2]Ф2 '!G53</f>
        <v>2025</v>
      </c>
      <c r="H53" s="85">
        <v>1.9993926</v>
      </c>
      <c r="I53" s="85">
        <f>P53</f>
        <v>2.1603195899999998</v>
      </c>
      <c r="J53" s="84" t="s">
        <v>55</v>
      </c>
      <c r="K53" s="85">
        <f t="shared" si="14"/>
        <v>1.9993927600000001</v>
      </c>
      <c r="L53" s="85">
        <f>40261/1000000</f>
        <v>4.0260999999999998E-2</v>
      </c>
      <c r="M53" s="85">
        <v>0.46055555999999997</v>
      </c>
      <c r="N53" s="85">
        <v>1.4985762</v>
      </c>
      <c r="O53" s="85" t="s">
        <v>55</v>
      </c>
      <c r="P53" s="85">
        <f>SUM(Q53:T53)</f>
        <v>2.1603195899999998</v>
      </c>
      <c r="Q53" s="86">
        <v>0</v>
      </c>
      <c r="R53" s="85">
        <v>2.1603195899999998</v>
      </c>
      <c r="S53" s="86">
        <v>0</v>
      </c>
      <c r="T53" s="85" t="s">
        <v>55</v>
      </c>
      <c r="U53" s="90">
        <v>0</v>
      </c>
      <c r="V53" s="90">
        <v>0</v>
      </c>
      <c r="W53" s="86">
        <f>IF(G53=2024,I53,0)</f>
        <v>0</v>
      </c>
      <c r="X53" s="89">
        <f>K53</f>
        <v>1.9993927600000001</v>
      </c>
      <c r="Y53" s="96">
        <f>P53</f>
        <v>2.1603195899999998</v>
      </c>
      <c r="Z53" s="84">
        <f t="shared" ref="Z53:AG71" si="18">IF(F53=2026,H53,0)</f>
        <v>0</v>
      </c>
      <c r="AA53" s="86">
        <f t="shared" si="18"/>
        <v>0</v>
      </c>
      <c r="AB53" s="84">
        <f t="shared" si="18"/>
        <v>0</v>
      </c>
      <c r="AC53" s="86">
        <f t="shared" si="18"/>
        <v>0</v>
      </c>
      <c r="AD53" s="84">
        <f t="shared" si="18"/>
        <v>0</v>
      </c>
      <c r="AE53" s="86">
        <f t="shared" si="18"/>
        <v>0</v>
      </c>
      <c r="AF53" s="84">
        <f t="shared" si="18"/>
        <v>0</v>
      </c>
      <c r="AG53" s="86">
        <f t="shared" si="18"/>
        <v>0</v>
      </c>
      <c r="AH53" s="89">
        <f t="shared" si="15"/>
        <v>1.9993927600000001</v>
      </c>
      <c r="AI53" s="89">
        <f t="shared" si="16"/>
        <v>2.1603195899999998</v>
      </c>
      <c r="AJ53" s="91" t="str">
        <f>'[2]Ф2 '!CT53</f>
        <v>нд</v>
      </c>
    </row>
    <row r="54" spans="1:36" ht="28.5" customHeight="1" x14ac:dyDescent="0.25">
      <c r="A54" s="80" t="s">
        <v>113</v>
      </c>
      <c r="B54" s="81" t="str">
        <f>'[2]Ф2 '!B54</f>
        <v>Реконструкция КТП № 10 с. Новопокровка, Красноармейский район</v>
      </c>
      <c r="C54" s="82" t="str">
        <f>'[2]Ф2 '!C54</f>
        <v>L_ДЭСК_022</v>
      </c>
      <c r="D54" s="83" t="str">
        <f>'[2]Ф2 '!D54</f>
        <v>П</v>
      </c>
      <c r="E54" s="83">
        <f>'[2]Ф2 '!E54</f>
        <v>2024</v>
      </c>
      <c r="F54" s="83">
        <f>'[2]Ф2 '!F54</f>
        <v>2024</v>
      </c>
      <c r="G54" s="84" t="str">
        <f>'[2]Ф2 '!G54</f>
        <v>нд</v>
      </c>
      <c r="H54" s="85">
        <v>1.7323188300000001</v>
      </c>
      <c r="I54" s="85">
        <v>1.7323188300000001</v>
      </c>
      <c r="J54" s="84" t="s">
        <v>55</v>
      </c>
      <c r="K54" s="85">
        <f t="shared" si="14"/>
        <v>1.7323185299999999</v>
      </c>
      <c r="L54" s="85">
        <f>43.851/1000</f>
        <v>4.3851000000000001E-2</v>
      </c>
      <c r="M54" s="85">
        <v>0.49239515</v>
      </c>
      <c r="N54" s="85">
        <v>1.1960723799999999</v>
      </c>
      <c r="O54" s="85" t="s">
        <v>55</v>
      </c>
      <c r="P54" s="85">
        <f>SUM(Q54:T54)</f>
        <v>1.7323185299999999</v>
      </c>
      <c r="Q54" s="85">
        <f>43.851/1000</f>
        <v>4.3851000000000001E-2</v>
      </c>
      <c r="R54" s="85">
        <v>0.49239515</v>
      </c>
      <c r="S54" s="85">
        <v>1.1960723799999999</v>
      </c>
      <c r="T54" s="85" t="s">
        <v>55</v>
      </c>
      <c r="U54" s="90">
        <v>0</v>
      </c>
      <c r="V54" s="90">
        <v>0</v>
      </c>
      <c r="W54" s="85">
        <f>I54</f>
        <v>1.7323188300000001</v>
      </c>
      <c r="X54" s="90">
        <v>0</v>
      </c>
      <c r="Y54" s="86">
        <f>IF(G54=2025,I54,0)</f>
        <v>0</v>
      </c>
      <c r="Z54" s="84">
        <f t="shared" si="18"/>
        <v>0</v>
      </c>
      <c r="AA54" s="86">
        <f t="shared" si="18"/>
        <v>0</v>
      </c>
      <c r="AB54" s="84">
        <f t="shared" si="18"/>
        <v>0</v>
      </c>
      <c r="AC54" s="86">
        <f t="shared" si="18"/>
        <v>0</v>
      </c>
      <c r="AD54" s="84">
        <f t="shared" si="18"/>
        <v>0</v>
      </c>
      <c r="AE54" s="86">
        <f t="shared" si="18"/>
        <v>0</v>
      </c>
      <c r="AF54" s="84">
        <f t="shared" si="18"/>
        <v>0</v>
      </c>
      <c r="AG54" s="86">
        <f t="shared" si="18"/>
        <v>0</v>
      </c>
      <c r="AH54" s="89">
        <f t="shared" si="15"/>
        <v>1.7323188300000001</v>
      </c>
      <c r="AI54" s="89">
        <f t="shared" si="16"/>
        <v>1.7323188300000001</v>
      </c>
      <c r="AJ54" s="91" t="str">
        <f>'[2]Ф2 '!CT54</f>
        <v>нд</v>
      </c>
    </row>
    <row r="55" spans="1:36" ht="37.5" customHeight="1" x14ac:dyDescent="0.25">
      <c r="A55" s="80" t="s">
        <v>114</v>
      </c>
      <c r="B55" s="81" t="str">
        <f>'[2]Ф2 '!B55</f>
        <v>Реконструкция СТП №339 на КТП 630кВА г.Артём</v>
      </c>
      <c r="C55" s="82" t="str">
        <f>'[2]Ф2 '!C55</f>
        <v>Р_ДЭСК_002</v>
      </c>
      <c r="D55" s="83" t="str">
        <f>'[2]Ф2 '!D55</f>
        <v>П</v>
      </c>
      <c r="E55" s="83">
        <f>'[2]Ф2 '!E55</f>
        <v>2025</v>
      </c>
      <c r="F55" s="83">
        <f>'[2]Ф2 '!F55</f>
        <v>2025</v>
      </c>
      <c r="G55" s="84">
        <f>'[2]Ф2 '!G55</f>
        <v>2025</v>
      </c>
      <c r="H55" s="85">
        <v>2.1868903500000001</v>
      </c>
      <c r="I55" s="85">
        <v>2.2602575300000001</v>
      </c>
      <c r="J55" s="84" t="s">
        <v>55</v>
      </c>
      <c r="K55" s="85">
        <f t="shared" si="14"/>
        <v>2.1868904300000001</v>
      </c>
      <c r="L55" s="85">
        <f>49.192/1000</f>
        <v>4.9192E-2</v>
      </c>
      <c r="M55" s="85">
        <v>0.56048518000000003</v>
      </c>
      <c r="N55" s="85">
        <v>1.57721325</v>
      </c>
      <c r="O55" s="85" t="s">
        <v>55</v>
      </c>
      <c r="P55" s="85">
        <f>SUM(Q55:T55)</f>
        <v>2.2602575300000001</v>
      </c>
      <c r="Q55" s="86">
        <v>0</v>
      </c>
      <c r="R55" s="85">
        <f>I55</f>
        <v>2.2602575300000001</v>
      </c>
      <c r="S55" s="86">
        <v>0</v>
      </c>
      <c r="T55" s="85" t="s">
        <v>55</v>
      </c>
      <c r="U55" s="90">
        <v>0</v>
      </c>
      <c r="V55" s="90">
        <v>0</v>
      </c>
      <c r="W55" s="86">
        <f t="shared" ref="W55:W105" si="19">IF(G55=2024,I55,0)</f>
        <v>0</v>
      </c>
      <c r="X55" s="89">
        <f t="shared" ref="X55:Y71" si="20">H55</f>
        <v>2.1868903500000001</v>
      </c>
      <c r="Y55" s="96">
        <f t="shared" si="20"/>
        <v>2.2602575300000001</v>
      </c>
      <c r="Z55" s="84">
        <f t="shared" si="18"/>
        <v>0</v>
      </c>
      <c r="AA55" s="86">
        <f t="shared" si="18"/>
        <v>0</v>
      </c>
      <c r="AB55" s="84">
        <f t="shared" si="18"/>
        <v>0</v>
      </c>
      <c r="AC55" s="86">
        <f t="shared" si="18"/>
        <v>0</v>
      </c>
      <c r="AD55" s="84">
        <f t="shared" si="18"/>
        <v>0</v>
      </c>
      <c r="AE55" s="86">
        <f t="shared" si="18"/>
        <v>0</v>
      </c>
      <c r="AF55" s="84">
        <f t="shared" si="18"/>
        <v>0</v>
      </c>
      <c r="AG55" s="86">
        <f t="shared" si="18"/>
        <v>0</v>
      </c>
      <c r="AH55" s="89">
        <f t="shared" si="15"/>
        <v>2.1868903500000001</v>
      </c>
      <c r="AI55" s="89">
        <f t="shared" si="16"/>
        <v>2.2602575300000001</v>
      </c>
      <c r="AJ55" s="91" t="str">
        <f>'[2]Ф2 '!CT55</f>
        <v>нд</v>
      </c>
    </row>
    <row r="56" spans="1:36" ht="37.5" customHeight="1" x14ac:dyDescent="0.25">
      <c r="A56" s="80" t="s">
        <v>115</v>
      </c>
      <c r="B56" s="81" t="str">
        <f>'[2]Ф2 '!B56</f>
        <v>Реконструкция КТП №36 (630 кВА) на новое КТП 630кВА г.Артём</v>
      </c>
      <c r="C56" s="82" t="str">
        <f>'[2]Ф2 '!C56</f>
        <v>Р_ДЭСК_003</v>
      </c>
      <c r="D56" s="83" t="str">
        <f>'[2]Ф2 '!D56</f>
        <v>П</v>
      </c>
      <c r="E56" s="83">
        <f>'[2]Ф2 '!E56</f>
        <v>2025</v>
      </c>
      <c r="F56" s="83">
        <f>'[2]Ф2 '!F56</f>
        <v>2025</v>
      </c>
      <c r="G56" s="84">
        <f>'[2]Ф2 '!G56</f>
        <v>2025</v>
      </c>
      <c r="H56" s="85">
        <v>2.3824031699999999</v>
      </c>
      <c r="I56" s="85">
        <v>2.3727007800000002</v>
      </c>
      <c r="J56" s="84" t="s">
        <v>55</v>
      </c>
      <c r="K56" s="85">
        <f t="shared" si="14"/>
        <v>2.3824029000000002</v>
      </c>
      <c r="L56" s="85">
        <f>66.617/1000</f>
        <v>6.661700000000001E-2</v>
      </c>
      <c r="M56" s="85">
        <v>0.73857265000000005</v>
      </c>
      <c r="N56" s="85">
        <v>1.57721325</v>
      </c>
      <c r="O56" s="85" t="s">
        <v>55</v>
      </c>
      <c r="P56" s="85">
        <f t="shared" ref="P56:P61" si="21">SUM(Q56:T56)</f>
        <v>2.3727007800000002</v>
      </c>
      <c r="Q56" s="86">
        <v>0</v>
      </c>
      <c r="R56" s="85">
        <f t="shared" ref="R56:R100" si="22">I56</f>
        <v>2.3727007800000002</v>
      </c>
      <c r="S56" s="86">
        <v>0</v>
      </c>
      <c r="T56" s="85" t="s">
        <v>55</v>
      </c>
      <c r="U56" s="90">
        <v>0</v>
      </c>
      <c r="V56" s="90">
        <v>0</v>
      </c>
      <c r="W56" s="86">
        <f t="shared" si="19"/>
        <v>0</v>
      </c>
      <c r="X56" s="89">
        <f t="shared" si="20"/>
        <v>2.3824031699999999</v>
      </c>
      <c r="Y56" s="96">
        <f t="shared" si="20"/>
        <v>2.3727007800000002</v>
      </c>
      <c r="Z56" s="84">
        <f t="shared" si="18"/>
        <v>0</v>
      </c>
      <c r="AA56" s="86">
        <f t="shared" si="18"/>
        <v>0</v>
      </c>
      <c r="AB56" s="84">
        <f t="shared" si="18"/>
        <v>0</v>
      </c>
      <c r="AC56" s="86">
        <f t="shared" si="18"/>
        <v>0</v>
      </c>
      <c r="AD56" s="84">
        <f t="shared" si="18"/>
        <v>0</v>
      </c>
      <c r="AE56" s="86">
        <f t="shared" si="18"/>
        <v>0</v>
      </c>
      <c r="AF56" s="84">
        <f t="shared" si="18"/>
        <v>0</v>
      </c>
      <c r="AG56" s="86">
        <f t="shared" si="18"/>
        <v>0</v>
      </c>
      <c r="AH56" s="89">
        <f t="shared" si="15"/>
        <v>2.3824031699999999</v>
      </c>
      <c r="AI56" s="89">
        <f t="shared" si="16"/>
        <v>2.3727007800000002</v>
      </c>
      <c r="AJ56" s="91" t="str">
        <f>'[2]Ф2 '!CT56</f>
        <v>нд</v>
      </c>
    </row>
    <row r="57" spans="1:36" ht="42.75" customHeight="1" x14ac:dyDescent="0.25">
      <c r="A57" s="80" t="s">
        <v>116</v>
      </c>
      <c r="B57" s="81" t="str">
        <f>'[2]Ф2 '!B57</f>
        <v>Реконструкция КТП №64 (400 кВА) на КТП 630 кВА 8 рубильников, 3 пролета ВЛЗ-6 кВ г.Артём</v>
      </c>
      <c r="C57" s="82" t="str">
        <f>'[2]Ф2 '!C57</f>
        <v>Р_ДЭСК_004</v>
      </c>
      <c r="D57" s="83" t="str">
        <f>'[2]Ф2 '!D57</f>
        <v>П</v>
      </c>
      <c r="E57" s="83">
        <f>'[2]Ф2 '!E57</f>
        <v>2025</v>
      </c>
      <c r="F57" s="83">
        <f>'[2]Ф2 '!F57</f>
        <v>2025</v>
      </c>
      <c r="G57" s="84">
        <f>'[2]Ф2 '!G57</f>
        <v>2025</v>
      </c>
      <c r="H57" s="85">
        <v>2.4379988500000001</v>
      </c>
      <c r="I57" s="85">
        <v>2.8113806499999998</v>
      </c>
      <c r="J57" s="84" t="s">
        <v>55</v>
      </c>
      <c r="K57" s="85">
        <f t="shared" si="14"/>
        <v>2.4379985199999998</v>
      </c>
      <c r="L57" s="85">
        <f>71.572/1000</f>
        <v>7.1571999999999997E-2</v>
      </c>
      <c r="M57" s="85">
        <v>0.78921326999999997</v>
      </c>
      <c r="N57" s="85">
        <v>1.57721325</v>
      </c>
      <c r="O57" s="85" t="s">
        <v>55</v>
      </c>
      <c r="P57" s="85">
        <f t="shared" si="21"/>
        <v>2.8113806499999998</v>
      </c>
      <c r="Q57" s="86">
        <v>0</v>
      </c>
      <c r="R57" s="85">
        <f t="shared" si="22"/>
        <v>2.8113806499999998</v>
      </c>
      <c r="S57" s="86">
        <v>0</v>
      </c>
      <c r="T57" s="85" t="s">
        <v>55</v>
      </c>
      <c r="U57" s="90">
        <v>0</v>
      </c>
      <c r="V57" s="90">
        <v>0</v>
      </c>
      <c r="W57" s="86">
        <f t="shared" si="19"/>
        <v>0</v>
      </c>
      <c r="X57" s="89">
        <f t="shared" si="20"/>
        <v>2.4379988500000001</v>
      </c>
      <c r="Y57" s="96">
        <f t="shared" si="20"/>
        <v>2.8113806499999998</v>
      </c>
      <c r="Z57" s="84">
        <f t="shared" si="18"/>
        <v>0</v>
      </c>
      <c r="AA57" s="86">
        <f t="shared" si="18"/>
        <v>0</v>
      </c>
      <c r="AB57" s="84">
        <f t="shared" si="18"/>
        <v>0</v>
      </c>
      <c r="AC57" s="86">
        <f t="shared" si="18"/>
        <v>0</v>
      </c>
      <c r="AD57" s="84">
        <f t="shared" si="18"/>
        <v>0</v>
      </c>
      <c r="AE57" s="86">
        <f t="shared" si="18"/>
        <v>0</v>
      </c>
      <c r="AF57" s="84">
        <f t="shared" si="18"/>
        <v>0</v>
      </c>
      <c r="AG57" s="86">
        <f t="shared" si="18"/>
        <v>0</v>
      </c>
      <c r="AH57" s="89">
        <f t="shared" si="15"/>
        <v>2.4379988500000001</v>
      </c>
      <c r="AI57" s="89">
        <f t="shared" si="16"/>
        <v>2.8113806499999998</v>
      </c>
      <c r="AJ57" s="91" t="str">
        <f>'[2]Ф2 '!CT57</f>
        <v>нд</v>
      </c>
    </row>
    <row r="58" spans="1:36" ht="42.75" customHeight="1" x14ac:dyDescent="0.25">
      <c r="A58" s="80" t="s">
        <v>117</v>
      </c>
      <c r="B58" s="81" t="str">
        <f>'[2]Ф2 '!B58</f>
        <v>Реконструкция КТП № 201, 202 на двухтрансформаторную ТР-Р №1 630 кВА и ТР-Р № 2 400 кВА г.Артём</v>
      </c>
      <c r="C58" s="82" t="str">
        <f>'[2]Ф2 '!C58</f>
        <v>Р_ДЭСК_005</v>
      </c>
      <c r="D58" s="83" t="str">
        <f>'[2]Ф2 '!D58</f>
        <v>П</v>
      </c>
      <c r="E58" s="83">
        <f>'[2]Ф2 '!E58</f>
        <v>2025</v>
      </c>
      <c r="F58" s="83">
        <f>'[2]Ф2 '!F58</f>
        <v>2025</v>
      </c>
      <c r="G58" s="84">
        <f>'[2]Ф2 '!G58</f>
        <v>2025</v>
      </c>
      <c r="H58" s="85">
        <v>3.2693208416999999</v>
      </c>
      <c r="I58" s="85">
        <v>3.8685655300000001</v>
      </c>
      <c r="J58" s="84" t="s">
        <v>55</v>
      </c>
      <c r="K58" s="85">
        <f t="shared" si="14"/>
        <v>3.2693208900000004</v>
      </c>
      <c r="L58" s="85">
        <f>70.381/1000</f>
        <v>7.0380999999999999E-2</v>
      </c>
      <c r="M58" s="85">
        <v>0.79359994</v>
      </c>
      <c r="N58" s="85">
        <v>2.4053399500000001</v>
      </c>
      <c r="O58" s="85" t="s">
        <v>55</v>
      </c>
      <c r="P58" s="85">
        <f t="shared" si="21"/>
        <v>3.8685655300000001</v>
      </c>
      <c r="Q58" s="86">
        <v>0</v>
      </c>
      <c r="R58" s="85">
        <f t="shared" si="22"/>
        <v>3.8685655300000001</v>
      </c>
      <c r="S58" s="86">
        <v>0</v>
      </c>
      <c r="T58" s="85" t="s">
        <v>55</v>
      </c>
      <c r="U58" s="90">
        <v>0</v>
      </c>
      <c r="V58" s="90">
        <v>0</v>
      </c>
      <c r="W58" s="86">
        <f t="shared" si="19"/>
        <v>0</v>
      </c>
      <c r="X58" s="89">
        <f t="shared" si="20"/>
        <v>3.2693208416999999</v>
      </c>
      <c r="Y58" s="96">
        <f t="shared" si="20"/>
        <v>3.8685655300000001</v>
      </c>
      <c r="Z58" s="84">
        <f t="shared" si="18"/>
        <v>0</v>
      </c>
      <c r="AA58" s="86">
        <f t="shared" si="18"/>
        <v>0</v>
      </c>
      <c r="AB58" s="84">
        <f t="shared" si="18"/>
        <v>0</v>
      </c>
      <c r="AC58" s="86">
        <f t="shared" si="18"/>
        <v>0</v>
      </c>
      <c r="AD58" s="84">
        <f t="shared" si="18"/>
        <v>0</v>
      </c>
      <c r="AE58" s="86">
        <f t="shared" si="18"/>
        <v>0</v>
      </c>
      <c r="AF58" s="84">
        <f t="shared" si="18"/>
        <v>0</v>
      </c>
      <c r="AG58" s="86">
        <f t="shared" si="18"/>
        <v>0</v>
      </c>
      <c r="AH58" s="89">
        <f t="shared" si="15"/>
        <v>3.2693208416999999</v>
      </c>
      <c r="AI58" s="89">
        <f t="shared" si="16"/>
        <v>3.8685655300000001</v>
      </c>
      <c r="AJ58" s="91" t="str">
        <f>'[2]Ф2 '!CT58</f>
        <v>нд</v>
      </c>
    </row>
    <row r="59" spans="1:36" ht="42.75" customHeight="1" x14ac:dyDescent="0.25">
      <c r="A59" s="80" t="s">
        <v>118</v>
      </c>
      <c r="B59" s="81" t="str">
        <f>'[2]Ф2 '!B59</f>
        <v>Реконструкция КТП-109 250 кВА на КТП- 400 кВА проходного типа с тремя линейными ячейками 6 кВ г.Артём</v>
      </c>
      <c r="C59" s="82" t="str">
        <f>'[2]Ф2 '!C59</f>
        <v>Р_ДЭСК_008</v>
      </c>
      <c r="D59" s="83" t="str">
        <f>'[2]Ф2 '!D59</f>
        <v>П</v>
      </c>
      <c r="E59" s="83">
        <f>'[2]Ф2 '!E59</f>
        <v>2025</v>
      </c>
      <c r="F59" s="83">
        <f>'[2]Ф2 '!F59</f>
        <v>2025</v>
      </c>
      <c r="G59" s="84">
        <f>'[2]Ф2 '!G59</f>
        <v>2025</v>
      </c>
      <c r="H59" s="85">
        <v>2.6217684299999999</v>
      </c>
      <c r="I59" s="85">
        <v>2.02370568</v>
      </c>
      <c r="J59" s="84" t="s">
        <v>55</v>
      </c>
      <c r="K59" s="85">
        <f t="shared" si="14"/>
        <v>2.6217683100000002</v>
      </c>
      <c r="L59" s="85">
        <f>85.494/1000</f>
        <v>8.5494000000000001E-2</v>
      </c>
      <c r="M59" s="85">
        <v>0.94733811000000001</v>
      </c>
      <c r="N59" s="85">
        <v>1.5889362</v>
      </c>
      <c r="O59" s="85" t="s">
        <v>55</v>
      </c>
      <c r="P59" s="85">
        <f t="shared" si="21"/>
        <v>2.02370568</v>
      </c>
      <c r="Q59" s="86">
        <v>0</v>
      </c>
      <c r="R59" s="85">
        <f t="shared" si="22"/>
        <v>2.02370568</v>
      </c>
      <c r="S59" s="86">
        <v>0</v>
      </c>
      <c r="T59" s="85" t="s">
        <v>55</v>
      </c>
      <c r="U59" s="90">
        <v>0</v>
      </c>
      <c r="V59" s="90">
        <v>0</v>
      </c>
      <c r="W59" s="86">
        <f t="shared" si="19"/>
        <v>0</v>
      </c>
      <c r="X59" s="89">
        <f t="shared" si="20"/>
        <v>2.6217684299999999</v>
      </c>
      <c r="Y59" s="96">
        <f t="shared" si="20"/>
        <v>2.02370568</v>
      </c>
      <c r="Z59" s="84">
        <f t="shared" si="18"/>
        <v>0</v>
      </c>
      <c r="AA59" s="86">
        <f t="shared" si="18"/>
        <v>0</v>
      </c>
      <c r="AB59" s="84">
        <f t="shared" si="18"/>
        <v>0</v>
      </c>
      <c r="AC59" s="86">
        <f t="shared" si="18"/>
        <v>0</v>
      </c>
      <c r="AD59" s="84">
        <f t="shared" si="18"/>
        <v>0</v>
      </c>
      <c r="AE59" s="86">
        <f t="shared" si="18"/>
        <v>0</v>
      </c>
      <c r="AF59" s="84">
        <f t="shared" si="18"/>
        <v>0</v>
      </c>
      <c r="AG59" s="86">
        <f t="shared" si="18"/>
        <v>0</v>
      </c>
      <c r="AH59" s="89">
        <f t="shared" si="15"/>
        <v>2.6217684299999999</v>
      </c>
      <c r="AI59" s="89">
        <f t="shared" si="16"/>
        <v>2.02370568</v>
      </c>
      <c r="AJ59" s="91" t="str">
        <f>'[2]Ф2 '!CT59</f>
        <v>нд</v>
      </c>
    </row>
    <row r="60" spans="1:36" ht="42.75" customHeight="1" x14ac:dyDescent="0.25">
      <c r="A60" s="80" t="s">
        <v>119</v>
      </c>
      <c r="B60" s="81" t="str">
        <f>'[2]Ф2 '!B60</f>
        <v>Реконструкция ТП-107 250 кВА на КТП- 400 кВА проходного типа с двумя линейными ячейками 6 кВ г.Артём</v>
      </c>
      <c r="C60" s="82" t="str">
        <f>'[2]Ф2 '!C60</f>
        <v>Р_ДЭСК_010</v>
      </c>
      <c r="D60" s="83" t="str">
        <f>'[2]Ф2 '!D60</f>
        <v>П</v>
      </c>
      <c r="E60" s="83">
        <f>'[2]Ф2 '!E60</f>
        <v>2025</v>
      </c>
      <c r="F60" s="83">
        <f>'[2]Ф2 '!F60</f>
        <v>2025</v>
      </c>
      <c r="G60" s="84">
        <f>'[2]Ф2 '!G60</f>
        <v>2025</v>
      </c>
      <c r="H60" s="85">
        <v>2.3436005600000001</v>
      </c>
      <c r="I60" s="85">
        <v>2.1787168000000001</v>
      </c>
      <c r="J60" s="84" t="s">
        <v>55</v>
      </c>
      <c r="K60" s="85">
        <f t="shared" si="14"/>
        <v>2.34260029</v>
      </c>
      <c r="L60" s="85">
        <f>72.402/1000</f>
        <v>7.2401999999999994E-2</v>
      </c>
      <c r="M60" s="85">
        <v>0.80208109000000005</v>
      </c>
      <c r="N60" s="85">
        <v>1.4681172</v>
      </c>
      <c r="O60" s="85" t="s">
        <v>55</v>
      </c>
      <c r="P60" s="85">
        <f t="shared" si="21"/>
        <v>2.1787168000000001</v>
      </c>
      <c r="Q60" s="86">
        <v>0</v>
      </c>
      <c r="R60" s="85">
        <f t="shared" si="22"/>
        <v>2.1787168000000001</v>
      </c>
      <c r="S60" s="86">
        <v>0</v>
      </c>
      <c r="T60" s="85" t="s">
        <v>55</v>
      </c>
      <c r="U60" s="90">
        <v>0</v>
      </c>
      <c r="V60" s="90">
        <v>0</v>
      </c>
      <c r="W60" s="86">
        <f t="shared" si="19"/>
        <v>0</v>
      </c>
      <c r="X60" s="89">
        <f t="shared" si="20"/>
        <v>2.3436005600000001</v>
      </c>
      <c r="Y60" s="96">
        <f t="shared" si="20"/>
        <v>2.1787168000000001</v>
      </c>
      <c r="Z60" s="84">
        <f t="shared" si="18"/>
        <v>0</v>
      </c>
      <c r="AA60" s="86">
        <f t="shared" si="18"/>
        <v>0</v>
      </c>
      <c r="AB60" s="84">
        <f t="shared" si="18"/>
        <v>0</v>
      </c>
      <c r="AC60" s="86">
        <f t="shared" si="18"/>
        <v>0</v>
      </c>
      <c r="AD60" s="84">
        <f t="shared" si="18"/>
        <v>0</v>
      </c>
      <c r="AE60" s="86">
        <f t="shared" si="18"/>
        <v>0</v>
      </c>
      <c r="AF60" s="84">
        <f t="shared" si="18"/>
        <v>0</v>
      </c>
      <c r="AG60" s="86">
        <f t="shared" si="18"/>
        <v>0</v>
      </c>
      <c r="AH60" s="89">
        <f t="shared" si="15"/>
        <v>2.3436005600000001</v>
      </c>
      <c r="AI60" s="89">
        <f t="shared" si="16"/>
        <v>2.1787168000000001</v>
      </c>
      <c r="AJ60" s="91" t="str">
        <f>'[2]Ф2 '!CT60</f>
        <v>нд</v>
      </c>
    </row>
    <row r="61" spans="1:36" ht="30" customHeight="1" x14ac:dyDescent="0.25">
      <c r="A61" s="80" t="s">
        <v>120</v>
      </c>
      <c r="B61" s="81" t="str">
        <f>'[2]Ф2 '!B61</f>
        <v>Реконструкция КТП-2 с. Пожарское Пожарский район</v>
      </c>
      <c r="C61" s="82" t="str">
        <f>'[2]Ф2 '!C61</f>
        <v>Р_ДЭСК_012</v>
      </c>
      <c r="D61" s="83" t="str">
        <f>'[2]Ф2 '!D61</f>
        <v>П</v>
      </c>
      <c r="E61" s="83">
        <f>'[2]Ф2 '!E61</f>
        <v>2025</v>
      </c>
      <c r="F61" s="83">
        <f>'[2]Ф2 '!F61</f>
        <v>2025</v>
      </c>
      <c r="G61" s="84">
        <f>'[2]Ф2 '!G61</f>
        <v>2025</v>
      </c>
      <c r="H61" s="85">
        <v>1.52911456</v>
      </c>
      <c r="I61" s="85">
        <v>2.04170184</v>
      </c>
      <c r="J61" s="84" t="s">
        <v>55</v>
      </c>
      <c r="K61" s="85">
        <f t="shared" si="14"/>
        <v>1.52911464</v>
      </c>
      <c r="L61" s="85">
        <f>49.215/1000</f>
        <v>4.9215000000000002E-2</v>
      </c>
      <c r="M61" s="85">
        <v>0.54086723000000003</v>
      </c>
      <c r="N61" s="85">
        <v>0.93903241000000004</v>
      </c>
      <c r="O61" s="85" t="s">
        <v>55</v>
      </c>
      <c r="P61" s="85">
        <f t="shared" si="21"/>
        <v>2.04170184</v>
      </c>
      <c r="Q61" s="86">
        <v>0</v>
      </c>
      <c r="R61" s="85">
        <f t="shared" si="22"/>
        <v>2.04170184</v>
      </c>
      <c r="S61" s="86">
        <v>0</v>
      </c>
      <c r="T61" s="85" t="s">
        <v>55</v>
      </c>
      <c r="U61" s="90">
        <v>0</v>
      </c>
      <c r="V61" s="90">
        <v>0</v>
      </c>
      <c r="W61" s="86">
        <f t="shared" si="19"/>
        <v>0</v>
      </c>
      <c r="X61" s="89">
        <f t="shared" si="20"/>
        <v>1.52911456</v>
      </c>
      <c r="Y61" s="96">
        <f t="shared" si="20"/>
        <v>2.04170184</v>
      </c>
      <c r="Z61" s="84">
        <f t="shared" si="18"/>
        <v>0</v>
      </c>
      <c r="AA61" s="86">
        <f t="shared" si="18"/>
        <v>0</v>
      </c>
      <c r="AB61" s="84">
        <f t="shared" si="18"/>
        <v>0</v>
      </c>
      <c r="AC61" s="86">
        <f t="shared" si="18"/>
        <v>0</v>
      </c>
      <c r="AD61" s="84">
        <f t="shared" si="18"/>
        <v>0</v>
      </c>
      <c r="AE61" s="86">
        <f t="shared" si="18"/>
        <v>0</v>
      </c>
      <c r="AF61" s="84">
        <f t="shared" si="18"/>
        <v>0</v>
      </c>
      <c r="AG61" s="86">
        <f t="shared" si="18"/>
        <v>0</v>
      </c>
      <c r="AH61" s="89">
        <f t="shared" si="15"/>
        <v>1.52911456</v>
      </c>
      <c r="AI61" s="89">
        <f t="shared" si="16"/>
        <v>2.04170184</v>
      </c>
      <c r="AJ61" s="91" t="str">
        <f>'[2]Ф2 '!CT61</f>
        <v>нд</v>
      </c>
    </row>
    <row r="62" spans="1:36" ht="45.75" customHeight="1" x14ac:dyDescent="0.25">
      <c r="A62" s="80" t="s">
        <v>121</v>
      </c>
      <c r="B62" s="81" t="str">
        <f>'[2]Ф2 '!B62</f>
        <v>Реконструкция КТП-827 п. Ливадия, ул. Восточная, 1  на КТП-630 кВА</v>
      </c>
      <c r="C62" s="82" t="str">
        <f>'[2]Ф2 '!C62</f>
        <v>Р_ДЭСК_039</v>
      </c>
      <c r="D62" s="83" t="str">
        <f>'[2]Ф2 '!D62</f>
        <v>П</v>
      </c>
      <c r="E62" s="83">
        <f>'[2]Ф2 '!E62</f>
        <v>2025</v>
      </c>
      <c r="F62" s="83">
        <f>'[2]Ф2 '!F62</f>
        <v>2025</v>
      </c>
      <c r="G62" s="84">
        <f>'[2]Ф2 '!G62</f>
        <v>2025</v>
      </c>
      <c r="H62" s="85">
        <v>2.8446479</v>
      </c>
      <c r="I62" s="85">
        <v>2.5947822</v>
      </c>
      <c r="J62" s="84" t="s">
        <v>55</v>
      </c>
      <c r="K62" s="85">
        <f t="shared" si="14"/>
        <v>2.8446479</v>
      </c>
      <c r="L62" s="86">
        <v>0</v>
      </c>
      <c r="M62" s="85">
        <f>H62</f>
        <v>2.8446479</v>
      </c>
      <c r="N62" s="86">
        <v>0</v>
      </c>
      <c r="O62" s="86">
        <v>0</v>
      </c>
      <c r="P62" s="85">
        <f>R62</f>
        <v>2.5947822</v>
      </c>
      <c r="Q62" s="86">
        <v>0</v>
      </c>
      <c r="R62" s="85">
        <f t="shared" si="22"/>
        <v>2.5947822</v>
      </c>
      <c r="S62" s="86">
        <v>0</v>
      </c>
      <c r="T62" s="86">
        <v>0</v>
      </c>
      <c r="U62" s="90">
        <v>0</v>
      </c>
      <c r="V62" s="90">
        <v>0</v>
      </c>
      <c r="W62" s="86">
        <f t="shared" si="19"/>
        <v>0</v>
      </c>
      <c r="X62" s="89">
        <f t="shared" si="20"/>
        <v>2.8446479</v>
      </c>
      <c r="Y62" s="96">
        <f t="shared" si="20"/>
        <v>2.5947822</v>
      </c>
      <c r="Z62" s="84">
        <f t="shared" si="18"/>
        <v>0</v>
      </c>
      <c r="AA62" s="86">
        <f t="shared" si="18"/>
        <v>0</v>
      </c>
      <c r="AB62" s="84">
        <f t="shared" si="18"/>
        <v>0</v>
      </c>
      <c r="AC62" s="86">
        <f t="shared" si="18"/>
        <v>0</v>
      </c>
      <c r="AD62" s="84">
        <f t="shared" si="18"/>
        <v>0</v>
      </c>
      <c r="AE62" s="86">
        <f t="shared" si="18"/>
        <v>0</v>
      </c>
      <c r="AF62" s="84">
        <f t="shared" si="18"/>
        <v>0</v>
      </c>
      <c r="AG62" s="86">
        <f t="shared" si="18"/>
        <v>0</v>
      </c>
      <c r="AH62" s="89">
        <f t="shared" si="15"/>
        <v>2.8446479</v>
      </c>
      <c r="AI62" s="89">
        <f t="shared" si="16"/>
        <v>2.5947822</v>
      </c>
      <c r="AJ62" s="91" t="str">
        <f>'[2]Ф2 '!CT62</f>
        <v>нд</v>
      </c>
    </row>
    <row r="63" spans="1:36" ht="45.75" customHeight="1" x14ac:dyDescent="0.25">
      <c r="A63" s="80" t="s">
        <v>122</v>
      </c>
      <c r="B63" s="81" t="str">
        <f>'[2]Ф2 '!B63</f>
        <v xml:space="preserve">Реконструкция ТП-714 п.Врангель Приморский пр-т,2а: замена трансформатора на ТМГ-400 кВа,замена ячейки выключателя </v>
      </c>
      <c r="C63" s="82" t="str">
        <f>'[2]Ф2 '!C63</f>
        <v>Р_ДЭСК_040</v>
      </c>
      <c r="D63" s="83" t="str">
        <f>'[2]Ф2 '!D63</f>
        <v>П</v>
      </c>
      <c r="E63" s="83">
        <f>'[2]Ф2 '!E63</f>
        <v>2025</v>
      </c>
      <c r="F63" s="83">
        <f>'[2]Ф2 '!F63</f>
        <v>2025</v>
      </c>
      <c r="G63" s="84">
        <f>'[2]Ф2 '!G63</f>
        <v>2025</v>
      </c>
      <c r="H63" s="85">
        <v>0.84410174999999998</v>
      </c>
      <c r="I63" s="85">
        <v>0.95921732999999998</v>
      </c>
      <c r="J63" s="84" t="s">
        <v>55</v>
      </c>
      <c r="K63" s="85">
        <f t="shared" si="14"/>
        <v>0.84410174999999998</v>
      </c>
      <c r="L63" s="86">
        <v>0</v>
      </c>
      <c r="M63" s="85">
        <f t="shared" ref="M63:M105" si="23">H63</f>
        <v>0.84410174999999998</v>
      </c>
      <c r="N63" s="86">
        <v>0</v>
      </c>
      <c r="O63" s="86">
        <v>0</v>
      </c>
      <c r="P63" s="85">
        <f t="shared" ref="P63:P105" si="24">R63</f>
        <v>0.95921732999999998</v>
      </c>
      <c r="Q63" s="86">
        <v>0</v>
      </c>
      <c r="R63" s="85">
        <f t="shared" si="22"/>
        <v>0.95921732999999998</v>
      </c>
      <c r="S63" s="86">
        <v>0</v>
      </c>
      <c r="T63" s="86">
        <v>0</v>
      </c>
      <c r="U63" s="90">
        <v>0</v>
      </c>
      <c r="V63" s="90">
        <v>0</v>
      </c>
      <c r="W63" s="86">
        <f t="shared" si="19"/>
        <v>0</v>
      </c>
      <c r="X63" s="89">
        <f t="shared" si="20"/>
        <v>0.84410174999999998</v>
      </c>
      <c r="Y63" s="96">
        <f t="shared" si="20"/>
        <v>0.95921732999999998</v>
      </c>
      <c r="Z63" s="84">
        <f t="shared" si="18"/>
        <v>0</v>
      </c>
      <c r="AA63" s="86">
        <f t="shared" si="18"/>
        <v>0</v>
      </c>
      <c r="AB63" s="84">
        <f t="shared" si="18"/>
        <v>0</v>
      </c>
      <c r="AC63" s="86">
        <f t="shared" si="18"/>
        <v>0</v>
      </c>
      <c r="AD63" s="84">
        <f t="shared" si="18"/>
        <v>0</v>
      </c>
      <c r="AE63" s="86">
        <f t="shared" si="18"/>
        <v>0</v>
      </c>
      <c r="AF63" s="84">
        <f t="shared" si="18"/>
        <v>0</v>
      </c>
      <c r="AG63" s="86">
        <f t="shared" si="18"/>
        <v>0</v>
      </c>
      <c r="AH63" s="89">
        <f t="shared" si="15"/>
        <v>0.84410174999999998</v>
      </c>
      <c r="AI63" s="89">
        <f t="shared" si="16"/>
        <v>0.95921732999999998</v>
      </c>
      <c r="AJ63" s="91" t="str">
        <f>'[2]Ф2 '!CT63</f>
        <v>нд</v>
      </c>
    </row>
    <row r="64" spans="1:36" ht="45.75" customHeight="1" x14ac:dyDescent="0.25">
      <c r="A64" s="80" t="s">
        <v>123</v>
      </c>
      <c r="B64" s="81" t="str">
        <f>'[2]Ф2 '!B64</f>
        <v>Реконструкция ТП-846 п. Южно-Морской, ул.Победы,3 : замена трансформаторов на  ТМГ-630 кВа, замена ячейки выключателя</v>
      </c>
      <c r="C64" s="82" t="str">
        <f>'[2]Ф2 '!C64</f>
        <v>Р_ДЭСК_041</v>
      </c>
      <c r="D64" s="83" t="str">
        <f>'[2]Ф2 '!D64</f>
        <v>П</v>
      </c>
      <c r="E64" s="83">
        <f>'[2]Ф2 '!E64</f>
        <v>2025</v>
      </c>
      <c r="F64" s="83">
        <f>'[2]Ф2 '!F64</f>
        <v>2025</v>
      </c>
      <c r="G64" s="84">
        <f>'[2]Ф2 '!G64</f>
        <v>2025</v>
      </c>
      <c r="H64" s="85">
        <v>1.79262627</v>
      </c>
      <c r="I64" s="85">
        <v>2.0013092100000001</v>
      </c>
      <c r="J64" s="84" t="s">
        <v>55</v>
      </c>
      <c r="K64" s="85">
        <f t="shared" si="14"/>
        <v>1.79262627</v>
      </c>
      <c r="L64" s="86">
        <v>0</v>
      </c>
      <c r="M64" s="85">
        <f t="shared" si="23"/>
        <v>1.79262627</v>
      </c>
      <c r="N64" s="86">
        <v>0</v>
      </c>
      <c r="O64" s="86">
        <v>0</v>
      </c>
      <c r="P64" s="85">
        <f t="shared" si="24"/>
        <v>2.0013092100000001</v>
      </c>
      <c r="Q64" s="86">
        <v>0</v>
      </c>
      <c r="R64" s="85">
        <f t="shared" si="22"/>
        <v>2.0013092100000001</v>
      </c>
      <c r="S64" s="86">
        <v>0</v>
      </c>
      <c r="T64" s="86">
        <v>0</v>
      </c>
      <c r="U64" s="90">
        <v>0</v>
      </c>
      <c r="V64" s="90">
        <v>0</v>
      </c>
      <c r="W64" s="86">
        <f t="shared" si="19"/>
        <v>0</v>
      </c>
      <c r="X64" s="89">
        <f t="shared" si="20"/>
        <v>1.79262627</v>
      </c>
      <c r="Y64" s="96">
        <f t="shared" si="20"/>
        <v>2.0013092100000001</v>
      </c>
      <c r="Z64" s="84">
        <f t="shared" si="18"/>
        <v>0</v>
      </c>
      <c r="AA64" s="86">
        <f t="shared" si="18"/>
        <v>0</v>
      </c>
      <c r="AB64" s="84">
        <f t="shared" si="18"/>
        <v>0</v>
      </c>
      <c r="AC64" s="86">
        <f t="shared" si="18"/>
        <v>0</v>
      </c>
      <c r="AD64" s="84">
        <f t="shared" si="18"/>
        <v>0</v>
      </c>
      <c r="AE64" s="86">
        <f t="shared" si="18"/>
        <v>0</v>
      </c>
      <c r="AF64" s="84">
        <f t="shared" si="18"/>
        <v>0</v>
      </c>
      <c r="AG64" s="86">
        <f t="shared" si="18"/>
        <v>0</v>
      </c>
      <c r="AH64" s="89">
        <f t="shared" si="15"/>
        <v>1.79262627</v>
      </c>
      <c r="AI64" s="89">
        <f t="shared" si="16"/>
        <v>2.0013092100000001</v>
      </c>
      <c r="AJ64" s="91" t="str">
        <f>'[2]Ф2 '!CT64</f>
        <v>нд</v>
      </c>
    </row>
    <row r="65" spans="1:36" ht="45.75" customHeight="1" x14ac:dyDescent="0.25">
      <c r="A65" s="80" t="s">
        <v>124</v>
      </c>
      <c r="B65" s="81" t="str">
        <f>'[2]Ф2 '!B65</f>
        <v>Реконструкция ТП-840 п. Южно-Морской ул. Луговая,3а: замена трансформаторов на ТМГ-630 кВА, замена ячейки выключателя</v>
      </c>
      <c r="C65" s="82" t="str">
        <f>'[2]Ф2 '!C65</f>
        <v>Р_ДЭСК_043</v>
      </c>
      <c r="D65" s="83" t="str">
        <f>'[2]Ф2 '!D65</f>
        <v>П</v>
      </c>
      <c r="E65" s="83">
        <f>'[2]Ф2 '!E65</f>
        <v>2025</v>
      </c>
      <c r="F65" s="83">
        <f>'[2]Ф2 '!F65</f>
        <v>2025</v>
      </c>
      <c r="G65" s="84">
        <f>'[2]Ф2 '!G65</f>
        <v>2025</v>
      </c>
      <c r="H65" s="85">
        <v>1.79262627</v>
      </c>
      <c r="I65" s="85">
        <v>1.9911220999999999</v>
      </c>
      <c r="J65" s="84" t="s">
        <v>55</v>
      </c>
      <c r="K65" s="85">
        <f t="shared" si="14"/>
        <v>1.79262627</v>
      </c>
      <c r="L65" s="86">
        <v>0</v>
      </c>
      <c r="M65" s="85">
        <f t="shared" si="23"/>
        <v>1.79262627</v>
      </c>
      <c r="N65" s="86">
        <v>0</v>
      </c>
      <c r="O65" s="86">
        <v>0</v>
      </c>
      <c r="P65" s="85">
        <f t="shared" si="24"/>
        <v>1.9911220999999999</v>
      </c>
      <c r="Q65" s="86">
        <v>0</v>
      </c>
      <c r="R65" s="85">
        <f t="shared" si="22"/>
        <v>1.9911220999999999</v>
      </c>
      <c r="S65" s="86">
        <v>0</v>
      </c>
      <c r="T65" s="86">
        <v>0</v>
      </c>
      <c r="U65" s="90">
        <v>0</v>
      </c>
      <c r="V65" s="90">
        <v>0</v>
      </c>
      <c r="W65" s="86">
        <f t="shared" si="19"/>
        <v>0</v>
      </c>
      <c r="X65" s="89">
        <f t="shared" si="20"/>
        <v>1.79262627</v>
      </c>
      <c r="Y65" s="96">
        <f t="shared" si="20"/>
        <v>1.9911220999999999</v>
      </c>
      <c r="Z65" s="84">
        <f t="shared" si="18"/>
        <v>0</v>
      </c>
      <c r="AA65" s="86">
        <f t="shared" si="18"/>
        <v>0</v>
      </c>
      <c r="AB65" s="84">
        <f t="shared" si="18"/>
        <v>0</v>
      </c>
      <c r="AC65" s="86">
        <f t="shared" si="18"/>
        <v>0</v>
      </c>
      <c r="AD65" s="84">
        <f t="shared" si="18"/>
        <v>0</v>
      </c>
      <c r="AE65" s="86">
        <f t="shared" si="18"/>
        <v>0</v>
      </c>
      <c r="AF65" s="84">
        <f t="shared" si="18"/>
        <v>0</v>
      </c>
      <c r="AG65" s="86">
        <f t="shared" si="18"/>
        <v>0</v>
      </c>
      <c r="AH65" s="89">
        <f t="shared" si="15"/>
        <v>1.79262627</v>
      </c>
      <c r="AI65" s="89">
        <f t="shared" si="16"/>
        <v>1.9911220999999999</v>
      </c>
      <c r="AJ65" s="91" t="str">
        <f>'[2]Ф2 '!CT65</f>
        <v>нд</v>
      </c>
    </row>
    <row r="66" spans="1:36" ht="45.75" customHeight="1" x14ac:dyDescent="0.25">
      <c r="A66" s="80" t="s">
        <v>125</v>
      </c>
      <c r="B66" s="81" t="str">
        <f>'[2]Ф2 '!B66</f>
        <v>Реконструкция КТП-805 п. Ливадия, ул. Заводская,1  на КТП-630 кВА</v>
      </c>
      <c r="C66" s="82" t="str">
        <f>'[2]Ф2 '!C66</f>
        <v>Р_ДЭСК_046</v>
      </c>
      <c r="D66" s="83" t="str">
        <f>'[2]Ф2 '!D66</f>
        <v>П</v>
      </c>
      <c r="E66" s="83">
        <f>'[2]Ф2 '!E66</f>
        <v>2025</v>
      </c>
      <c r="F66" s="83">
        <f>'[2]Ф2 '!F66</f>
        <v>2025</v>
      </c>
      <c r="G66" s="84">
        <f>'[2]Ф2 '!G66</f>
        <v>2025</v>
      </c>
      <c r="H66" s="85">
        <v>2.8446479</v>
      </c>
      <c r="I66" s="85">
        <v>2.1603138500000001</v>
      </c>
      <c r="J66" s="84" t="s">
        <v>55</v>
      </c>
      <c r="K66" s="85">
        <f t="shared" si="14"/>
        <v>2.8446479</v>
      </c>
      <c r="L66" s="86">
        <v>0</v>
      </c>
      <c r="M66" s="85">
        <f t="shared" si="23"/>
        <v>2.8446479</v>
      </c>
      <c r="N66" s="86">
        <v>0</v>
      </c>
      <c r="O66" s="86">
        <v>0</v>
      </c>
      <c r="P66" s="85">
        <f t="shared" si="24"/>
        <v>2.1603138500000001</v>
      </c>
      <c r="Q66" s="86">
        <v>0</v>
      </c>
      <c r="R66" s="85">
        <f t="shared" si="22"/>
        <v>2.1603138500000001</v>
      </c>
      <c r="S66" s="86">
        <v>0</v>
      </c>
      <c r="T66" s="86">
        <v>0</v>
      </c>
      <c r="U66" s="90">
        <v>0</v>
      </c>
      <c r="V66" s="90">
        <v>0</v>
      </c>
      <c r="W66" s="86">
        <f t="shared" si="19"/>
        <v>0</v>
      </c>
      <c r="X66" s="89">
        <f t="shared" si="20"/>
        <v>2.8446479</v>
      </c>
      <c r="Y66" s="96">
        <f t="shared" si="20"/>
        <v>2.1603138500000001</v>
      </c>
      <c r="Z66" s="84">
        <f t="shared" si="18"/>
        <v>0</v>
      </c>
      <c r="AA66" s="86">
        <f t="shared" si="18"/>
        <v>0</v>
      </c>
      <c r="AB66" s="84">
        <f t="shared" si="18"/>
        <v>0</v>
      </c>
      <c r="AC66" s="86">
        <f t="shared" si="18"/>
        <v>0</v>
      </c>
      <c r="AD66" s="84">
        <f t="shared" si="18"/>
        <v>0</v>
      </c>
      <c r="AE66" s="86">
        <f t="shared" si="18"/>
        <v>0</v>
      </c>
      <c r="AF66" s="84">
        <f t="shared" si="18"/>
        <v>0</v>
      </c>
      <c r="AG66" s="86">
        <f t="shared" si="18"/>
        <v>0</v>
      </c>
      <c r="AH66" s="89">
        <f t="shared" si="15"/>
        <v>2.8446479</v>
      </c>
      <c r="AI66" s="89">
        <f t="shared" si="16"/>
        <v>2.1603138500000001</v>
      </c>
      <c r="AJ66" s="91" t="str">
        <f>'[2]Ф2 '!CT66</f>
        <v>нд</v>
      </c>
    </row>
    <row r="67" spans="1:36" ht="24" customHeight="1" x14ac:dyDescent="0.25">
      <c r="A67" s="80" t="s">
        <v>126</v>
      </c>
      <c r="B67" s="81" t="str">
        <f>'[2]Ф2 '!B67</f>
        <v>Реконструкция КТП-808 п. Ливадия, ул. Заречная,1  на КТП-630 кВА</v>
      </c>
      <c r="C67" s="82" t="str">
        <f>'[2]Ф2 '!C67</f>
        <v>Р_ДЭСК_047</v>
      </c>
      <c r="D67" s="83" t="str">
        <f>'[2]Ф2 '!D67</f>
        <v>П</v>
      </c>
      <c r="E67" s="83">
        <f>'[2]Ф2 '!E67</f>
        <v>2025</v>
      </c>
      <c r="F67" s="83">
        <f>'[2]Ф2 '!F67</f>
        <v>2025</v>
      </c>
      <c r="G67" s="84">
        <f>'[2]Ф2 '!G67</f>
        <v>2025</v>
      </c>
      <c r="H67" s="85">
        <v>2.8446479</v>
      </c>
      <c r="I67" s="85">
        <v>2.4574658999999999</v>
      </c>
      <c r="J67" s="84" t="s">
        <v>55</v>
      </c>
      <c r="K67" s="85">
        <f t="shared" si="14"/>
        <v>2.8446479</v>
      </c>
      <c r="L67" s="86">
        <v>0</v>
      </c>
      <c r="M67" s="85">
        <f t="shared" si="23"/>
        <v>2.8446479</v>
      </c>
      <c r="N67" s="86">
        <v>0</v>
      </c>
      <c r="O67" s="86">
        <v>0</v>
      </c>
      <c r="P67" s="85">
        <f t="shared" si="24"/>
        <v>2.4574658999999999</v>
      </c>
      <c r="Q67" s="86">
        <v>0</v>
      </c>
      <c r="R67" s="85">
        <f t="shared" si="22"/>
        <v>2.4574658999999999</v>
      </c>
      <c r="S67" s="86">
        <v>0</v>
      </c>
      <c r="T67" s="86">
        <v>0</v>
      </c>
      <c r="U67" s="90">
        <v>0</v>
      </c>
      <c r="V67" s="90">
        <v>0</v>
      </c>
      <c r="W67" s="86">
        <f t="shared" si="19"/>
        <v>0</v>
      </c>
      <c r="X67" s="89">
        <f t="shared" si="20"/>
        <v>2.8446479</v>
      </c>
      <c r="Y67" s="96">
        <f t="shared" si="20"/>
        <v>2.4574658999999999</v>
      </c>
      <c r="Z67" s="84">
        <f t="shared" si="18"/>
        <v>0</v>
      </c>
      <c r="AA67" s="86">
        <f t="shared" si="18"/>
        <v>0</v>
      </c>
      <c r="AB67" s="84">
        <f t="shared" si="18"/>
        <v>0</v>
      </c>
      <c r="AC67" s="86">
        <f t="shared" si="18"/>
        <v>0</v>
      </c>
      <c r="AD67" s="84">
        <f t="shared" si="18"/>
        <v>0</v>
      </c>
      <c r="AE67" s="86">
        <f t="shared" si="18"/>
        <v>0</v>
      </c>
      <c r="AF67" s="84">
        <f t="shared" si="18"/>
        <v>0</v>
      </c>
      <c r="AG67" s="86">
        <f t="shared" si="18"/>
        <v>0</v>
      </c>
      <c r="AH67" s="89">
        <f t="shared" si="15"/>
        <v>2.8446479</v>
      </c>
      <c r="AI67" s="89">
        <f t="shared" si="16"/>
        <v>2.4574658999999999</v>
      </c>
      <c r="AJ67" s="91" t="str">
        <f>'[2]Ф2 '!CT67</f>
        <v>нд</v>
      </c>
    </row>
    <row r="68" spans="1:36" ht="42.75" customHeight="1" x14ac:dyDescent="0.25">
      <c r="A68" s="80" t="s">
        <v>127</v>
      </c>
      <c r="B68" s="81" t="str">
        <f>'[2]Ф2 '!B68</f>
        <v xml:space="preserve">Реконструкция ТП-314 пляж: замена трансформатора на ТМГ-400 кВа,замена ячейки выключателя </v>
      </c>
      <c r="C68" s="82" t="str">
        <f>'[2]Ф2 '!C68</f>
        <v>Р_ДЭСК_063</v>
      </c>
      <c r="D68" s="83" t="str">
        <f>'[2]Ф2 '!D68</f>
        <v>П</v>
      </c>
      <c r="E68" s="83">
        <f>'[2]Ф2 '!E68</f>
        <v>2025</v>
      </c>
      <c r="F68" s="83">
        <f>'[2]Ф2 '!F68</f>
        <v>2025</v>
      </c>
      <c r="G68" s="84">
        <f>'[2]Ф2 '!G68</f>
        <v>2025</v>
      </c>
      <c r="H68" s="85">
        <v>0.84410174999999998</v>
      </c>
      <c r="I68" s="85">
        <v>0.95826423000000005</v>
      </c>
      <c r="J68" s="84" t="s">
        <v>55</v>
      </c>
      <c r="K68" s="85">
        <f t="shared" si="14"/>
        <v>0.84410174999999998</v>
      </c>
      <c r="L68" s="86">
        <v>0</v>
      </c>
      <c r="M68" s="85">
        <f t="shared" si="23"/>
        <v>0.84410174999999998</v>
      </c>
      <c r="N68" s="86">
        <v>0</v>
      </c>
      <c r="O68" s="86">
        <v>0</v>
      </c>
      <c r="P68" s="85">
        <f t="shared" si="24"/>
        <v>0.95826423000000005</v>
      </c>
      <c r="Q68" s="86">
        <v>0</v>
      </c>
      <c r="R68" s="85">
        <f t="shared" si="22"/>
        <v>0.95826423000000005</v>
      </c>
      <c r="S68" s="86">
        <v>0</v>
      </c>
      <c r="T68" s="86">
        <v>0</v>
      </c>
      <c r="U68" s="90">
        <v>0</v>
      </c>
      <c r="V68" s="90">
        <v>0</v>
      </c>
      <c r="W68" s="86">
        <f t="shared" si="19"/>
        <v>0</v>
      </c>
      <c r="X68" s="89">
        <f t="shared" si="20"/>
        <v>0.84410174999999998</v>
      </c>
      <c r="Y68" s="96">
        <f t="shared" si="20"/>
        <v>0.95826423000000005</v>
      </c>
      <c r="Z68" s="84">
        <f t="shared" si="18"/>
        <v>0</v>
      </c>
      <c r="AA68" s="86">
        <f t="shared" si="18"/>
        <v>0</v>
      </c>
      <c r="AB68" s="84">
        <f t="shared" si="18"/>
        <v>0</v>
      </c>
      <c r="AC68" s="86">
        <f t="shared" si="18"/>
        <v>0</v>
      </c>
      <c r="AD68" s="84">
        <f t="shared" si="18"/>
        <v>0</v>
      </c>
      <c r="AE68" s="86">
        <f t="shared" si="18"/>
        <v>0</v>
      </c>
      <c r="AF68" s="84">
        <f t="shared" si="18"/>
        <v>0</v>
      </c>
      <c r="AG68" s="86">
        <f t="shared" si="18"/>
        <v>0</v>
      </c>
      <c r="AH68" s="89">
        <f t="shared" si="15"/>
        <v>0.84410174999999998</v>
      </c>
      <c r="AI68" s="89">
        <f t="shared" si="16"/>
        <v>0.95826423000000005</v>
      </c>
      <c r="AJ68" s="91" t="str">
        <f>'[2]Ф2 '!CT68</f>
        <v>нд</v>
      </c>
    </row>
    <row r="69" spans="1:36" ht="37.5" customHeight="1" x14ac:dyDescent="0.25">
      <c r="A69" s="80" t="s">
        <v>128</v>
      </c>
      <c r="B69" s="81" t="str">
        <f>'[2]Ф2 '!B69</f>
        <v xml:space="preserve">Реконструкция ТП-343 ул. Маяковского, 23: замена трансформатора на ТМГ-400 кВа,замена ячейки выключателя </v>
      </c>
      <c r="C69" s="82" t="str">
        <f>'[2]Ф2 '!C69</f>
        <v>Р_ДЭСК_064</v>
      </c>
      <c r="D69" s="83" t="str">
        <f>'[2]Ф2 '!D69</f>
        <v>П</v>
      </c>
      <c r="E69" s="83">
        <f>'[2]Ф2 '!E69</f>
        <v>2025</v>
      </c>
      <c r="F69" s="83">
        <f>'[2]Ф2 '!F69</f>
        <v>2025</v>
      </c>
      <c r="G69" s="84">
        <f>'[2]Ф2 '!G69</f>
        <v>2025</v>
      </c>
      <c r="H69" s="85">
        <v>0.84410174999999998</v>
      </c>
      <c r="I69" s="85">
        <v>0.96413998999999995</v>
      </c>
      <c r="J69" s="84" t="s">
        <v>55</v>
      </c>
      <c r="K69" s="85">
        <f t="shared" si="14"/>
        <v>0.84410174999999998</v>
      </c>
      <c r="L69" s="86">
        <v>0</v>
      </c>
      <c r="M69" s="85">
        <f t="shared" si="23"/>
        <v>0.84410174999999998</v>
      </c>
      <c r="N69" s="86">
        <v>0</v>
      </c>
      <c r="O69" s="86">
        <v>0</v>
      </c>
      <c r="P69" s="85">
        <f t="shared" si="24"/>
        <v>0.96413998999999995</v>
      </c>
      <c r="Q69" s="86">
        <v>0</v>
      </c>
      <c r="R69" s="85">
        <f t="shared" si="22"/>
        <v>0.96413998999999995</v>
      </c>
      <c r="S69" s="86">
        <v>0</v>
      </c>
      <c r="T69" s="86">
        <v>0</v>
      </c>
      <c r="U69" s="90">
        <v>0</v>
      </c>
      <c r="V69" s="90">
        <v>0</v>
      </c>
      <c r="W69" s="86">
        <f t="shared" si="19"/>
        <v>0</v>
      </c>
      <c r="X69" s="89">
        <f t="shared" si="20"/>
        <v>0.84410174999999998</v>
      </c>
      <c r="Y69" s="96">
        <f t="shared" si="20"/>
        <v>0.96413998999999995</v>
      </c>
      <c r="Z69" s="84">
        <f t="shared" si="18"/>
        <v>0</v>
      </c>
      <c r="AA69" s="86">
        <f t="shared" si="18"/>
        <v>0</v>
      </c>
      <c r="AB69" s="84">
        <f t="shared" si="18"/>
        <v>0</v>
      </c>
      <c r="AC69" s="86">
        <f t="shared" si="18"/>
        <v>0</v>
      </c>
      <c r="AD69" s="84">
        <f t="shared" si="18"/>
        <v>0</v>
      </c>
      <c r="AE69" s="86">
        <f t="shared" si="18"/>
        <v>0</v>
      </c>
      <c r="AF69" s="84">
        <f t="shared" si="18"/>
        <v>0</v>
      </c>
      <c r="AG69" s="86">
        <f t="shared" si="18"/>
        <v>0</v>
      </c>
      <c r="AH69" s="89">
        <f t="shared" si="15"/>
        <v>0.84410174999999998</v>
      </c>
      <c r="AI69" s="89">
        <f t="shared" si="16"/>
        <v>0.96413998999999995</v>
      </c>
      <c r="AJ69" s="91" t="str">
        <f>'[2]Ф2 '!CT69</f>
        <v>нд</v>
      </c>
    </row>
    <row r="70" spans="1:36" ht="21.75" customHeight="1" x14ac:dyDescent="0.25">
      <c r="A70" s="80" t="s">
        <v>129</v>
      </c>
      <c r="B70" s="81" t="str">
        <f>'[2]Ф2 '!B70</f>
        <v>Реконструкция КТП-123 на КТП-630 кВА по ул. Урицкого,2</v>
      </c>
      <c r="C70" s="82" t="str">
        <f>'[2]Ф2 '!C70</f>
        <v>Q_ДЭСК_01</v>
      </c>
      <c r="D70" s="83" t="str">
        <f>'[2]Ф2 '!D70</f>
        <v>П</v>
      </c>
      <c r="E70" s="83">
        <f>'[2]Ф2 '!E70</f>
        <v>2025</v>
      </c>
      <c r="F70" s="83">
        <f>'[2]Ф2 '!F70</f>
        <v>2025</v>
      </c>
      <c r="G70" s="84">
        <f>'[2]Ф2 '!G70</f>
        <v>2025</v>
      </c>
      <c r="H70" s="85">
        <v>2.8446479</v>
      </c>
      <c r="I70" s="85">
        <v>2.3833766600000001</v>
      </c>
      <c r="J70" s="84" t="s">
        <v>55</v>
      </c>
      <c r="K70" s="85">
        <f t="shared" si="14"/>
        <v>2.8446479</v>
      </c>
      <c r="L70" s="86">
        <v>0</v>
      </c>
      <c r="M70" s="85">
        <f t="shared" si="23"/>
        <v>2.8446479</v>
      </c>
      <c r="N70" s="86">
        <v>0</v>
      </c>
      <c r="O70" s="86">
        <v>0</v>
      </c>
      <c r="P70" s="85">
        <f t="shared" si="24"/>
        <v>2.3833766600000001</v>
      </c>
      <c r="Q70" s="86">
        <v>0</v>
      </c>
      <c r="R70" s="85">
        <f t="shared" si="22"/>
        <v>2.3833766600000001</v>
      </c>
      <c r="S70" s="86">
        <v>0</v>
      </c>
      <c r="T70" s="86">
        <v>0</v>
      </c>
      <c r="U70" s="90">
        <v>0</v>
      </c>
      <c r="V70" s="90">
        <v>0</v>
      </c>
      <c r="W70" s="86">
        <f t="shared" si="19"/>
        <v>0</v>
      </c>
      <c r="X70" s="89">
        <f t="shared" si="20"/>
        <v>2.8446479</v>
      </c>
      <c r="Y70" s="96">
        <f t="shared" si="20"/>
        <v>2.3833766600000001</v>
      </c>
      <c r="Z70" s="84">
        <f t="shared" si="18"/>
        <v>0</v>
      </c>
      <c r="AA70" s="86">
        <f t="shared" si="18"/>
        <v>0</v>
      </c>
      <c r="AB70" s="84">
        <f t="shared" si="18"/>
        <v>0</v>
      </c>
      <c r="AC70" s="86">
        <f t="shared" si="18"/>
        <v>0</v>
      </c>
      <c r="AD70" s="84">
        <f t="shared" si="18"/>
        <v>0</v>
      </c>
      <c r="AE70" s="86">
        <f t="shared" si="18"/>
        <v>0</v>
      </c>
      <c r="AF70" s="84">
        <f t="shared" si="18"/>
        <v>0</v>
      </c>
      <c r="AG70" s="86">
        <f t="shared" si="18"/>
        <v>0</v>
      </c>
      <c r="AH70" s="89">
        <f t="shared" si="15"/>
        <v>2.8446479</v>
      </c>
      <c r="AI70" s="89">
        <f t="shared" si="16"/>
        <v>2.3833766600000001</v>
      </c>
      <c r="AJ70" s="91" t="str">
        <f>'[2]Ф2 '!CT70</f>
        <v>нд</v>
      </c>
    </row>
    <row r="71" spans="1:36" ht="40.5" customHeight="1" x14ac:dyDescent="0.25">
      <c r="A71" s="80" t="s">
        <v>130</v>
      </c>
      <c r="B71" s="81" t="str">
        <f>'[2]Ф2 '!B71</f>
        <v>Реконструкция КТП-825 по ул. 70 лет Октября на КТП-630 кВа</v>
      </c>
      <c r="C71" s="82" t="str">
        <f>'[2]Ф2 '!C71</f>
        <v>Q_ДЭСК_140</v>
      </c>
      <c r="D71" s="83" t="str">
        <f>'[2]Ф2 '!D71</f>
        <v>П</v>
      </c>
      <c r="E71" s="83">
        <f>'[2]Ф2 '!E71</f>
        <v>2025</v>
      </c>
      <c r="F71" s="83">
        <f>'[2]Ф2 '!F71</f>
        <v>2025</v>
      </c>
      <c r="G71" s="84">
        <f>'[2]Ф2 '!G71</f>
        <v>2025</v>
      </c>
      <c r="H71" s="85">
        <v>1.5809156099999999</v>
      </c>
      <c r="I71" s="85">
        <v>2.15858624</v>
      </c>
      <c r="J71" s="84" t="s">
        <v>55</v>
      </c>
      <c r="K71" s="85">
        <f t="shared" si="14"/>
        <v>1.5809156099999999</v>
      </c>
      <c r="L71" s="86">
        <v>0</v>
      </c>
      <c r="M71" s="85">
        <f t="shared" si="23"/>
        <v>1.5809156099999999</v>
      </c>
      <c r="N71" s="86">
        <v>0</v>
      </c>
      <c r="O71" s="86">
        <v>0</v>
      </c>
      <c r="P71" s="85">
        <f t="shared" si="24"/>
        <v>2.15858624</v>
      </c>
      <c r="Q71" s="86">
        <v>0</v>
      </c>
      <c r="R71" s="85">
        <f t="shared" si="22"/>
        <v>2.15858624</v>
      </c>
      <c r="S71" s="86">
        <v>0</v>
      </c>
      <c r="T71" s="86">
        <v>0</v>
      </c>
      <c r="U71" s="90">
        <v>0</v>
      </c>
      <c r="V71" s="90">
        <v>0</v>
      </c>
      <c r="W71" s="86">
        <f t="shared" si="19"/>
        <v>0</v>
      </c>
      <c r="X71" s="89">
        <f t="shared" si="20"/>
        <v>1.5809156099999999</v>
      </c>
      <c r="Y71" s="96">
        <f t="shared" si="20"/>
        <v>2.15858624</v>
      </c>
      <c r="Z71" s="84">
        <f t="shared" si="18"/>
        <v>0</v>
      </c>
      <c r="AA71" s="86">
        <f t="shared" si="18"/>
        <v>0</v>
      </c>
      <c r="AB71" s="84">
        <f t="shared" si="18"/>
        <v>0</v>
      </c>
      <c r="AC71" s="86">
        <f t="shared" si="18"/>
        <v>0</v>
      </c>
      <c r="AD71" s="84">
        <f t="shared" si="18"/>
        <v>0</v>
      </c>
      <c r="AE71" s="86">
        <f t="shared" si="18"/>
        <v>0</v>
      </c>
      <c r="AF71" s="84">
        <f t="shared" si="18"/>
        <v>0</v>
      </c>
      <c r="AG71" s="86">
        <f t="shared" si="18"/>
        <v>0</v>
      </c>
      <c r="AH71" s="89">
        <f t="shared" si="15"/>
        <v>1.5809156099999999</v>
      </c>
      <c r="AI71" s="89">
        <f t="shared" si="16"/>
        <v>2.15858624</v>
      </c>
      <c r="AJ71" s="91" t="str">
        <f>'[2]Ф2 '!CT71</f>
        <v>нд</v>
      </c>
    </row>
    <row r="72" spans="1:36" ht="24" customHeight="1" x14ac:dyDescent="0.25">
      <c r="A72" s="80" t="s">
        <v>131</v>
      </c>
      <c r="B72" s="81" t="str">
        <f>'[2]Ф2 '!B72</f>
        <v>Реконструкция КТП № 19 г.Дальнереченск</v>
      </c>
      <c r="C72" s="82" t="str">
        <f>'[2]Ф2 '!C72</f>
        <v>L_ДЭСК_050</v>
      </c>
      <c r="D72" s="83" t="str">
        <f>'[2]Ф2 '!D72</f>
        <v>П</v>
      </c>
      <c r="E72" s="83">
        <f>'[2]Ф2 '!E72</f>
        <v>2026</v>
      </c>
      <c r="F72" s="83">
        <f>'[2]Ф2 '!F72</f>
        <v>2026</v>
      </c>
      <c r="G72" s="84">
        <f>'[2]Ф2 '!G72</f>
        <v>2026</v>
      </c>
      <c r="H72" s="85">
        <v>2.5763175299999999</v>
      </c>
      <c r="I72" s="85">
        <v>2.1887495600000002</v>
      </c>
      <c r="J72" s="84" t="s">
        <v>55</v>
      </c>
      <c r="K72" s="85">
        <f t="shared" si="14"/>
        <v>2.5763175299999999</v>
      </c>
      <c r="L72" s="86">
        <v>0</v>
      </c>
      <c r="M72" s="85">
        <f t="shared" si="23"/>
        <v>2.5763175299999999</v>
      </c>
      <c r="N72" s="86">
        <v>0</v>
      </c>
      <c r="O72" s="86">
        <v>0</v>
      </c>
      <c r="P72" s="85">
        <f t="shared" si="24"/>
        <v>2.1887495600000002</v>
      </c>
      <c r="Q72" s="86">
        <v>0</v>
      </c>
      <c r="R72" s="85">
        <f t="shared" si="22"/>
        <v>2.1887495600000002</v>
      </c>
      <c r="S72" s="86">
        <v>0</v>
      </c>
      <c r="T72" s="86">
        <v>0</v>
      </c>
      <c r="U72" s="90">
        <v>0</v>
      </c>
      <c r="V72" s="90">
        <v>0</v>
      </c>
      <c r="W72" s="86">
        <f t="shared" si="19"/>
        <v>0</v>
      </c>
      <c r="X72" s="90">
        <v>0</v>
      </c>
      <c r="Y72" s="86">
        <v>0</v>
      </c>
      <c r="Z72" s="89">
        <f t="shared" ref="Z72:AA76" si="25">H72</f>
        <v>2.5763175299999999</v>
      </c>
      <c r="AA72" s="96">
        <f t="shared" si="25"/>
        <v>2.1887495600000002</v>
      </c>
      <c r="AB72" s="84">
        <f t="shared" ref="AB72:AG87" si="26">IF(H72=2026,J72,0)</f>
        <v>0</v>
      </c>
      <c r="AC72" s="86">
        <f t="shared" si="26"/>
        <v>0</v>
      </c>
      <c r="AD72" s="84">
        <f t="shared" si="26"/>
        <v>0</v>
      </c>
      <c r="AE72" s="86">
        <f t="shared" si="26"/>
        <v>0</v>
      </c>
      <c r="AF72" s="84">
        <f t="shared" si="26"/>
        <v>0</v>
      </c>
      <c r="AG72" s="86">
        <f t="shared" si="26"/>
        <v>0</v>
      </c>
      <c r="AH72" s="89">
        <f t="shared" si="15"/>
        <v>2.5763175299999999</v>
      </c>
      <c r="AI72" s="89">
        <f t="shared" si="16"/>
        <v>2.1887495600000002</v>
      </c>
      <c r="AJ72" s="91" t="str">
        <f>'[2]Ф2 '!CT72</f>
        <v>нд</v>
      </c>
    </row>
    <row r="73" spans="1:36" ht="42" customHeight="1" x14ac:dyDescent="0.25">
      <c r="A73" s="80" t="s">
        <v>132</v>
      </c>
      <c r="B73" s="81" t="str">
        <f>'[2]Ф2 '!B73</f>
        <v>Реконструкция  КТП- 132 на КТП проходного типа с трансформатором мощностью 400кВА г.Артём</v>
      </c>
      <c r="C73" s="82" t="str">
        <f>'[2]Ф2 '!C73</f>
        <v>Q_ДЭСК_09</v>
      </c>
      <c r="D73" s="83" t="str">
        <f>'[2]Ф2 '!D73</f>
        <v>П</v>
      </c>
      <c r="E73" s="83">
        <f>'[2]Ф2 '!E73</f>
        <v>2026</v>
      </c>
      <c r="F73" s="83">
        <f>'[2]Ф2 '!F73</f>
        <v>2026</v>
      </c>
      <c r="G73" s="84">
        <f>'[2]Ф2 '!G73</f>
        <v>2026</v>
      </c>
      <c r="H73" s="85">
        <v>3.4184726900000002</v>
      </c>
      <c r="I73" s="85">
        <v>3.2225891400000002</v>
      </c>
      <c r="J73" s="84" t="s">
        <v>55</v>
      </c>
      <c r="K73" s="85">
        <f t="shared" si="14"/>
        <v>3.4184726900000002</v>
      </c>
      <c r="L73" s="97">
        <v>0</v>
      </c>
      <c r="M73" s="85">
        <f t="shared" si="23"/>
        <v>3.4184726900000002</v>
      </c>
      <c r="N73" s="86">
        <v>0</v>
      </c>
      <c r="O73" s="86">
        <v>0</v>
      </c>
      <c r="P73" s="85">
        <f t="shared" si="24"/>
        <v>3.2225891400000002</v>
      </c>
      <c r="Q73" s="86">
        <v>0</v>
      </c>
      <c r="R73" s="85">
        <f t="shared" si="22"/>
        <v>3.2225891400000002</v>
      </c>
      <c r="S73" s="86">
        <v>0</v>
      </c>
      <c r="T73" s="86">
        <v>0</v>
      </c>
      <c r="U73" s="90">
        <v>0</v>
      </c>
      <c r="V73" s="90">
        <v>0</v>
      </c>
      <c r="W73" s="86">
        <f t="shared" si="19"/>
        <v>0</v>
      </c>
      <c r="X73" s="90">
        <v>0</v>
      </c>
      <c r="Y73" s="86">
        <v>0</v>
      </c>
      <c r="Z73" s="89">
        <f t="shared" si="25"/>
        <v>3.4184726900000002</v>
      </c>
      <c r="AA73" s="96">
        <f t="shared" si="25"/>
        <v>3.2225891400000002</v>
      </c>
      <c r="AB73" s="84">
        <f t="shared" si="26"/>
        <v>0</v>
      </c>
      <c r="AC73" s="86">
        <f t="shared" si="26"/>
        <v>0</v>
      </c>
      <c r="AD73" s="84">
        <f t="shared" si="26"/>
        <v>0</v>
      </c>
      <c r="AE73" s="86">
        <f t="shared" si="26"/>
        <v>0</v>
      </c>
      <c r="AF73" s="84">
        <f t="shared" si="26"/>
        <v>0</v>
      </c>
      <c r="AG73" s="86">
        <f t="shared" si="26"/>
        <v>0</v>
      </c>
      <c r="AH73" s="89">
        <f t="shared" si="15"/>
        <v>3.4184726900000002</v>
      </c>
      <c r="AI73" s="89">
        <f t="shared" si="16"/>
        <v>3.2225891400000002</v>
      </c>
      <c r="AJ73" s="91" t="str">
        <f>'[2]Ф2 '!CT73</f>
        <v>нд</v>
      </c>
    </row>
    <row r="74" spans="1:36" ht="26.25" customHeight="1" x14ac:dyDescent="0.25">
      <c r="A74" s="80" t="s">
        <v>133</v>
      </c>
      <c r="B74" s="81" t="str">
        <f>'[2]Ф2 '!B74</f>
        <v>Реконструкция КТП-100 на КТП с трансформатором  400кВА г.Артём</v>
      </c>
      <c r="C74" s="82" t="str">
        <f>'[2]Ф2 '!C74</f>
        <v>Q_ДЭСК_10</v>
      </c>
      <c r="D74" s="83" t="str">
        <f>'[2]Ф2 '!D74</f>
        <v>П</v>
      </c>
      <c r="E74" s="83">
        <f>'[2]Ф2 '!E74</f>
        <v>2026</v>
      </c>
      <c r="F74" s="83">
        <f>'[2]Ф2 '!F74</f>
        <v>2026</v>
      </c>
      <c r="G74" s="84">
        <f>'[2]Ф2 '!G74</f>
        <v>2026</v>
      </c>
      <c r="H74" s="85">
        <v>1.72742749</v>
      </c>
      <c r="I74" s="85">
        <v>1.63812198</v>
      </c>
      <c r="J74" s="84" t="s">
        <v>55</v>
      </c>
      <c r="K74" s="85">
        <f t="shared" si="14"/>
        <v>1.72742749</v>
      </c>
      <c r="L74" s="97">
        <v>0</v>
      </c>
      <c r="M74" s="85">
        <f t="shared" si="23"/>
        <v>1.72742749</v>
      </c>
      <c r="N74" s="86">
        <v>0</v>
      </c>
      <c r="O74" s="86">
        <v>0</v>
      </c>
      <c r="P74" s="85">
        <f t="shared" si="24"/>
        <v>1.63812198</v>
      </c>
      <c r="Q74" s="86">
        <v>0</v>
      </c>
      <c r="R74" s="85">
        <f t="shared" si="22"/>
        <v>1.63812198</v>
      </c>
      <c r="S74" s="86">
        <v>0</v>
      </c>
      <c r="T74" s="86">
        <v>0</v>
      </c>
      <c r="U74" s="90">
        <v>0</v>
      </c>
      <c r="V74" s="90">
        <v>0</v>
      </c>
      <c r="W74" s="86">
        <f t="shared" si="19"/>
        <v>0</v>
      </c>
      <c r="X74" s="90">
        <v>0</v>
      </c>
      <c r="Y74" s="86">
        <v>0</v>
      </c>
      <c r="Z74" s="89">
        <f t="shared" si="25"/>
        <v>1.72742749</v>
      </c>
      <c r="AA74" s="96">
        <f t="shared" si="25"/>
        <v>1.63812198</v>
      </c>
      <c r="AB74" s="84">
        <f t="shared" si="26"/>
        <v>0</v>
      </c>
      <c r="AC74" s="86">
        <f t="shared" si="26"/>
        <v>0</v>
      </c>
      <c r="AD74" s="84">
        <f t="shared" si="26"/>
        <v>0</v>
      </c>
      <c r="AE74" s="86">
        <f t="shared" si="26"/>
        <v>0</v>
      </c>
      <c r="AF74" s="84">
        <f t="shared" si="26"/>
        <v>0</v>
      </c>
      <c r="AG74" s="86">
        <f t="shared" si="26"/>
        <v>0</v>
      </c>
      <c r="AH74" s="89">
        <f t="shared" si="15"/>
        <v>1.72742749</v>
      </c>
      <c r="AI74" s="89">
        <f t="shared" si="16"/>
        <v>1.63812198</v>
      </c>
      <c r="AJ74" s="91" t="str">
        <f>'[2]Ф2 '!CT74</f>
        <v>нд</v>
      </c>
    </row>
    <row r="75" spans="1:36" ht="26.25" customHeight="1" x14ac:dyDescent="0.25">
      <c r="A75" s="80" t="s">
        <v>134</v>
      </c>
      <c r="B75" s="81" t="str">
        <f>'[2]Ф2 '!B75</f>
        <v>Реконструкция КТП-64  ул. Спортивная, 55  на КТП-630 кВА г.Находка</v>
      </c>
      <c r="C75" s="82" t="str">
        <f>'[2]Ф2 '!C75</f>
        <v>Q_ДЭСК_11</v>
      </c>
      <c r="D75" s="83" t="str">
        <f>'[2]Ф2 '!D75</f>
        <v>П</v>
      </c>
      <c r="E75" s="83">
        <f>'[2]Ф2 '!E75</f>
        <v>2026</v>
      </c>
      <c r="F75" s="83">
        <f>'[2]Ф2 '!F75</f>
        <v>2026</v>
      </c>
      <c r="G75" s="84">
        <f>'[2]Ф2 '!G75</f>
        <v>2026</v>
      </c>
      <c r="H75" s="85">
        <v>2.5490196599999999</v>
      </c>
      <c r="I75" s="85">
        <v>2.5302741200000001</v>
      </c>
      <c r="J75" s="84" t="s">
        <v>55</v>
      </c>
      <c r="K75" s="85">
        <f t="shared" si="14"/>
        <v>2.5490196599999999</v>
      </c>
      <c r="L75" s="97">
        <v>0</v>
      </c>
      <c r="M75" s="85">
        <f t="shared" si="23"/>
        <v>2.5490196599999999</v>
      </c>
      <c r="N75" s="86">
        <v>0</v>
      </c>
      <c r="O75" s="86">
        <v>0</v>
      </c>
      <c r="P75" s="85">
        <f t="shared" si="24"/>
        <v>2.5302741200000001</v>
      </c>
      <c r="Q75" s="86">
        <v>0</v>
      </c>
      <c r="R75" s="85">
        <f t="shared" si="22"/>
        <v>2.5302741200000001</v>
      </c>
      <c r="S75" s="86">
        <v>0</v>
      </c>
      <c r="T75" s="86">
        <v>0</v>
      </c>
      <c r="U75" s="90">
        <v>0</v>
      </c>
      <c r="V75" s="90">
        <v>0</v>
      </c>
      <c r="W75" s="86">
        <f t="shared" si="19"/>
        <v>0</v>
      </c>
      <c r="X75" s="90">
        <v>0</v>
      </c>
      <c r="Y75" s="86">
        <v>0</v>
      </c>
      <c r="Z75" s="89">
        <f t="shared" si="25"/>
        <v>2.5490196599999999</v>
      </c>
      <c r="AA75" s="96">
        <f t="shared" si="25"/>
        <v>2.5302741200000001</v>
      </c>
      <c r="AB75" s="84">
        <f>IF(H75=2026,J75,0)</f>
        <v>0</v>
      </c>
      <c r="AC75" s="86">
        <v>0</v>
      </c>
      <c r="AD75" s="84">
        <f t="shared" si="26"/>
        <v>0</v>
      </c>
      <c r="AE75" s="86">
        <f t="shared" si="26"/>
        <v>0</v>
      </c>
      <c r="AF75" s="84">
        <f t="shared" si="26"/>
        <v>0</v>
      </c>
      <c r="AG75" s="86">
        <f t="shared" si="26"/>
        <v>0</v>
      </c>
      <c r="AH75" s="89">
        <f t="shared" si="15"/>
        <v>2.5490196599999999</v>
      </c>
      <c r="AI75" s="89">
        <f t="shared" si="16"/>
        <v>2.5302741200000001</v>
      </c>
      <c r="AJ75" s="91" t="str">
        <f>'[2]Ф2 '!CT75</f>
        <v>нд</v>
      </c>
    </row>
    <row r="76" spans="1:36" ht="26.25" customHeight="1" x14ac:dyDescent="0.25">
      <c r="A76" s="80" t="s">
        <v>135</v>
      </c>
      <c r="B76" s="81" t="str">
        <f>'[2]Ф2 '!B76</f>
        <v>Реконструкция КТП-248  ул. Крещенская  на КТП-630 кВА г.Находка</v>
      </c>
      <c r="C76" s="82" t="str">
        <f>'[2]Ф2 '!C76</f>
        <v>Q_ДЭСК_12</v>
      </c>
      <c r="D76" s="83" t="str">
        <f>'[2]Ф2 '!D76</f>
        <v>П</v>
      </c>
      <c r="E76" s="83">
        <f>'[2]Ф2 '!E76</f>
        <v>2026</v>
      </c>
      <c r="F76" s="83">
        <f>'[2]Ф2 '!F76</f>
        <v>2026</v>
      </c>
      <c r="G76" s="84">
        <f>'[2]Ф2 '!G76</f>
        <v>2026</v>
      </c>
      <c r="H76" s="85">
        <v>2.5490196599999999</v>
      </c>
      <c r="I76" s="85">
        <v>2.5302741200000001</v>
      </c>
      <c r="J76" s="84" t="s">
        <v>55</v>
      </c>
      <c r="K76" s="85">
        <f t="shared" si="14"/>
        <v>2.5490196599999999</v>
      </c>
      <c r="L76" s="97">
        <v>0</v>
      </c>
      <c r="M76" s="85">
        <f t="shared" si="23"/>
        <v>2.5490196599999999</v>
      </c>
      <c r="N76" s="86">
        <v>0</v>
      </c>
      <c r="O76" s="86">
        <v>0</v>
      </c>
      <c r="P76" s="85">
        <f t="shared" si="24"/>
        <v>2.5302741200000001</v>
      </c>
      <c r="Q76" s="86">
        <v>0</v>
      </c>
      <c r="R76" s="85">
        <f t="shared" si="22"/>
        <v>2.5302741200000001</v>
      </c>
      <c r="S76" s="86">
        <v>0</v>
      </c>
      <c r="T76" s="86">
        <v>0</v>
      </c>
      <c r="U76" s="90">
        <v>0</v>
      </c>
      <c r="V76" s="90">
        <v>0</v>
      </c>
      <c r="W76" s="86">
        <f t="shared" si="19"/>
        <v>0</v>
      </c>
      <c r="X76" s="90">
        <v>0</v>
      </c>
      <c r="Y76" s="86">
        <v>0</v>
      </c>
      <c r="Z76" s="89">
        <f t="shared" si="25"/>
        <v>2.5490196599999999</v>
      </c>
      <c r="AA76" s="96">
        <f t="shared" si="25"/>
        <v>2.5302741200000001</v>
      </c>
      <c r="AB76" s="84">
        <f>IF(H76=2026,J76,0)</f>
        <v>0</v>
      </c>
      <c r="AC76" s="86">
        <v>0</v>
      </c>
      <c r="AD76" s="84">
        <f t="shared" si="26"/>
        <v>0</v>
      </c>
      <c r="AE76" s="86">
        <f t="shared" si="26"/>
        <v>0</v>
      </c>
      <c r="AF76" s="84">
        <f t="shared" si="26"/>
        <v>0</v>
      </c>
      <c r="AG76" s="86">
        <f t="shared" si="26"/>
        <v>0</v>
      </c>
      <c r="AH76" s="89">
        <f t="shared" si="15"/>
        <v>2.5490196599999999</v>
      </c>
      <c r="AI76" s="89">
        <f t="shared" si="16"/>
        <v>2.5302741200000001</v>
      </c>
      <c r="AJ76" s="91" t="str">
        <f>'[2]Ф2 '!CT76</f>
        <v>нд</v>
      </c>
    </row>
    <row r="77" spans="1:36" ht="26.25" customHeight="1" x14ac:dyDescent="0.25">
      <c r="A77" s="80" t="s">
        <v>136</v>
      </c>
      <c r="B77" s="81" t="str">
        <f>'[2]Ф2 '!B77</f>
        <v>Замена КТП № 61 г. Дальнереченск</v>
      </c>
      <c r="C77" s="82" t="str">
        <f>'[2]Ф2 '!C77</f>
        <v>Q_ДЭСК_75</v>
      </c>
      <c r="D77" s="83" t="str">
        <f>'[2]Ф2 '!D77</f>
        <v>П</v>
      </c>
      <c r="E77" s="83">
        <f>'[2]Ф2 '!E77</f>
        <v>2027</v>
      </c>
      <c r="F77" s="83">
        <f>'[2]Ф2 '!F77</f>
        <v>2027</v>
      </c>
      <c r="G77" s="84">
        <f>'[2]Ф2 '!G77</f>
        <v>2027</v>
      </c>
      <c r="H77" s="85">
        <v>4.8961480499999999</v>
      </c>
      <c r="I77" s="85">
        <v>6.1369477200000002</v>
      </c>
      <c r="J77" s="84" t="s">
        <v>55</v>
      </c>
      <c r="K77" s="85">
        <f t="shared" si="14"/>
        <v>4.8961480499999999</v>
      </c>
      <c r="L77" s="97">
        <v>0</v>
      </c>
      <c r="M77" s="85">
        <f t="shared" si="23"/>
        <v>4.8961480499999999</v>
      </c>
      <c r="N77" s="86">
        <v>0</v>
      </c>
      <c r="O77" s="86">
        <v>0</v>
      </c>
      <c r="P77" s="85">
        <f t="shared" si="24"/>
        <v>6.1369477200000002</v>
      </c>
      <c r="Q77" s="86">
        <v>0</v>
      </c>
      <c r="R77" s="85">
        <f t="shared" si="22"/>
        <v>6.1369477200000002</v>
      </c>
      <c r="S77" s="86">
        <v>0</v>
      </c>
      <c r="T77" s="86">
        <v>0</v>
      </c>
      <c r="U77" s="90">
        <v>0</v>
      </c>
      <c r="V77" s="90">
        <v>0</v>
      </c>
      <c r="W77" s="86">
        <f t="shared" si="19"/>
        <v>0</v>
      </c>
      <c r="X77" s="90">
        <v>0</v>
      </c>
      <c r="Y77" s="86">
        <v>0</v>
      </c>
      <c r="Z77" s="84">
        <f t="shared" ref="Z77:AA92" si="27">IF(F77=2026,H77,0)</f>
        <v>0</v>
      </c>
      <c r="AA77" s="86">
        <f t="shared" si="27"/>
        <v>0</v>
      </c>
      <c r="AB77" s="85">
        <f t="shared" ref="AB77:AC92" si="28">H77</f>
        <v>4.8961480499999999</v>
      </c>
      <c r="AC77" s="85">
        <f t="shared" si="28"/>
        <v>6.1369477200000002</v>
      </c>
      <c r="AD77" s="84">
        <f t="shared" si="26"/>
        <v>0</v>
      </c>
      <c r="AE77" s="86">
        <f t="shared" si="26"/>
        <v>0</v>
      </c>
      <c r="AF77" s="84">
        <f t="shared" si="26"/>
        <v>0</v>
      </c>
      <c r="AG77" s="86">
        <f t="shared" si="26"/>
        <v>0</v>
      </c>
      <c r="AH77" s="89">
        <f t="shared" si="15"/>
        <v>4.8961480499999999</v>
      </c>
      <c r="AI77" s="89">
        <f t="shared" si="16"/>
        <v>6.1369477200000002</v>
      </c>
      <c r="AJ77" s="91" t="str">
        <f>'[2]Ф2 '!CT77</f>
        <v>нд</v>
      </c>
    </row>
    <row r="78" spans="1:36" ht="39.75" customHeight="1" x14ac:dyDescent="0.25">
      <c r="A78" s="80" t="s">
        <v>137</v>
      </c>
      <c r="B78" s="81" t="str">
        <f>'[2]Ф2 '!B78</f>
        <v>Реконструкция КТП-110 на КТП-6/,04кВ с трансформатором 100кВА г.Артём</v>
      </c>
      <c r="C78" s="82" t="str">
        <f>'[2]Ф2 '!C78</f>
        <v>Q_ДЭСК_77</v>
      </c>
      <c r="D78" s="83" t="str">
        <f>'[2]Ф2 '!D78</f>
        <v>П</v>
      </c>
      <c r="E78" s="83">
        <f>'[2]Ф2 '!E78</f>
        <v>2027</v>
      </c>
      <c r="F78" s="83">
        <f>'[2]Ф2 '!F78</f>
        <v>2027</v>
      </c>
      <c r="G78" s="84">
        <f>'[2]Ф2 '!G78</f>
        <v>2027</v>
      </c>
      <c r="H78" s="85">
        <v>2.64350796</v>
      </c>
      <c r="I78" s="85">
        <v>2.5360457900000002</v>
      </c>
      <c r="J78" s="84" t="s">
        <v>55</v>
      </c>
      <c r="K78" s="85">
        <f t="shared" si="14"/>
        <v>2.64350796</v>
      </c>
      <c r="L78" s="97">
        <v>0</v>
      </c>
      <c r="M78" s="85">
        <f t="shared" si="23"/>
        <v>2.64350796</v>
      </c>
      <c r="N78" s="86">
        <v>0</v>
      </c>
      <c r="O78" s="86">
        <v>0</v>
      </c>
      <c r="P78" s="85">
        <f t="shared" si="24"/>
        <v>2.5360457900000002</v>
      </c>
      <c r="Q78" s="86">
        <v>0</v>
      </c>
      <c r="R78" s="85">
        <f t="shared" si="22"/>
        <v>2.5360457900000002</v>
      </c>
      <c r="S78" s="86">
        <v>0</v>
      </c>
      <c r="T78" s="86">
        <v>0</v>
      </c>
      <c r="U78" s="90">
        <v>0</v>
      </c>
      <c r="V78" s="90">
        <v>0</v>
      </c>
      <c r="W78" s="86">
        <f t="shared" si="19"/>
        <v>0</v>
      </c>
      <c r="X78" s="90">
        <v>0</v>
      </c>
      <c r="Y78" s="86">
        <v>0</v>
      </c>
      <c r="Z78" s="84">
        <f t="shared" si="27"/>
        <v>0</v>
      </c>
      <c r="AA78" s="86">
        <f t="shared" si="27"/>
        <v>0</v>
      </c>
      <c r="AB78" s="85">
        <f t="shared" si="28"/>
        <v>2.64350796</v>
      </c>
      <c r="AC78" s="85">
        <f t="shared" si="28"/>
        <v>2.5360457900000002</v>
      </c>
      <c r="AD78" s="84">
        <f t="shared" si="26"/>
        <v>0</v>
      </c>
      <c r="AE78" s="86">
        <f t="shared" si="26"/>
        <v>0</v>
      </c>
      <c r="AF78" s="84">
        <f t="shared" si="26"/>
        <v>0</v>
      </c>
      <c r="AG78" s="86">
        <f t="shared" si="26"/>
        <v>0</v>
      </c>
      <c r="AH78" s="89">
        <f t="shared" si="15"/>
        <v>2.64350796</v>
      </c>
      <c r="AI78" s="89">
        <f t="shared" si="16"/>
        <v>2.5360457900000002</v>
      </c>
      <c r="AJ78" s="91" t="str">
        <f>'[2]Ф2 '!CT78</f>
        <v>нд</v>
      </c>
    </row>
    <row r="79" spans="1:36" ht="39.75" customHeight="1" x14ac:dyDescent="0.25">
      <c r="A79" s="80" t="s">
        <v>138</v>
      </c>
      <c r="B79" s="81" t="str">
        <f>'[2]Ф2 '!B79</f>
        <v>Реконструкция  СТП- 317 на  КТП- 6/0,4кВ с трансформатором 630кВА г.Артём</v>
      </c>
      <c r="C79" s="82" t="str">
        <f>'[2]Ф2 '!C79</f>
        <v>Q_ДЭСК_78</v>
      </c>
      <c r="D79" s="83" t="str">
        <f>'[2]Ф2 '!D79</f>
        <v>П</v>
      </c>
      <c r="E79" s="83">
        <f>'[2]Ф2 '!E79</f>
        <v>2027</v>
      </c>
      <c r="F79" s="83">
        <f>'[2]Ф2 '!F79</f>
        <v>2027</v>
      </c>
      <c r="G79" s="84">
        <f>'[2]Ф2 '!G79</f>
        <v>2027</v>
      </c>
      <c r="H79" s="85">
        <v>2.6479342400000001</v>
      </c>
      <c r="I79" s="85">
        <v>2.5411391600000002</v>
      </c>
      <c r="J79" s="84" t="s">
        <v>55</v>
      </c>
      <c r="K79" s="85">
        <f t="shared" si="14"/>
        <v>2.6479342400000001</v>
      </c>
      <c r="L79" s="97">
        <v>0</v>
      </c>
      <c r="M79" s="85">
        <f t="shared" si="23"/>
        <v>2.6479342400000001</v>
      </c>
      <c r="N79" s="86">
        <v>0</v>
      </c>
      <c r="O79" s="86">
        <v>0</v>
      </c>
      <c r="P79" s="85">
        <f t="shared" si="24"/>
        <v>2.5411391600000002</v>
      </c>
      <c r="Q79" s="86">
        <v>0</v>
      </c>
      <c r="R79" s="85">
        <f t="shared" si="22"/>
        <v>2.5411391600000002</v>
      </c>
      <c r="S79" s="86">
        <v>0</v>
      </c>
      <c r="T79" s="86">
        <v>0</v>
      </c>
      <c r="U79" s="90">
        <v>0</v>
      </c>
      <c r="V79" s="90">
        <v>0</v>
      </c>
      <c r="W79" s="86">
        <f t="shared" si="19"/>
        <v>0</v>
      </c>
      <c r="X79" s="90">
        <v>0</v>
      </c>
      <c r="Y79" s="86">
        <v>0</v>
      </c>
      <c r="Z79" s="84">
        <f t="shared" si="27"/>
        <v>0</v>
      </c>
      <c r="AA79" s="86">
        <f t="shared" si="27"/>
        <v>0</v>
      </c>
      <c r="AB79" s="85">
        <f t="shared" si="28"/>
        <v>2.6479342400000001</v>
      </c>
      <c r="AC79" s="85">
        <f t="shared" si="28"/>
        <v>2.5411391600000002</v>
      </c>
      <c r="AD79" s="84">
        <f t="shared" si="26"/>
        <v>0</v>
      </c>
      <c r="AE79" s="86">
        <f t="shared" si="26"/>
        <v>0</v>
      </c>
      <c r="AF79" s="84">
        <f t="shared" si="26"/>
        <v>0</v>
      </c>
      <c r="AG79" s="86">
        <f t="shared" si="26"/>
        <v>0</v>
      </c>
      <c r="AH79" s="89">
        <f t="shared" si="15"/>
        <v>2.6479342400000001</v>
      </c>
      <c r="AI79" s="89">
        <f t="shared" si="16"/>
        <v>2.5411391600000002</v>
      </c>
      <c r="AJ79" s="91" t="str">
        <f>'[2]Ф2 '!CT79</f>
        <v>нд</v>
      </c>
    </row>
    <row r="80" spans="1:36" ht="39.75" customHeight="1" x14ac:dyDescent="0.25">
      <c r="A80" s="80" t="s">
        <v>139</v>
      </c>
      <c r="B80" s="81" t="str">
        <f>'[2]Ф2 '!B80</f>
        <v>Реконструкция здания ТП-136 со сносом здания и строительство БКТП-60,4кВ с двумя трансформаторами 630кВА г.Артём</v>
      </c>
      <c r="C80" s="82" t="str">
        <f>'[2]Ф2 '!C80</f>
        <v>Q_ДЭСК_79</v>
      </c>
      <c r="D80" s="83" t="str">
        <f>'[2]Ф2 '!D80</f>
        <v>П</v>
      </c>
      <c r="E80" s="83">
        <f>'[2]Ф2 '!E80</f>
        <v>2027</v>
      </c>
      <c r="F80" s="83">
        <f>'[2]Ф2 '!F80</f>
        <v>2027</v>
      </c>
      <c r="G80" s="84">
        <f>'[2]Ф2 '!G80</f>
        <v>2027</v>
      </c>
      <c r="H80" s="85">
        <v>21.12194667</v>
      </c>
      <c r="I80" s="85">
        <v>20.211154870000001</v>
      </c>
      <c r="J80" s="84" t="s">
        <v>55</v>
      </c>
      <c r="K80" s="85">
        <f t="shared" si="14"/>
        <v>21.12194667</v>
      </c>
      <c r="L80" s="97">
        <v>0</v>
      </c>
      <c r="M80" s="85">
        <f t="shared" si="23"/>
        <v>21.12194667</v>
      </c>
      <c r="N80" s="86">
        <v>0</v>
      </c>
      <c r="O80" s="86">
        <v>0</v>
      </c>
      <c r="P80" s="85">
        <f t="shared" si="24"/>
        <v>20.211154870000001</v>
      </c>
      <c r="Q80" s="86">
        <v>0</v>
      </c>
      <c r="R80" s="85">
        <f t="shared" si="22"/>
        <v>20.211154870000001</v>
      </c>
      <c r="S80" s="86">
        <v>0</v>
      </c>
      <c r="T80" s="86">
        <v>0</v>
      </c>
      <c r="U80" s="90">
        <v>0</v>
      </c>
      <c r="V80" s="90">
        <v>0</v>
      </c>
      <c r="W80" s="86">
        <f t="shared" si="19"/>
        <v>0</v>
      </c>
      <c r="X80" s="90">
        <v>0</v>
      </c>
      <c r="Y80" s="86">
        <v>0</v>
      </c>
      <c r="Z80" s="84">
        <f t="shared" si="27"/>
        <v>0</v>
      </c>
      <c r="AA80" s="86">
        <f t="shared" si="27"/>
        <v>0</v>
      </c>
      <c r="AB80" s="85">
        <f t="shared" si="28"/>
        <v>21.12194667</v>
      </c>
      <c r="AC80" s="85">
        <f t="shared" si="28"/>
        <v>20.211154870000001</v>
      </c>
      <c r="AD80" s="84">
        <f t="shared" si="26"/>
        <v>0</v>
      </c>
      <c r="AE80" s="86">
        <f t="shared" si="26"/>
        <v>0</v>
      </c>
      <c r="AF80" s="84">
        <f t="shared" si="26"/>
        <v>0</v>
      </c>
      <c r="AG80" s="86">
        <f t="shared" si="26"/>
        <v>0</v>
      </c>
      <c r="AH80" s="89">
        <f t="shared" si="15"/>
        <v>21.12194667</v>
      </c>
      <c r="AI80" s="89">
        <f t="shared" si="16"/>
        <v>20.211154870000001</v>
      </c>
      <c r="AJ80" s="91" t="str">
        <f>'[2]Ф2 '!CT80</f>
        <v>нд</v>
      </c>
    </row>
    <row r="81" spans="1:36" ht="39.75" customHeight="1" x14ac:dyDescent="0.25">
      <c r="A81" s="80" t="s">
        <v>140</v>
      </c>
      <c r="B81" s="81" t="str">
        <f>'[2]Ф2 '!B81</f>
        <v>Реконструкция КТП- 72 на КТП-6/0,4кВ проходного типа с трансформатором 630кВА г.Артём</v>
      </c>
      <c r="C81" s="82" t="str">
        <f>'[2]Ф2 '!C81</f>
        <v>Q_ДЭСК_80</v>
      </c>
      <c r="D81" s="83" t="str">
        <f>'[2]Ф2 '!D81</f>
        <v>П</v>
      </c>
      <c r="E81" s="83">
        <f>'[2]Ф2 '!E81</f>
        <v>2027</v>
      </c>
      <c r="F81" s="83">
        <f>'[2]Ф2 '!F81</f>
        <v>2027</v>
      </c>
      <c r="G81" s="84">
        <f>'[2]Ф2 '!G81</f>
        <v>2027</v>
      </c>
      <c r="H81" s="85">
        <v>2.7069599100000001</v>
      </c>
      <c r="I81" s="85">
        <v>2.60027483</v>
      </c>
      <c r="J81" s="84" t="s">
        <v>55</v>
      </c>
      <c r="K81" s="85">
        <f t="shared" si="14"/>
        <v>2.7069599100000001</v>
      </c>
      <c r="L81" s="97">
        <v>0</v>
      </c>
      <c r="M81" s="85">
        <f t="shared" si="23"/>
        <v>2.7069599100000001</v>
      </c>
      <c r="N81" s="86">
        <v>0</v>
      </c>
      <c r="O81" s="86">
        <v>0</v>
      </c>
      <c r="P81" s="85">
        <f t="shared" si="24"/>
        <v>2.60027483</v>
      </c>
      <c r="Q81" s="86">
        <v>0</v>
      </c>
      <c r="R81" s="85">
        <f t="shared" si="22"/>
        <v>2.60027483</v>
      </c>
      <c r="S81" s="86">
        <v>0</v>
      </c>
      <c r="T81" s="86">
        <v>0</v>
      </c>
      <c r="U81" s="90">
        <v>0</v>
      </c>
      <c r="V81" s="90">
        <v>0</v>
      </c>
      <c r="W81" s="86">
        <f t="shared" si="19"/>
        <v>0</v>
      </c>
      <c r="X81" s="90">
        <v>0</v>
      </c>
      <c r="Y81" s="86">
        <v>0</v>
      </c>
      <c r="Z81" s="84">
        <f t="shared" si="27"/>
        <v>0</v>
      </c>
      <c r="AA81" s="86">
        <f t="shared" si="27"/>
        <v>0</v>
      </c>
      <c r="AB81" s="85">
        <f t="shared" si="28"/>
        <v>2.7069599100000001</v>
      </c>
      <c r="AC81" s="85">
        <f t="shared" si="28"/>
        <v>2.60027483</v>
      </c>
      <c r="AD81" s="84">
        <f t="shared" si="26"/>
        <v>0</v>
      </c>
      <c r="AE81" s="86">
        <f t="shared" si="26"/>
        <v>0</v>
      </c>
      <c r="AF81" s="84">
        <f t="shared" si="26"/>
        <v>0</v>
      </c>
      <c r="AG81" s="86">
        <f t="shared" si="26"/>
        <v>0</v>
      </c>
      <c r="AH81" s="89">
        <f t="shared" si="15"/>
        <v>2.7069599100000001</v>
      </c>
      <c r="AI81" s="89">
        <f t="shared" si="16"/>
        <v>2.60027483</v>
      </c>
      <c r="AJ81" s="91" t="str">
        <f>'[2]Ф2 '!CT81</f>
        <v>нд</v>
      </c>
    </row>
    <row r="82" spans="1:36" ht="39.75" customHeight="1" x14ac:dyDescent="0.25">
      <c r="A82" s="80" t="s">
        <v>141</v>
      </c>
      <c r="B82" s="81" t="str">
        <f>'[2]Ф2 '!B82</f>
        <v>Реконструкция КТП-90  на КТП-6/0,4кВ проходного типа с трансформатором 1000кВА г.Артём</v>
      </c>
      <c r="C82" s="82" t="str">
        <f>'[2]Ф2 '!C82</f>
        <v>Q_ДЭСК_81</v>
      </c>
      <c r="D82" s="83" t="str">
        <f>'[2]Ф2 '!D82</f>
        <v>П</v>
      </c>
      <c r="E82" s="83">
        <f>'[2]Ф2 '!E82</f>
        <v>2027</v>
      </c>
      <c r="F82" s="83">
        <f>'[2]Ф2 '!F82</f>
        <v>2027</v>
      </c>
      <c r="G82" s="84">
        <f>'[2]Ф2 '!G82</f>
        <v>2027</v>
      </c>
      <c r="H82" s="85">
        <v>4.2537933499999996</v>
      </c>
      <c r="I82" s="85">
        <v>4.2556921299999999</v>
      </c>
      <c r="J82" s="84" t="s">
        <v>55</v>
      </c>
      <c r="K82" s="85">
        <f t="shared" si="14"/>
        <v>4.2537933499999996</v>
      </c>
      <c r="L82" s="97">
        <v>0</v>
      </c>
      <c r="M82" s="85">
        <f t="shared" si="23"/>
        <v>4.2537933499999996</v>
      </c>
      <c r="N82" s="86">
        <v>0</v>
      </c>
      <c r="O82" s="86">
        <v>0</v>
      </c>
      <c r="P82" s="85">
        <f t="shared" si="24"/>
        <v>4.2556921299999999</v>
      </c>
      <c r="Q82" s="86">
        <v>0</v>
      </c>
      <c r="R82" s="85">
        <f t="shared" si="22"/>
        <v>4.2556921299999999</v>
      </c>
      <c r="S82" s="86">
        <v>0</v>
      </c>
      <c r="T82" s="86">
        <v>0</v>
      </c>
      <c r="U82" s="90">
        <v>0</v>
      </c>
      <c r="V82" s="90">
        <v>0</v>
      </c>
      <c r="W82" s="86">
        <f t="shared" si="19"/>
        <v>0</v>
      </c>
      <c r="X82" s="90">
        <v>0</v>
      </c>
      <c r="Y82" s="86">
        <v>0</v>
      </c>
      <c r="Z82" s="84">
        <f t="shared" si="27"/>
        <v>0</v>
      </c>
      <c r="AA82" s="86">
        <f t="shared" si="27"/>
        <v>0</v>
      </c>
      <c r="AB82" s="85">
        <f t="shared" si="28"/>
        <v>4.2537933499999996</v>
      </c>
      <c r="AC82" s="85">
        <f t="shared" si="28"/>
        <v>4.2556921299999999</v>
      </c>
      <c r="AD82" s="84">
        <f t="shared" si="26"/>
        <v>0</v>
      </c>
      <c r="AE82" s="86">
        <f t="shared" si="26"/>
        <v>0</v>
      </c>
      <c r="AF82" s="84">
        <f t="shared" si="26"/>
        <v>0</v>
      </c>
      <c r="AG82" s="86">
        <f t="shared" si="26"/>
        <v>0</v>
      </c>
      <c r="AH82" s="89">
        <f t="shared" si="15"/>
        <v>4.2537933499999996</v>
      </c>
      <c r="AI82" s="89">
        <f t="shared" si="16"/>
        <v>4.2556921299999999</v>
      </c>
      <c r="AJ82" s="91" t="str">
        <f>'[2]Ф2 '!CT82</f>
        <v>нд</v>
      </c>
    </row>
    <row r="83" spans="1:36" ht="37.5" customHeight="1" x14ac:dyDescent="0.25">
      <c r="A83" s="80" t="s">
        <v>142</v>
      </c>
      <c r="B83" s="81" t="str">
        <f>'[2]Ф2 '!B83</f>
        <v>Реконструкция КТП-139 на КТП-6/0,4кВ проходного типа с трансформатором 400кВА г.Артём</v>
      </c>
      <c r="C83" s="82" t="str">
        <f>'[2]Ф2 '!C83</f>
        <v>Q_ДЭСК_82</v>
      </c>
      <c r="D83" s="83" t="str">
        <f>'[2]Ф2 '!D83</f>
        <v>П</v>
      </c>
      <c r="E83" s="83">
        <f>'[2]Ф2 '!E83</f>
        <v>2027</v>
      </c>
      <c r="F83" s="83">
        <f>'[2]Ф2 '!F83</f>
        <v>2027</v>
      </c>
      <c r="G83" s="84">
        <f>'[2]Ф2 '!G83</f>
        <v>2027</v>
      </c>
      <c r="H83" s="85">
        <v>3.5260887799999998</v>
      </c>
      <c r="I83" s="85">
        <v>3.3898118199999998</v>
      </c>
      <c r="J83" s="84" t="s">
        <v>55</v>
      </c>
      <c r="K83" s="85">
        <f t="shared" si="14"/>
        <v>3.5260887799999998</v>
      </c>
      <c r="L83" s="97">
        <v>0</v>
      </c>
      <c r="M83" s="85">
        <f t="shared" si="23"/>
        <v>3.5260887799999998</v>
      </c>
      <c r="N83" s="86">
        <v>0</v>
      </c>
      <c r="O83" s="86">
        <v>0</v>
      </c>
      <c r="P83" s="85">
        <f t="shared" si="24"/>
        <v>3.3898118199999998</v>
      </c>
      <c r="Q83" s="86">
        <v>0</v>
      </c>
      <c r="R83" s="85">
        <f t="shared" si="22"/>
        <v>3.3898118199999998</v>
      </c>
      <c r="S83" s="86">
        <v>0</v>
      </c>
      <c r="T83" s="86">
        <v>0</v>
      </c>
      <c r="U83" s="90">
        <v>0</v>
      </c>
      <c r="V83" s="90">
        <v>0</v>
      </c>
      <c r="W83" s="86">
        <f t="shared" si="19"/>
        <v>0</v>
      </c>
      <c r="X83" s="90">
        <v>0</v>
      </c>
      <c r="Y83" s="86">
        <v>0</v>
      </c>
      <c r="Z83" s="84">
        <f t="shared" si="27"/>
        <v>0</v>
      </c>
      <c r="AA83" s="86">
        <f t="shared" si="27"/>
        <v>0</v>
      </c>
      <c r="AB83" s="85">
        <f t="shared" si="28"/>
        <v>3.5260887799999998</v>
      </c>
      <c r="AC83" s="85">
        <f t="shared" si="28"/>
        <v>3.3898118199999998</v>
      </c>
      <c r="AD83" s="84">
        <f t="shared" si="26"/>
        <v>0</v>
      </c>
      <c r="AE83" s="86">
        <f t="shared" si="26"/>
        <v>0</v>
      </c>
      <c r="AF83" s="84">
        <f t="shared" si="26"/>
        <v>0</v>
      </c>
      <c r="AG83" s="86">
        <f t="shared" si="26"/>
        <v>0</v>
      </c>
      <c r="AH83" s="89">
        <f t="shared" si="15"/>
        <v>3.5260887799999998</v>
      </c>
      <c r="AI83" s="89">
        <f t="shared" si="16"/>
        <v>3.3898118199999998</v>
      </c>
      <c r="AJ83" s="91" t="str">
        <f>'[2]Ф2 '!CT83</f>
        <v>нд</v>
      </c>
    </row>
    <row r="84" spans="1:36" ht="36" customHeight="1" x14ac:dyDescent="0.25">
      <c r="A84" s="80" t="s">
        <v>143</v>
      </c>
      <c r="B84" s="81" t="str">
        <f>'[2]Ф2 '!B84</f>
        <v>Реконструкция СТП-311 на КТП-6/0,4кВ с трансформатором 630 кВА г.Артём</v>
      </c>
      <c r="C84" s="82" t="str">
        <f>'[2]Ф2 '!C84</f>
        <v>Q_ДЭСК_84</v>
      </c>
      <c r="D84" s="83" t="str">
        <f>'[2]Ф2 '!D84</f>
        <v>П</v>
      </c>
      <c r="E84" s="83">
        <f>'[2]Ф2 '!E84</f>
        <v>2026</v>
      </c>
      <c r="F84" s="83">
        <f>'[2]Ф2 '!F84</f>
        <v>2027</v>
      </c>
      <c r="G84" s="84">
        <f>'[2]Ф2 '!G84</f>
        <v>2026</v>
      </c>
      <c r="H84" s="85">
        <v>2.5814263300000002</v>
      </c>
      <c r="I84" s="85">
        <v>2.3173807800000001</v>
      </c>
      <c r="J84" s="84" t="s">
        <v>55</v>
      </c>
      <c r="K84" s="85">
        <f t="shared" si="14"/>
        <v>2.5814263300000002</v>
      </c>
      <c r="L84" s="97">
        <v>0</v>
      </c>
      <c r="M84" s="85">
        <f t="shared" si="23"/>
        <v>2.5814263300000002</v>
      </c>
      <c r="N84" s="86">
        <v>0</v>
      </c>
      <c r="O84" s="86">
        <v>0</v>
      </c>
      <c r="P84" s="85">
        <f t="shared" si="24"/>
        <v>2.3173807800000001</v>
      </c>
      <c r="Q84" s="86">
        <v>0</v>
      </c>
      <c r="R84" s="85">
        <f t="shared" si="22"/>
        <v>2.3173807800000001</v>
      </c>
      <c r="S84" s="86">
        <v>0</v>
      </c>
      <c r="T84" s="86">
        <v>0</v>
      </c>
      <c r="U84" s="90">
        <v>0</v>
      </c>
      <c r="V84" s="90">
        <v>0</v>
      </c>
      <c r="W84" s="86">
        <f t="shared" si="19"/>
        <v>0</v>
      </c>
      <c r="X84" s="90">
        <v>0</v>
      </c>
      <c r="Y84" s="86">
        <v>0</v>
      </c>
      <c r="Z84" s="84">
        <f t="shared" si="27"/>
        <v>0</v>
      </c>
      <c r="AA84" s="96">
        <f>I84</f>
        <v>2.3173807800000001</v>
      </c>
      <c r="AB84" s="85">
        <f t="shared" si="28"/>
        <v>2.5814263300000002</v>
      </c>
      <c r="AC84" s="86">
        <v>0</v>
      </c>
      <c r="AD84" s="84">
        <f t="shared" si="26"/>
        <v>0</v>
      </c>
      <c r="AE84" s="86">
        <f t="shared" si="26"/>
        <v>0</v>
      </c>
      <c r="AF84" s="84">
        <f t="shared" si="26"/>
        <v>0</v>
      </c>
      <c r="AG84" s="86">
        <f t="shared" si="26"/>
        <v>0</v>
      </c>
      <c r="AH84" s="89">
        <f t="shared" si="15"/>
        <v>2.5814263300000002</v>
      </c>
      <c r="AI84" s="89">
        <f t="shared" si="16"/>
        <v>2.3173807800000001</v>
      </c>
      <c r="AJ84" s="91" t="str">
        <f>'[2]Ф2 '!CT84</f>
        <v>нд</v>
      </c>
    </row>
    <row r="85" spans="1:36" ht="43.5" customHeight="1" x14ac:dyDescent="0.25">
      <c r="A85" s="80" t="s">
        <v>144</v>
      </c>
      <c r="B85" s="81" t="str">
        <f>'[2]Ф2 '!B85</f>
        <v>Реконструкция СТП-Аралова,СТП-Гуллер на КТП-6/0,4кВ проходного типа с трансформатором  630кВА г.Артём</v>
      </c>
      <c r="C85" s="82" t="str">
        <f>'[2]Ф2 '!C85</f>
        <v>Q_ДЭСК_85</v>
      </c>
      <c r="D85" s="83" t="str">
        <f>'[2]Ф2 '!D85</f>
        <v>П</v>
      </c>
      <c r="E85" s="83">
        <f>'[2]Ф2 '!E85</f>
        <v>2026</v>
      </c>
      <c r="F85" s="83">
        <f>'[2]Ф2 '!F85</f>
        <v>2027</v>
      </c>
      <c r="G85" s="84">
        <f>'[2]Ф2 '!G85</f>
        <v>2026</v>
      </c>
      <c r="H85" s="85">
        <v>3.3996791700000002</v>
      </c>
      <c r="I85" s="85">
        <v>3.0558703899999999</v>
      </c>
      <c r="J85" s="84" t="s">
        <v>55</v>
      </c>
      <c r="K85" s="85">
        <f t="shared" si="14"/>
        <v>3.3996791700000002</v>
      </c>
      <c r="L85" s="97">
        <v>0</v>
      </c>
      <c r="M85" s="85">
        <f t="shared" si="23"/>
        <v>3.3996791700000002</v>
      </c>
      <c r="N85" s="86">
        <v>0</v>
      </c>
      <c r="O85" s="86">
        <v>0</v>
      </c>
      <c r="P85" s="85">
        <f t="shared" si="24"/>
        <v>3.0558703899999999</v>
      </c>
      <c r="Q85" s="86">
        <v>0</v>
      </c>
      <c r="R85" s="85">
        <f t="shared" si="22"/>
        <v>3.0558703899999999</v>
      </c>
      <c r="S85" s="86">
        <v>0</v>
      </c>
      <c r="T85" s="86">
        <v>0</v>
      </c>
      <c r="U85" s="90">
        <v>0</v>
      </c>
      <c r="V85" s="90">
        <v>0</v>
      </c>
      <c r="W85" s="86">
        <f t="shared" si="19"/>
        <v>0</v>
      </c>
      <c r="X85" s="90">
        <v>0</v>
      </c>
      <c r="Y85" s="86">
        <v>0</v>
      </c>
      <c r="Z85" s="84">
        <f t="shared" si="27"/>
        <v>0</v>
      </c>
      <c r="AA85" s="96">
        <f>I85</f>
        <v>3.0558703899999999</v>
      </c>
      <c r="AB85" s="85">
        <f t="shared" si="28"/>
        <v>3.3996791700000002</v>
      </c>
      <c r="AC85" s="86">
        <v>0</v>
      </c>
      <c r="AD85" s="84">
        <f t="shared" si="26"/>
        <v>0</v>
      </c>
      <c r="AE85" s="86">
        <f t="shared" si="26"/>
        <v>0</v>
      </c>
      <c r="AF85" s="84">
        <f t="shared" si="26"/>
        <v>0</v>
      </c>
      <c r="AG85" s="86">
        <f t="shared" si="26"/>
        <v>0</v>
      </c>
      <c r="AH85" s="89">
        <f t="shared" si="15"/>
        <v>3.3996791700000002</v>
      </c>
      <c r="AI85" s="89">
        <f t="shared" si="16"/>
        <v>3.0558703899999999</v>
      </c>
      <c r="AJ85" s="91" t="str">
        <f>'[2]Ф2 '!CT85</f>
        <v>нд</v>
      </c>
    </row>
    <row r="86" spans="1:36" ht="24.75" customHeight="1" x14ac:dyDescent="0.25">
      <c r="A86" s="80" t="s">
        <v>145</v>
      </c>
      <c r="B86" s="81" t="str">
        <f>'[2]Ф2 '!B86</f>
        <v>Реконструкция ТП-65 г.Артём</v>
      </c>
      <c r="C86" s="82" t="str">
        <f>'[2]Ф2 '!C86</f>
        <v>Q_ДЭСК_86</v>
      </c>
      <c r="D86" s="83" t="str">
        <f>'[2]Ф2 '!D86</f>
        <v>П</v>
      </c>
      <c r="E86" s="83">
        <f>'[2]Ф2 '!E86</f>
        <v>2027</v>
      </c>
      <c r="F86" s="83">
        <f>'[2]Ф2 '!F86</f>
        <v>2027</v>
      </c>
      <c r="G86" s="84">
        <f>'[2]Ф2 '!G86</f>
        <v>2027</v>
      </c>
      <c r="H86" s="85">
        <v>3.6336419100000001</v>
      </c>
      <c r="I86" s="85">
        <v>3.4759436300000002</v>
      </c>
      <c r="J86" s="84" t="s">
        <v>55</v>
      </c>
      <c r="K86" s="85">
        <f t="shared" si="14"/>
        <v>3.6336419100000001</v>
      </c>
      <c r="L86" s="97">
        <v>0</v>
      </c>
      <c r="M86" s="85">
        <f t="shared" si="23"/>
        <v>3.6336419100000001</v>
      </c>
      <c r="N86" s="86">
        <v>0</v>
      </c>
      <c r="O86" s="86">
        <v>0</v>
      </c>
      <c r="P86" s="85">
        <f t="shared" si="24"/>
        <v>3.4759436300000002</v>
      </c>
      <c r="Q86" s="86">
        <v>0</v>
      </c>
      <c r="R86" s="85">
        <f t="shared" si="22"/>
        <v>3.4759436300000002</v>
      </c>
      <c r="S86" s="86">
        <v>0</v>
      </c>
      <c r="T86" s="86">
        <v>0</v>
      </c>
      <c r="U86" s="90">
        <v>0</v>
      </c>
      <c r="V86" s="90">
        <v>0</v>
      </c>
      <c r="W86" s="86">
        <f t="shared" si="19"/>
        <v>0</v>
      </c>
      <c r="X86" s="90">
        <v>0</v>
      </c>
      <c r="Y86" s="86">
        <v>0</v>
      </c>
      <c r="Z86" s="84">
        <f t="shared" si="27"/>
        <v>0</v>
      </c>
      <c r="AA86" s="86">
        <f t="shared" si="27"/>
        <v>0</v>
      </c>
      <c r="AB86" s="85">
        <f t="shared" si="28"/>
        <v>3.6336419100000001</v>
      </c>
      <c r="AC86" s="85">
        <f t="shared" si="28"/>
        <v>3.4759436300000002</v>
      </c>
      <c r="AD86" s="84">
        <f t="shared" si="26"/>
        <v>0</v>
      </c>
      <c r="AE86" s="86">
        <f t="shared" si="26"/>
        <v>0</v>
      </c>
      <c r="AF86" s="84">
        <f t="shared" si="26"/>
        <v>0</v>
      </c>
      <c r="AG86" s="86">
        <f t="shared" si="26"/>
        <v>0</v>
      </c>
      <c r="AH86" s="89">
        <f t="shared" si="15"/>
        <v>3.6336419100000001</v>
      </c>
      <c r="AI86" s="89">
        <f t="shared" si="16"/>
        <v>3.4759436300000002</v>
      </c>
      <c r="AJ86" s="91" t="str">
        <f>'[2]Ф2 '!CT86</f>
        <v>нд</v>
      </c>
    </row>
    <row r="87" spans="1:36" ht="24.75" customHeight="1" x14ac:dyDescent="0.25">
      <c r="A87" s="80" t="s">
        <v>146</v>
      </c>
      <c r="B87" s="81" t="str">
        <f>'[2]Ф2 '!B87</f>
        <v>Реконструкция ТП-75 г.Артём</v>
      </c>
      <c r="C87" s="82" t="str">
        <f>'[2]Ф2 '!C87</f>
        <v>Q_ДЭСК_87</v>
      </c>
      <c r="D87" s="83" t="str">
        <f>'[2]Ф2 '!D87</f>
        <v>П</v>
      </c>
      <c r="E87" s="83">
        <f>'[2]Ф2 '!E87</f>
        <v>2027</v>
      </c>
      <c r="F87" s="83">
        <f>'[2]Ф2 '!F87</f>
        <v>2027</v>
      </c>
      <c r="G87" s="84">
        <f>'[2]Ф2 '!G87</f>
        <v>2027</v>
      </c>
      <c r="H87" s="85">
        <v>3.6336419100000001</v>
      </c>
      <c r="I87" s="85">
        <v>3.4759436300000002</v>
      </c>
      <c r="J87" s="84" t="s">
        <v>55</v>
      </c>
      <c r="K87" s="85">
        <f t="shared" si="14"/>
        <v>3.6336419100000001</v>
      </c>
      <c r="L87" s="97">
        <v>0</v>
      </c>
      <c r="M87" s="85">
        <f t="shared" si="23"/>
        <v>3.6336419100000001</v>
      </c>
      <c r="N87" s="86">
        <v>0</v>
      </c>
      <c r="O87" s="86">
        <v>0</v>
      </c>
      <c r="P87" s="85">
        <f t="shared" si="24"/>
        <v>3.4759436300000002</v>
      </c>
      <c r="Q87" s="86">
        <v>0</v>
      </c>
      <c r="R87" s="85">
        <f t="shared" si="22"/>
        <v>3.4759436300000002</v>
      </c>
      <c r="S87" s="86">
        <v>0</v>
      </c>
      <c r="T87" s="86">
        <v>0</v>
      </c>
      <c r="U87" s="90">
        <v>0</v>
      </c>
      <c r="V87" s="90">
        <v>0</v>
      </c>
      <c r="W87" s="86">
        <f t="shared" si="19"/>
        <v>0</v>
      </c>
      <c r="X87" s="90">
        <v>0</v>
      </c>
      <c r="Y87" s="86">
        <v>0</v>
      </c>
      <c r="Z87" s="84">
        <f t="shared" si="27"/>
        <v>0</v>
      </c>
      <c r="AA87" s="86">
        <f t="shared" si="27"/>
        <v>0</v>
      </c>
      <c r="AB87" s="85">
        <f t="shared" si="28"/>
        <v>3.6336419100000001</v>
      </c>
      <c r="AC87" s="85">
        <f t="shared" si="28"/>
        <v>3.4759436300000002</v>
      </c>
      <c r="AD87" s="84">
        <f t="shared" si="26"/>
        <v>0</v>
      </c>
      <c r="AE87" s="86">
        <f t="shared" si="26"/>
        <v>0</v>
      </c>
      <c r="AF87" s="84">
        <f t="shared" si="26"/>
        <v>0</v>
      </c>
      <c r="AG87" s="86">
        <f t="shared" si="26"/>
        <v>0</v>
      </c>
      <c r="AH87" s="89">
        <f t="shared" si="15"/>
        <v>3.6336419100000001</v>
      </c>
      <c r="AI87" s="89">
        <f t="shared" si="16"/>
        <v>3.4759436300000002</v>
      </c>
      <c r="AJ87" s="91" t="str">
        <f>'[2]Ф2 '!CT87</f>
        <v>нд</v>
      </c>
    </row>
    <row r="88" spans="1:36" ht="24.75" customHeight="1" x14ac:dyDescent="0.25">
      <c r="A88" s="80" t="s">
        <v>147</v>
      </c>
      <c r="B88" s="81" t="str">
        <f>'[2]Ф2 '!B88</f>
        <v>Ремонт  наружных стен здания ТП- 65 г.Артём</v>
      </c>
      <c r="C88" s="82" t="str">
        <f>'[2]Ф2 '!C88</f>
        <v>Q_ДЭСК_88</v>
      </c>
      <c r="D88" s="83" t="str">
        <f>'[2]Ф2 '!D88</f>
        <v>П</v>
      </c>
      <c r="E88" s="83">
        <f>'[2]Ф2 '!E88</f>
        <v>2027</v>
      </c>
      <c r="F88" s="83">
        <f>'[2]Ф2 '!F88</f>
        <v>2027</v>
      </c>
      <c r="G88" s="84">
        <f>'[2]Ф2 '!G88</f>
        <v>2027</v>
      </c>
      <c r="H88" s="85">
        <v>0.19316747000000001</v>
      </c>
      <c r="I88" s="85">
        <v>0.18506259</v>
      </c>
      <c r="J88" s="84" t="s">
        <v>55</v>
      </c>
      <c r="K88" s="85">
        <f t="shared" si="14"/>
        <v>0.19316747000000001</v>
      </c>
      <c r="L88" s="97">
        <v>0</v>
      </c>
      <c r="M88" s="85">
        <f t="shared" si="23"/>
        <v>0.19316747000000001</v>
      </c>
      <c r="N88" s="86">
        <v>0</v>
      </c>
      <c r="O88" s="86">
        <v>0</v>
      </c>
      <c r="P88" s="85">
        <f t="shared" si="24"/>
        <v>0.18506259</v>
      </c>
      <c r="Q88" s="86">
        <v>0</v>
      </c>
      <c r="R88" s="85">
        <f t="shared" si="22"/>
        <v>0.18506259</v>
      </c>
      <c r="S88" s="86">
        <v>0</v>
      </c>
      <c r="T88" s="86">
        <v>0</v>
      </c>
      <c r="U88" s="90">
        <v>0</v>
      </c>
      <c r="V88" s="90">
        <v>0</v>
      </c>
      <c r="W88" s="86">
        <f t="shared" si="19"/>
        <v>0</v>
      </c>
      <c r="X88" s="90">
        <v>0</v>
      </c>
      <c r="Y88" s="86">
        <v>0</v>
      </c>
      <c r="Z88" s="84">
        <f t="shared" si="27"/>
        <v>0</v>
      </c>
      <c r="AA88" s="86">
        <f t="shared" si="27"/>
        <v>0</v>
      </c>
      <c r="AB88" s="85">
        <f t="shared" si="28"/>
        <v>0.19316747000000001</v>
      </c>
      <c r="AC88" s="85">
        <f t="shared" si="28"/>
        <v>0.18506259</v>
      </c>
      <c r="AD88" s="84">
        <f t="shared" ref="AD88:AG113" si="29">IF(J88=2026,L88,0)</f>
        <v>0</v>
      </c>
      <c r="AE88" s="86">
        <f t="shared" si="29"/>
        <v>0</v>
      </c>
      <c r="AF88" s="84">
        <f t="shared" si="29"/>
        <v>0</v>
      </c>
      <c r="AG88" s="86">
        <f t="shared" si="29"/>
        <v>0</v>
      </c>
      <c r="AH88" s="89">
        <f t="shared" si="15"/>
        <v>0.19316747000000001</v>
      </c>
      <c r="AI88" s="89">
        <f t="shared" si="16"/>
        <v>0.18506259</v>
      </c>
      <c r="AJ88" s="91" t="str">
        <f>'[2]Ф2 '!CT88</f>
        <v>нд</v>
      </c>
    </row>
    <row r="89" spans="1:36" ht="24.75" customHeight="1" x14ac:dyDescent="0.25">
      <c r="A89" s="80" t="s">
        <v>148</v>
      </c>
      <c r="B89" s="81" t="str">
        <f>'[2]Ф2 '!B89</f>
        <v>Реконструкция КТП-735  п. Врангель, ул. Большая, 16 на КТП-630 кВА</v>
      </c>
      <c r="C89" s="82" t="str">
        <f>'[2]Ф2 '!C89</f>
        <v>Q_ДЭСК_89</v>
      </c>
      <c r="D89" s="83" t="str">
        <f>'[2]Ф2 '!D89</f>
        <v>П</v>
      </c>
      <c r="E89" s="83">
        <f>'[2]Ф2 '!E89</f>
        <v>2027</v>
      </c>
      <c r="F89" s="83">
        <f>'[2]Ф2 '!F89</f>
        <v>2027</v>
      </c>
      <c r="G89" s="84">
        <f>'[2]Ф2 '!G89</f>
        <v>2027</v>
      </c>
      <c r="H89" s="85">
        <v>2.7936978200000002</v>
      </c>
      <c r="I89" s="85">
        <v>2.9321639799999999</v>
      </c>
      <c r="J89" s="84" t="s">
        <v>55</v>
      </c>
      <c r="K89" s="85">
        <f t="shared" si="14"/>
        <v>2.7936978200000002</v>
      </c>
      <c r="L89" s="97">
        <v>0</v>
      </c>
      <c r="M89" s="85">
        <f t="shared" si="23"/>
        <v>2.7936978200000002</v>
      </c>
      <c r="N89" s="86">
        <v>0</v>
      </c>
      <c r="O89" s="86">
        <v>0</v>
      </c>
      <c r="P89" s="85">
        <f t="shared" si="24"/>
        <v>2.9321639799999999</v>
      </c>
      <c r="Q89" s="86">
        <v>0</v>
      </c>
      <c r="R89" s="85">
        <f t="shared" si="22"/>
        <v>2.9321639799999999</v>
      </c>
      <c r="S89" s="86">
        <v>0</v>
      </c>
      <c r="T89" s="86">
        <v>0</v>
      </c>
      <c r="U89" s="90">
        <v>0</v>
      </c>
      <c r="V89" s="90">
        <v>0</v>
      </c>
      <c r="W89" s="86">
        <f t="shared" si="19"/>
        <v>0</v>
      </c>
      <c r="X89" s="90">
        <v>0</v>
      </c>
      <c r="Y89" s="86">
        <v>0</v>
      </c>
      <c r="Z89" s="84">
        <f t="shared" si="27"/>
        <v>0</v>
      </c>
      <c r="AA89" s="86">
        <f t="shared" si="27"/>
        <v>0</v>
      </c>
      <c r="AB89" s="85">
        <f t="shared" si="28"/>
        <v>2.7936978200000002</v>
      </c>
      <c r="AC89" s="85">
        <f t="shared" si="28"/>
        <v>2.9321639799999999</v>
      </c>
      <c r="AD89" s="84">
        <f t="shared" si="29"/>
        <v>0</v>
      </c>
      <c r="AE89" s="86">
        <f t="shared" si="29"/>
        <v>0</v>
      </c>
      <c r="AF89" s="84">
        <f t="shared" si="29"/>
        <v>0</v>
      </c>
      <c r="AG89" s="86">
        <f t="shared" si="29"/>
        <v>0</v>
      </c>
      <c r="AH89" s="89">
        <f t="shared" si="15"/>
        <v>2.7936978200000002</v>
      </c>
      <c r="AI89" s="89">
        <f t="shared" si="16"/>
        <v>2.9321639799999999</v>
      </c>
      <c r="AJ89" s="91" t="str">
        <f>'[2]Ф2 '!CT89</f>
        <v>нд</v>
      </c>
    </row>
    <row r="90" spans="1:36" ht="27" customHeight="1" x14ac:dyDescent="0.25">
      <c r="A90" s="80" t="s">
        <v>149</v>
      </c>
      <c r="B90" s="81" t="str">
        <f>'[2]Ф2 '!B90</f>
        <v>Реконструкция СТП-754 п. Врангель,  ул. Васяновича,  на КТП-160 кВА</v>
      </c>
      <c r="C90" s="82" t="str">
        <f>'[2]Ф2 '!C90</f>
        <v>Q_ДЭСК_90</v>
      </c>
      <c r="D90" s="83" t="str">
        <f>'[2]Ф2 '!D90</f>
        <v>П</v>
      </c>
      <c r="E90" s="83">
        <f>'[2]Ф2 '!E90</f>
        <v>2027</v>
      </c>
      <c r="F90" s="83">
        <f>'[2]Ф2 '!F90</f>
        <v>2027</v>
      </c>
      <c r="G90" s="84">
        <f>'[2]Ф2 '!G90</f>
        <v>2027</v>
      </c>
      <c r="H90" s="85">
        <v>1.9191515299999999</v>
      </c>
      <c r="I90" s="85">
        <v>2.09554142</v>
      </c>
      <c r="J90" s="84" t="s">
        <v>55</v>
      </c>
      <c r="K90" s="85">
        <f t="shared" si="14"/>
        <v>1.9191515299999999</v>
      </c>
      <c r="L90" s="97">
        <v>0</v>
      </c>
      <c r="M90" s="85">
        <f t="shared" si="23"/>
        <v>1.9191515299999999</v>
      </c>
      <c r="N90" s="86">
        <v>0</v>
      </c>
      <c r="O90" s="86">
        <v>0</v>
      </c>
      <c r="P90" s="85">
        <f t="shared" si="24"/>
        <v>2.09554142</v>
      </c>
      <c r="Q90" s="86">
        <v>0</v>
      </c>
      <c r="R90" s="85">
        <f t="shared" si="22"/>
        <v>2.09554142</v>
      </c>
      <c r="S90" s="86">
        <v>0</v>
      </c>
      <c r="T90" s="86">
        <v>0</v>
      </c>
      <c r="U90" s="90">
        <v>0</v>
      </c>
      <c r="V90" s="90">
        <v>0</v>
      </c>
      <c r="W90" s="86">
        <f t="shared" si="19"/>
        <v>0</v>
      </c>
      <c r="X90" s="90">
        <v>0</v>
      </c>
      <c r="Y90" s="86">
        <v>0</v>
      </c>
      <c r="Z90" s="84">
        <f t="shared" si="27"/>
        <v>0</v>
      </c>
      <c r="AA90" s="86">
        <f t="shared" si="27"/>
        <v>0</v>
      </c>
      <c r="AB90" s="85">
        <f t="shared" si="28"/>
        <v>1.9191515299999999</v>
      </c>
      <c r="AC90" s="85">
        <f t="shared" si="28"/>
        <v>2.09554142</v>
      </c>
      <c r="AD90" s="84">
        <f t="shared" si="29"/>
        <v>0</v>
      </c>
      <c r="AE90" s="86">
        <f t="shared" si="29"/>
        <v>0</v>
      </c>
      <c r="AF90" s="84">
        <f t="shared" si="29"/>
        <v>0</v>
      </c>
      <c r="AG90" s="86">
        <f t="shared" si="29"/>
        <v>0</v>
      </c>
      <c r="AH90" s="89">
        <f t="shared" si="15"/>
        <v>1.9191515299999999</v>
      </c>
      <c r="AI90" s="89">
        <f t="shared" si="16"/>
        <v>2.09554142</v>
      </c>
      <c r="AJ90" s="91" t="str">
        <f>'[2]Ф2 '!CT90</f>
        <v>нд</v>
      </c>
    </row>
    <row r="91" spans="1:36" ht="27" customHeight="1" x14ac:dyDescent="0.25">
      <c r="A91" s="80" t="s">
        <v>150</v>
      </c>
      <c r="B91" s="81" t="str">
        <f>'[2]Ф2 '!B91</f>
        <v>Реконструкция ТП-287 (ТМГ-630 2шт+1яч.) г.Находка</v>
      </c>
      <c r="C91" s="82" t="str">
        <f>'[2]Ф2 '!C91</f>
        <v>Q_ДЭСК_91</v>
      </c>
      <c r="D91" s="83" t="str">
        <f>'[2]Ф2 '!D91</f>
        <v>П</v>
      </c>
      <c r="E91" s="83">
        <f>'[2]Ф2 '!E91</f>
        <v>2027</v>
      </c>
      <c r="F91" s="83">
        <f>'[2]Ф2 '!F91</f>
        <v>2027</v>
      </c>
      <c r="G91" s="84">
        <f>'[2]Ф2 '!G91</f>
        <v>2027</v>
      </c>
      <c r="H91" s="85">
        <v>4.0106126499999997</v>
      </c>
      <c r="I91" s="85">
        <v>4.3814472000000002</v>
      </c>
      <c r="J91" s="84" t="s">
        <v>55</v>
      </c>
      <c r="K91" s="85">
        <f t="shared" si="14"/>
        <v>4.0106126499999997</v>
      </c>
      <c r="L91" s="97">
        <v>0</v>
      </c>
      <c r="M91" s="85">
        <f t="shared" si="23"/>
        <v>4.0106126499999997</v>
      </c>
      <c r="N91" s="86">
        <v>0</v>
      </c>
      <c r="O91" s="86">
        <v>0</v>
      </c>
      <c r="P91" s="85">
        <f t="shared" si="24"/>
        <v>4.3814472000000002</v>
      </c>
      <c r="Q91" s="86">
        <v>0</v>
      </c>
      <c r="R91" s="85">
        <f t="shared" si="22"/>
        <v>4.3814472000000002</v>
      </c>
      <c r="S91" s="86">
        <v>0</v>
      </c>
      <c r="T91" s="86">
        <v>0</v>
      </c>
      <c r="U91" s="90">
        <v>0</v>
      </c>
      <c r="V91" s="90">
        <v>0</v>
      </c>
      <c r="W91" s="86">
        <f t="shared" si="19"/>
        <v>0</v>
      </c>
      <c r="X91" s="90">
        <v>0</v>
      </c>
      <c r="Y91" s="86">
        <v>0</v>
      </c>
      <c r="Z91" s="84">
        <f t="shared" si="27"/>
        <v>0</v>
      </c>
      <c r="AA91" s="86">
        <f t="shared" si="27"/>
        <v>0</v>
      </c>
      <c r="AB91" s="85">
        <f t="shared" si="28"/>
        <v>4.0106126499999997</v>
      </c>
      <c r="AC91" s="85">
        <f t="shared" si="28"/>
        <v>4.3814472000000002</v>
      </c>
      <c r="AD91" s="84">
        <f t="shared" si="29"/>
        <v>0</v>
      </c>
      <c r="AE91" s="86">
        <f t="shared" si="29"/>
        <v>0</v>
      </c>
      <c r="AF91" s="84">
        <f t="shared" si="29"/>
        <v>0</v>
      </c>
      <c r="AG91" s="86">
        <f t="shared" si="29"/>
        <v>0</v>
      </c>
      <c r="AH91" s="89">
        <f t="shared" si="15"/>
        <v>4.0106126499999997</v>
      </c>
      <c r="AI91" s="89">
        <f t="shared" si="16"/>
        <v>4.3814472000000002</v>
      </c>
      <c r="AJ91" s="91" t="str">
        <f>'[2]Ф2 '!CT91</f>
        <v>нд</v>
      </c>
    </row>
    <row r="92" spans="1:36" ht="27" customHeight="1" x14ac:dyDescent="0.25">
      <c r="A92" s="80" t="s">
        <v>151</v>
      </c>
      <c r="B92" s="81" t="str">
        <f>'[2]Ф2 '!B92</f>
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 г.Находка</v>
      </c>
      <c r="C92" s="82" t="str">
        <f>'[2]Ф2 '!C92</f>
        <v>Q_ДЭСК_92</v>
      </c>
      <c r="D92" s="83" t="str">
        <f>'[2]Ф2 '!D92</f>
        <v>П</v>
      </c>
      <c r="E92" s="83">
        <f>'[2]Ф2 '!E92</f>
        <v>2027</v>
      </c>
      <c r="F92" s="83">
        <f>'[2]Ф2 '!F92</f>
        <v>2027</v>
      </c>
      <c r="G92" s="84">
        <f>'[2]Ф2 '!G92</f>
        <v>2027</v>
      </c>
      <c r="H92" s="85">
        <v>36.867831369999998</v>
      </c>
      <c r="I92" s="85">
        <v>41.307985070000001</v>
      </c>
      <c r="J92" s="84" t="s">
        <v>55</v>
      </c>
      <c r="K92" s="85">
        <f t="shared" si="14"/>
        <v>36.867831369999998</v>
      </c>
      <c r="L92" s="97">
        <v>0</v>
      </c>
      <c r="M92" s="85">
        <f t="shared" si="23"/>
        <v>36.867831369999998</v>
      </c>
      <c r="N92" s="86">
        <v>0</v>
      </c>
      <c r="O92" s="86">
        <v>0</v>
      </c>
      <c r="P92" s="85">
        <f t="shared" si="24"/>
        <v>41.307985070000001</v>
      </c>
      <c r="Q92" s="86">
        <v>0</v>
      </c>
      <c r="R92" s="85">
        <f t="shared" si="22"/>
        <v>41.307985070000001</v>
      </c>
      <c r="S92" s="86">
        <v>0</v>
      </c>
      <c r="T92" s="86">
        <v>0</v>
      </c>
      <c r="U92" s="90">
        <v>0</v>
      </c>
      <c r="V92" s="90">
        <v>0</v>
      </c>
      <c r="W92" s="86">
        <f t="shared" si="19"/>
        <v>0</v>
      </c>
      <c r="X92" s="90">
        <v>0</v>
      </c>
      <c r="Y92" s="86">
        <v>0</v>
      </c>
      <c r="Z92" s="84">
        <f t="shared" si="27"/>
        <v>0</v>
      </c>
      <c r="AA92" s="86">
        <f t="shared" si="27"/>
        <v>0</v>
      </c>
      <c r="AB92" s="85">
        <f t="shared" si="28"/>
        <v>36.867831369999998</v>
      </c>
      <c r="AC92" s="85">
        <f t="shared" si="28"/>
        <v>41.307985070000001</v>
      </c>
      <c r="AD92" s="84">
        <f t="shared" si="29"/>
        <v>0</v>
      </c>
      <c r="AE92" s="86">
        <f t="shared" si="29"/>
        <v>0</v>
      </c>
      <c r="AF92" s="84">
        <f t="shared" si="29"/>
        <v>0</v>
      </c>
      <c r="AG92" s="86">
        <f t="shared" si="29"/>
        <v>0</v>
      </c>
      <c r="AH92" s="89">
        <f t="shared" si="15"/>
        <v>36.867831369999998</v>
      </c>
      <c r="AI92" s="89">
        <f t="shared" si="16"/>
        <v>41.307985070000001</v>
      </c>
      <c r="AJ92" s="91" t="str">
        <f>'[2]Ф2 '!CT92</f>
        <v>нд</v>
      </c>
    </row>
    <row r="93" spans="1:36" ht="33" customHeight="1" x14ac:dyDescent="0.25">
      <c r="A93" s="80" t="s">
        <v>152</v>
      </c>
      <c r="B93" s="81" t="str">
        <f>'[2]Ф2 '!B93</f>
        <v>Замена силовых трансформаторов ТП-59 (2х630кВА), КТПН-2А (400кВА) и ТП-58 (2х630кВА)</v>
      </c>
      <c r="C93" s="82" t="str">
        <f>'[2]Ф2 '!C93</f>
        <v>Q_ДЭСК_93</v>
      </c>
      <c r="D93" s="83" t="str">
        <f>'[2]Ф2 '!D93</f>
        <v>П</v>
      </c>
      <c r="E93" s="83">
        <f>'[2]Ф2 '!E93</f>
        <v>2027</v>
      </c>
      <c r="F93" s="83">
        <f>'[2]Ф2 '!F93</f>
        <v>2027</v>
      </c>
      <c r="G93" s="84" t="s">
        <v>55</v>
      </c>
      <c r="H93" s="85">
        <v>3.7968705699999998</v>
      </c>
      <c r="I93" s="86">
        <v>0</v>
      </c>
      <c r="J93" s="84" t="s">
        <v>55</v>
      </c>
      <c r="K93" s="85">
        <f t="shared" si="14"/>
        <v>3.7968705699999998</v>
      </c>
      <c r="L93" s="97">
        <v>0</v>
      </c>
      <c r="M93" s="85">
        <f t="shared" si="23"/>
        <v>3.7968705699999998</v>
      </c>
      <c r="N93" s="86">
        <v>0</v>
      </c>
      <c r="O93" s="86">
        <v>0</v>
      </c>
      <c r="P93" s="86">
        <f t="shared" si="24"/>
        <v>0</v>
      </c>
      <c r="Q93" s="86">
        <v>0</v>
      </c>
      <c r="R93" s="86">
        <f t="shared" si="22"/>
        <v>0</v>
      </c>
      <c r="S93" s="86">
        <v>0</v>
      </c>
      <c r="T93" s="86">
        <v>0</v>
      </c>
      <c r="U93" s="90">
        <v>0</v>
      </c>
      <c r="V93" s="90">
        <v>0</v>
      </c>
      <c r="W93" s="86">
        <f t="shared" si="19"/>
        <v>0</v>
      </c>
      <c r="X93" s="90">
        <v>0</v>
      </c>
      <c r="Y93" s="86">
        <v>0</v>
      </c>
      <c r="Z93" s="84">
        <f t="shared" ref="Z93:AA114" si="30">IF(F93=2026,H93,0)</f>
        <v>0</v>
      </c>
      <c r="AA93" s="86">
        <f t="shared" si="30"/>
        <v>0</v>
      </c>
      <c r="AB93" s="85">
        <f t="shared" ref="AB93:AC109" si="31">H93</f>
        <v>3.7968705699999998</v>
      </c>
      <c r="AC93" s="86">
        <f t="shared" si="31"/>
        <v>0</v>
      </c>
      <c r="AD93" s="84">
        <f t="shared" si="29"/>
        <v>0</v>
      </c>
      <c r="AE93" s="86">
        <f t="shared" si="29"/>
        <v>0</v>
      </c>
      <c r="AF93" s="84">
        <f t="shared" si="29"/>
        <v>0</v>
      </c>
      <c r="AG93" s="86">
        <f t="shared" si="29"/>
        <v>0</v>
      </c>
      <c r="AH93" s="89">
        <f t="shared" si="15"/>
        <v>3.7968705699999998</v>
      </c>
      <c r="AI93" s="90">
        <f t="shared" si="16"/>
        <v>0</v>
      </c>
      <c r="AJ93" s="98" t="str">
        <f>'[2]Ф2 '!CT93</f>
        <v>реконструкция объекта неактуальна</v>
      </c>
    </row>
    <row r="94" spans="1:36" ht="33" customHeight="1" x14ac:dyDescent="0.25">
      <c r="A94" s="80" t="s">
        <v>153</v>
      </c>
      <c r="B94" s="81" t="str">
        <f>'[2]Ф2 '!B94</f>
        <v xml:space="preserve"> Замена силовых трансформаторов ТП-59 (Ф-19 от ПС-220/35/10кВ "Лесозаводск")</v>
      </c>
      <c r="C94" s="82" t="str">
        <f>'[2]Ф2 '!C94</f>
        <v>R_ДЭСК_24</v>
      </c>
      <c r="D94" s="83" t="str">
        <f>'[2]Ф2 '!D94</f>
        <v>П</v>
      </c>
      <c r="E94" s="83">
        <f>'[2]Ф2 '!E94</f>
        <v>2027</v>
      </c>
      <c r="F94" s="83" t="str">
        <f>'[2]Ф2 '!F94</f>
        <v>нд</v>
      </c>
      <c r="G94" s="84">
        <f>'[2]Ф2 '!G94</f>
        <v>2027</v>
      </c>
      <c r="H94" s="86">
        <v>0</v>
      </c>
      <c r="I94" s="85">
        <v>2.3051594</v>
      </c>
      <c r="J94" s="84" t="s">
        <v>55</v>
      </c>
      <c r="K94" s="86">
        <f t="shared" si="14"/>
        <v>0</v>
      </c>
      <c r="L94" s="97">
        <v>0</v>
      </c>
      <c r="M94" s="86">
        <f t="shared" si="23"/>
        <v>0</v>
      </c>
      <c r="N94" s="86">
        <v>0</v>
      </c>
      <c r="O94" s="86">
        <v>0</v>
      </c>
      <c r="P94" s="85">
        <f t="shared" si="24"/>
        <v>2.3051594</v>
      </c>
      <c r="Q94" s="86">
        <v>0</v>
      </c>
      <c r="R94" s="85">
        <f t="shared" si="22"/>
        <v>2.3051594</v>
      </c>
      <c r="S94" s="86">
        <v>0</v>
      </c>
      <c r="T94" s="86">
        <v>0</v>
      </c>
      <c r="U94" s="90">
        <v>0</v>
      </c>
      <c r="V94" s="90">
        <v>0</v>
      </c>
      <c r="W94" s="86">
        <f t="shared" si="19"/>
        <v>0</v>
      </c>
      <c r="X94" s="90">
        <v>0</v>
      </c>
      <c r="Y94" s="86">
        <v>0</v>
      </c>
      <c r="Z94" s="84">
        <f t="shared" si="30"/>
        <v>0</v>
      </c>
      <c r="AA94" s="86">
        <f t="shared" si="30"/>
        <v>0</v>
      </c>
      <c r="AB94" s="86">
        <f t="shared" si="31"/>
        <v>0</v>
      </c>
      <c r="AC94" s="85">
        <f t="shared" si="31"/>
        <v>2.3051594</v>
      </c>
      <c r="AD94" s="84">
        <f t="shared" si="29"/>
        <v>0</v>
      </c>
      <c r="AE94" s="86">
        <f t="shared" si="29"/>
        <v>0</v>
      </c>
      <c r="AF94" s="84">
        <f t="shared" si="29"/>
        <v>0</v>
      </c>
      <c r="AG94" s="86">
        <f t="shared" si="29"/>
        <v>0</v>
      </c>
      <c r="AH94" s="90">
        <f t="shared" si="15"/>
        <v>0</v>
      </c>
      <c r="AI94" s="89">
        <f t="shared" si="16"/>
        <v>2.3051594</v>
      </c>
      <c r="AJ94" s="98" t="str">
        <f>'[2]Ф2 '!CT94</f>
        <v>Повышение пропускной способности, улучшение качества напряжения у существующих потребителей</v>
      </c>
    </row>
    <row r="95" spans="1:36" ht="33" customHeight="1" x14ac:dyDescent="0.25">
      <c r="A95" s="80" t="s">
        <v>154</v>
      </c>
      <c r="B95" s="81" t="str">
        <f>'[2]Ф2 '!B95</f>
        <v>Замена силового трансформатора КТПН-2А (Ф-8 от ПС-220/35/10кВ "Лесозаводск")</v>
      </c>
      <c r="C95" s="82" t="str">
        <f>'[2]Ф2 '!C95</f>
        <v>R_ДЭСК_25</v>
      </c>
      <c r="D95" s="83" t="str">
        <f>'[2]Ф2 '!D95</f>
        <v>П</v>
      </c>
      <c r="E95" s="83">
        <f>'[2]Ф2 '!E95</f>
        <v>2027</v>
      </c>
      <c r="F95" s="83" t="str">
        <f>'[2]Ф2 '!F95</f>
        <v>нд</v>
      </c>
      <c r="G95" s="84">
        <f>'[2]Ф2 '!G95</f>
        <v>2027</v>
      </c>
      <c r="H95" s="86">
        <v>0</v>
      </c>
      <c r="I95" s="85">
        <v>0.72344160999999996</v>
      </c>
      <c r="J95" s="84" t="s">
        <v>55</v>
      </c>
      <c r="K95" s="86">
        <f t="shared" si="14"/>
        <v>0</v>
      </c>
      <c r="L95" s="97">
        <v>0</v>
      </c>
      <c r="M95" s="86">
        <f t="shared" si="23"/>
        <v>0</v>
      </c>
      <c r="N95" s="86">
        <v>0</v>
      </c>
      <c r="O95" s="86">
        <v>0</v>
      </c>
      <c r="P95" s="85">
        <f t="shared" si="24"/>
        <v>0.72344160999999996</v>
      </c>
      <c r="Q95" s="86">
        <v>0</v>
      </c>
      <c r="R95" s="85">
        <f t="shared" si="22"/>
        <v>0.72344160999999996</v>
      </c>
      <c r="S95" s="86">
        <v>0</v>
      </c>
      <c r="T95" s="86">
        <v>0</v>
      </c>
      <c r="U95" s="90">
        <v>0</v>
      </c>
      <c r="V95" s="90">
        <v>0</v>
      </c>
      <c r="W95" s="86">
        <f t="shared" si="19"/>
        <v>0</v>
      </c>
      <c r="X95" s="90">
        <v>0</v>
      </c>
      <c r="Y95" s="86">
        <v>0</v>
      </c>
      <c r="Z95" s="84">
        <f t="shared" si="30"/>
        <v>0</v>
      </c>
      <c r="AA95" s="86">
        <f t="shared" si="30"/>
        <v>0</v>
      </c>
      <c r="AB95" s="86">
        <f t="shared" si="31"/>
        <v>0</v>
      </c>
      <c r="AC95" s="85">
        <f t="shared" si="31"/>
        <v>0.72344160999999996</v>
      </c>
      <c r="AD95" s="84">
        <f t="shared" si="29"/>
        <v>0</v>
      </c>
      <c r="AE95" s="86">
        <f t="shared" si="29"/>
        <v>0</v>
      </c>
      <c r="AF95" s="84">
        <f t="shared" si="29"/>
        <v>0</v>
      </c>
      <c r="AG95" s="86">
        <f t="shared" si="29"/>
        <v>0</v>
      </c>
      <c r="AH95" s="90">
        <f t="shared" si="15"/>
        <v>0</v>
      </c>
      <c r="AI95" s="89">
        <f t="shared" si="16"/>
        <v>0.72344160999999996</v>
      </c>
      <c r="AJ95" s="98" t="str">
        <f>'[2]Ф2 '!CT95</f>
        <v>Повышение пропускной способности, улучшение качества напряжения у существующих потребителей</v>
      </c>
    </row>
    <row r="96" spans="1:36" ht="33" customHeight="1" x14ac:dyDescent="0.25">
      <c r="A96" s="80" t="s">
        <v>155</v>
      </c>
      <c r="B96" s="81" t="str">
        <f>'[2]Ф2 '!B96</f>
        <v xml:space="preserve"> Замена силовых трансформаторов ТП-58 (Ф-10 от ПС-220/35/10кВ "Лесозаводск")</v>
      </c>
      <c r="C96" s="82" t="str">
        <f>'[2]Ф2 '!C96</f>
        <v>R_ДЭСК_26</v>
      </c>
      <c r="D96" s="83" t="str">
        <f>'[2]Ф2 '!D96</f>
        <v>П</v>
      </c>
      <c r="E96" s="83">
        <f>'[2]Ф2 '!E96</f>
        <v>2027</v>
      </c>
      <c r="F96" s="83" t="str">
        <f>'[2]Ф2 '!F96</f>
        <v>нд</v>
      </c>
      <c r="G96" s="84">
        <f>'[2]Ф2 '!G96</f>
        <v>2027</v>
      </c>
      <c r="H96" s="86">
        <v>0</v>
      </c>
      <c r="I96" s="85">
        <v>2.2990414700000001</v>
      </c>
      <c r="J96" s="84" t="s">
        <v>55</v>
      </c>
      <c r="K96" s="86">
        <f t="shared" si="14"/>
        <v>0</v>
      </c>
      <c r="L96" s="97">
        <v>0</v>
      </c>
      <c r="M96" s="86">
        <f t="shared" si="23"/>
        <v>0</v>
      </c>
      <c r="N96" s="86">
        <v>0</v>
      </c>
      <c r="O96" s="86">
        <v>0</v>
      </c>
      <c r="P96" s="85">
        <f t="shared" si="24"/>
        <v>2.2990414700000001</v>
      </c>
      <c r="Q96" s="86">
        <v>0</v>
      </c>
      <c r="R96" s="85">
        <f t="shared" si="22"/>
        <v>2.2990414700000001</v>
      </c>
      <c r="S96" s="86">
        <v>0</v>
      </c>
      <c r="T96" s="86">
        <v>0</v>
      </c>
      <c r="U96" s="90">
        <v>0</v>
      </c>
      <c r="V96" s="90">
        <v>0</v>
      </c>
      <c r="W96" s="86">
        <f t="shared" si="19"/>
        <v>0</v>
      </c>
      <c r="X96" s="90">
        <v>0</v>
      </c>
      <c r="Y96" s="86">
        <v>0</v>
      </c>
      <c r="Z96" s="84">
        <f t="shared" si="30"/>
        <v>0</v>
      </c>
      <c r="AA96" s="86">
        <f t="shared" si="30"/>
        <v>0</v>
      </c>
      <c r="AB96" s="86">
        <f t="shared" si="31"/>
        <v>0</v>
      </c>
      <c r="AC96" s="85">
        <f t="shared" si="31"/>
        <v>2.2990414700000001</v>
      </c>
      <c r="AD96" s="84">
        <f t="shared" si="29"/>
        <v>0</v>
      </c>
      <c r="AE96" s="86">
        <f t="shared" si="29"/>
        <v>0</v>
      </c>
      <c r="AF96" s="84">
        <f t="shared" si="29"/>
        <v>0</v>
      </c>
      <c r="AG96" s="86">
        <f t="shared" si="29"/>
        <v>0</v>
      </c>
      <c r="AH96" s="90">
        <f t="shared" si="15"/>
        <v>0</v>
      </c>
      <c r="AI96" s="89">
        <f t="shared" si="16"/>
        <v>2.2990414700000001</v>
      </c>
      <c r="AJ96" s="98" t="str">
        <f>'[2]Ф2 '!CT96</f>
        <v>Повышение пропускной способности, улучшение качества напряжения у существующих потребителей</v>
      </c>
    </row>
    <row r="97" spans="1:36" ht="30" customHeight="1" x14ac:dyDescent="0.25">
      <c r="A97" s="80" t="s">
        <v>156</v>
      </c>
      <c r="B97" s="81" t="str">
        <f>'[2]Ф2 '!B97</f>
        <v>Реконструкция РУ-6кВ ТП-175 г.Артём</v>
      </c>
      <c r="C97" s="82" t="str">
        <f>'[2]Ф2 '!C97</f>
        <v>Q_ДЭСК_94</v>
      </c>
      <c r="D97" s="83" t="str">
        <f>'[2]Ф2 '!D97</f>
        <v>П</v>
      </c>
      <c r="E97" s="83">
        <f>'[2]Ф2 '!E97</f>
        <v>2027</v>
      </c>
      <c r="F97" s="83">
        <f>'[2]Ф2 '!F97</f>
        <v>2027</v>
      </c>
      <c r="G97" s="84">
        <f>'[2]Ф2 '!G97</f>
        <v>2027</v>
      </c>
      <c r="H97" s="85">
        <v>3.3756657699999999</v>
      </c>
      <c r="I97" s="85">
        <v>3.2239719400000002</v>
      </c>
      <c r="J97" s="84" t="s">
        <v>55</v>
      </c>
      <c r="K97" s="85">
        <f t="shared" si="14"/>
        <v>3.3756657699999999</v>
      </c>
      <c r="L97" s="97">
        <v>0</v>
      </c>
      <c r="M97" s="85">
        <f t="shared" si="23"/>
        <v>3.3756657699999999</v>
      </c>
      <c r="N97" s="86">
        <v>0</v>
      </c>
      <c r="O97" s="86">
        <v>0</v>
      </c>
      <c r="P97" s="85">
        <f t="shared" si="24"/>
        <v>3.2239719400000002</v>
      </c>
      <c r="Q97" s="86">
        <v>0</v>
      </c>
      <c r="R97" s="85">
        <f t="shared" si="22"/>
        <v>3.2239719400000002</v>
      </c>
      <c r="S97" s="86">
        <v>0</v>
      </c>
      <c r="T97" s="86">
        <v>0</v>
      </c>
      <c r="U97" s="90">
        <v>0</v>
      </c>
      <c r="V97" s="90">
        <v>0</v>
      </c>
      <c r="W97" s="86">
        <f t="shared" si="19"/>
        <v>0</v>
      </c>
      <c r="X97" s="90">
        <v>0</v>
      </c>
      <c r="Y97" s="86">
        <v>0</v>
      </c>
      <c r="Z97" s="84">
        <f t="shared" si="30"/>
        <v>0</v>
      </c>
      <c r="AA97" s="86">
        <f t="shared" si="30"/>
        <v>0</v>
      </c>
      <c r="AB97" s="85">
        <f t="shared" si="31"/>
        <v>3.3756657699999999</v>
      </c>
      <c r="AC97" s="85">
        <f t="shared" si="31"/>
        <v>3.2239719400000002</v>
      </c>
      <c r="AD97" s="84">
        <f t="shared" si="29"/>
        <v>0</v>
      </c>
      <c r="AE97" s="86">
        <f t="shared" si="29"/>
        <v>0</v>
      </c>
      <c r="AF97" s="84">
        <f t="shared" si="29"/>
        <v>0</v>
      </c>
      <c r="AG97" s="86">
        <f t="shared" si="29"/>
        <v>0</v>
      </c>
      <c r="AH97" s="89">
        <f t="shared" si="15"/>
        <v>3.3756657699999999</v>
      </c>
      <c r="AI97" s="89">
        <f t="shared" si="16"/>
        <v>3.2239719400000002</v>
      </c>
      <c r="AJ97" s="91" t="str">
        <f>'[2]Ф2 '!CT97</f>
        <v>нд</v>
      </c>
    </row>
    <row r="98" spans="1:36" ht="30" customHeight="1" x14ac:dyDescent="0.25">
      <c r="A98" s="80" t="s">
        <v>157</v>
      </c>
      <c r="B98" s="81" t="str">
        <f>'[2]Ф2 '!B98</f>
        <v>Реконструкция РУ-6кВ ТП-176 г.Артём</v>
      </c>
      <c r="C98" s="82" t="str">
        <f>'[2]Ф2 '!C98</f>
        <v>Q_ДЭСК_95</v>
      </c>
      <c r="D98" s="83" t="str">
        <f>'[2]Ф2 '!D98</f>
        <v>П</v>
      </c>
      <c r="E98" s="83">
        <f>'[2]Ф2 '!E98</f>
        <v>2027</v>
      </c>
      <c r="F98" s="83">
        <f>'[2]Ф2 '!F98</f>
        <v>2027</v>
      </c>
      <c r="G98" s="84">
        <f>'[2]Ф2 '!G98</f>
        <v>2027</v>
      </c>
      <c r="H98" s="85">
        <v>2.35626918</v>
      </c>
      <c r="I98" s="85">
        <v>4.7729943700000002</v>
      </c>
      <c r="J98" s="84" t="s">
        <v>55</v>
      </c>
      <c r="K98" s="85">
        <f t="shared" si="14"/>
        <v>2.35626918</v>
      </c>
      <c r="L98" s="97">
        <v>0</v>
      </c>
      <c r="M98" s="85">
        <f t="shared" si="23"/>
        <v>2.35626918</v>
      </c>
      <c r="N98" s="86">
        <v>0</v>
      </c>
      <c r="O98" s="86">
        <v>0</v>
      </c>
      <c r="P98" s="85">
        <f t="shared" si="24"/>
        <v>4.7729943700000002</v>
      </c>
      <c r="Q98" s="86">
        <v>0</v>
      </c>
      <c r="R98" s="85">
        <f t="shared" si="22"/>
        <v>4.7729943700000002</v>
      </c>
      <c r="S98" s="86">
        <v>0</v>
      </c>
      <c r="T98" s="86">
        <v>0</v>
      </c>
      <c r="U98" s="90">
        <v>0</v>
      </c>
      <c r="V98" s="90">
        <v>0</v>
      </c>
      <c r="W98" s="86">
        <f t="shared" si="19"/>
        <v>0</v>
      </c>
      <c r="X98" s="90">
        <v>0</v>
      </c>
      <c r="Y98" s="86">
        <v>0</v>
      </c>
      <c r="Z98" s="84">
        <f t="shared" si="30"/>
        <v>0</v>
      </c>
      <c r="AA98" s="86">
        <f t="shared" si="30"/>
        <v>0</v>
      </c>
      <c r="AB98" s="85">
        <f t="shared" si="31"/>
        <v>2.35626918</v>
      </c>
      <c r="AC98" s="85">
        <f t="shared" si="31"/>
        <v>4.7729943700000002</v>
      </c>
      <c r="AD98" s="84">
        <f t="shared" si="29"/>
        <v>0</v>
      </c>
      <c r="AE98" s="86">
        <f t="shared" si="29"/>
        <v>0</v>
      </c>
      <c r="AF98" s="84">
        <f t="shared" si="29"/>
        <v>0</v>
      </c>
      <c r="AG98" s="86">
        <f t="shared" si="29"/>
        <v>0</v>
      </c>
      <c r="AH98" s="89">
        <f t="shared" si="15"/>
        <v>2.35626918</v>
      </c>
      <c r="AI98" s="89">
        <f t="shared" si="16"/>
        <v>4.7729943700000002</v>
      </c>
      <c r="AJ98" s="91" t="str">
        <f>'[2]Ф2 '!CT98</f>
        <v>нд</v>
      </c>
    </row>
    <row r="99" spans="1:36" ht="33" customHeight="1" x14ac:dyDescent="0.25">
      <c r="A99" s="80" t="s">
        <v>158</v>
      </c>
      <c r="B99" s="81" t="str">
        <f>'[2]Ф2 '!B99</f>
        <v>Реконструкция КТП № 8  ПС "ИМАН" Ф. № 9 г. Дальнереченск</v>
      </c>
      <c r="C99" s="82" t="str">
        <f>'[2]Ф2 '!C99</f>
        <v>R_ДЭСК_01</v>
      </c>
      <c r="D99" s="83" t="str">
        <f>'[2]Ф2 '!D99</f>
        <v>П</v>
      </c>
      <c r="E99" s="83">
        <f>'[2]Ф2 '!E99</f>
        <v>2026</v>
      </c>
      <c r="F99" s="83" t="str">
        <f>'[2]Ф2 '!F99</f>
        <v>нд</v>
      </c>
      <c r="G99" s="84">
        <f>'[2]Ф2 '!G99</f>
        <v>2026</v>
      </c>
      <c r="H99" s="86">
        <v>0</v>
      </c>
      <c r="I99" s="85">
        <v>2.0691307999999999</v>
      </c>
      <c r="J99" s="84" t="s">
        <v>55</v>
      </c>
      <c r="K99" s="86">
        <f t="shared" si="14"/>
        <v>0</v>
      </c>
      <c r="L99" s="97">
        <v>0</v>
      </c>
      <c r="M99" s="86">
        <f t="shared" si="23"/>
        <v>0</v>
      </c>
      <c r="N99" s="86">
        <v>0</v>
      </c>
      <c r="O99" s="86">
        <v>0</v>
      </c>
      <c r="P99" s="85">
        <f t="shared" si="24"/>
        <v>2.0691307999999999</v>
      </c>
      <c r="Q99" s="86">
        <v>0</v>
      </c>
      <c r="R99" s="85">
        <f t="shared" si="22"/>
        <v>2.0691307999999999</v>
      </c>
      <c r="S99" s="86">
        <v>0</v>
      </c>
      <c r="T99" s="86">
        <v>0</v>
      </c>
      <c r="U99" s="90">
        <v>0</v>
      </c>
      <c r="V99" s="90">
        <v>0</v>
      </c>
      <c r="W99" s="86">
        <f t="shared" si="19"/>
        <v>0</v>
      </c>
      <c r="X99" s="90">
        <v>0</v>
      </c>
      <c r="Y99" s="86">
        <v>0</v>
      </c>
      <c r="Z99" s="84">
        <f t="shared" si="30"/>
        <v>0</v>
      </c>
      <c r="AA99" s="96">
        <f t="shared" si="30"/>
        <v>2.0691307999999999</v>
      </c>
      <c r="AB99" s="86">
        <f t="shared" si="31"/>
        <v>0</v>
      </c>
      <c r="AC99" s="86">
        <v>0</v>
      </c>
      <c r="AD99" s="84">
        <f t="shared" si="29"/>
        <v>0</v>
      </c>
      <c r="AE99" s="86">
        <f t="shared" si="29"/>
        <v>0</v>
      </c>
      <c r="AF99" s="84">
        <f t="shared" si="29"/>
        <v>0</v>
      </c>
      <c r="AG99" s="86">
        <f t="shared" si="29"/>
        <v>0</v>
      </c>
      <c r="AH99" s="90">
        <f t="shared" si="15"/>
        <v>0</v>
      </c>
      <c r="AI99" s="89">
        <f t="shared" si="16"/>
        <v>2.0691307999999999</v>
      </c>
      <c r="AJ99" s="98" t="str">
        <f>'[2]Ф2 '!CT99</f>
        <v>Повышение пропускной способности, улучшение качества напряжения у существующих потребителей</v>
      </c>
    </row>
    <row r="100" spans="1:36" ht="33" customHeight="1" x14ac:dyDescent="0.25">
      <c r="A100" s="80" t="s">
        <v>159</v>
      </c>
      <c r="B100" s="81" t="str">
        <f>'[2]Ф2 '!B100</f>
        <v>Реконструкция КТП  № 133 ПС "ИМАН" Ф. № 9 г.Дальнереченск</v>
      </c>
      <c r="C100" s="82" t="str">
        <f>'[2]Ф2 '!C100</f>
        <v>R_ДЭСК_02</v>
      </c>
      <c r="D100" s="83" t="str">
        <f>'[2]Ф2 '!D100</f>
        <v>П</v>
      </c>
      <c r="E100" s="83">
        <f>'[2]Ф2 '!E100</f>
        <v>2026</v>
      </c>
      <c r="F100" s="83" t="str">
        <f>'[2]Ф2 '!F100</f>
        <v>нд</v>
      </c>
      <c r="G100" s="84">
        <f>'[2]Ф2 '!G100</f>
        <v>2026</v>
      </c>
      <c r="H100" s="86">
        <v>0</v>
      </c>
      <c r="I100" s="85">
        <v>2.1508015899999999</v>
      </c>
      <c r="J100" s="84" t="s">
        <v>55</v>
      </c>
      <c r="K100" s="86">
        <f t="shared" si="14"/>
        <v>0</v>
      </c>
      <c r="L100" s="97">
        <v>0</v>
      </c>
      <c r="M100" s="86">
        <f t="shared" si="23"/>
        <v>0</v>
      </c>
      <c r="N100" s="86">
        <v>0</v>
      </c>
      <c r="O100" s="86">
        <v>0</v>
      </c>
      <c r="P100" s="85">
        <f t="shared" si="24"/>
        <v>2.1508015899999999</v>
      </c>
      <c r="Q100" s="86">
        <v>0</v>
      </c>
      <c r="R100" s="85">
        <f t="shared" si="22"/>
        <v>2.1508015899999999</v>
      </c>
      <c r="S100" s="86">
        <v>0</v>
      </c>
      <c r="T100" s="86">
        <v>0</v>
      </c>
      <c r="U100" s="90">
        <v>0</v>
      </c>
      <c r="V100" s="90">
        <v>0</v>
      </c>
      <c r="W100" s="86">
        <f t="shared" si="19"/>
        <v>0</v>
      </c>
      <c r="X100" s="90">
        <v>0</v>
      </c>
      <c r="Y100" s="86">
        <v>0</v>
      </c>
      <c r="Z100" s="84">
        <f t="shared" si="30"/>
        <v>0</v>
      </c>
      <c r="AA100" s="96">
        <f t="shared" si="30"/>
        <v>2.1508015899999999</v>
      </c>
      <c r="AB100" s="86">
        <f t="shared" si="31"/>
        <v>0</v>
      </c>
      <c r="AC100" s="86">
        <v>0</v>
      </c>
      <c r="AD100" s="84">
        <f t="shared" si="29"/>
        <v>0</v>
      </c>
      <c r="AE100" s="86">
        <f t="shared" si="29"/>
        <v>0</v>
      </c>
      <c r="AF100" s="84">
        <f t="shared" si="29"/>
        <v>0</v>
      </c>
      <c r="AG100" s="86">
        <f t="shared" si="29"/>
        <v>0</v>
      </c>
      <c r="AH100" s="90">
        <f t="shared" si="15"/>
        <v>0</v>
      </c>
      <c r="AI100" s="89">
        <f t="shared" si="16"/>
        <v>2.1508015899999999</v>
      </c>
      <c r="AJ100" s="98" t="str">
        <f>'[2]Ф2 '!CT100</f>
        <v>Повышение пропускной способности, улучшение качества напряжения у существующих потребителей</v>
      </c>
    </row>
    <row r="101" spans="1:36" ht="33" customHeight="1" x14ac:dyDescent="0.25">
      <c r="A101" s="80" t="s">
        <v>160</v>
      </c>
      <c r="B101" s="81" t="str">
        <f>'[2]Ф2 '!B101</f>
        <v>Реконструкция КТП-196 на КТП 630кВА проходного типа г.Артём</v>
      </c>
      <c r="C101" s="82" t="str">
        <f>'[2]Ф2 '!C101</f>
        <v>R_ДЭСК_35</v>
      </c>
      <c r="D101" s="83" t="str">
        <f>'[2]Ф2 '!D101</f>
        <v>П</v>
      </c>
      <c r="E101" s="83">
        <f>'[2]Ф2 '!E101</f>
        <v>2029</v>
      </c>
      <c r="F101" s="83" t="str">
        <f>'[2]Ф2 '!F101</f>
        <v>нд</v>
      </c>
      <c r="G101" s="84">
        <f>'[2]Ф2 '!G101</f>
        <v>2029</v>
      </c>
      <c r="H101" s="86">
        <v>0</v>
      </c>
      <c r="I101" s="99">
        <v>5.4935828500000001</v>
      </c>
      <c r="J101" s="84" t="s">
        <v>55</v>
      </c>
      <c r="K101" s="86">
        <f t="shared" si="14"/>
        <v>0</v>
      </c>
      <c r="L101" s="97">
        <v>0</v>
      </c>
      <c r="M101" s="86">
        <f t="shared" si="23"/>
        <v>0</v>
      </c>
      <c r="N101" s="86">
        <v>0</v>
      </c>
      <c r="O101" s="86">
        <v>0</v>
      </c>
      <c r="P101" s="85">
        <f t="shared" si="24"/>
        <v>6.5382319999999998</v>
      </c>
      <c r="Q101" s="86">
        <v>0</v>
      </c>
      <c r="R101" s="99">
        <v>6.5382319999999998</v>
      </c>
      <c r="S101" s="86">
        <v>0</v>
      </c>
      <c r="T101" s="86">
        <v>0</v>
      </c>
      <c r="U101" s="90">
        <v>0</v>
      </c>
      <c r="V101" s="90">
        <v>0</v>
      </c>
      <c r="W101" s="86">
        <f t="shared" si="19"/>
        <v>0</v>
      </c>
      <c r="X101" s="90">
        <v>0</v>
      </c>
      <c r="Y101" s="86">
        <v>0</v>
      </c>
      <c r="Z101" s="84">
        <f t="shared" si="30"/>
        <v>0</v>
      </c>
      <c r="AA101" s="90">
        <v>0</v>
      </c>
      <c r="AB101" s="90">
        <v>0</v>
      </c>
      <c r="AC101" s="86">
        <f>IF(M101=2024,O101,0)</f>
        <v>0</v>
      </c>
      <c r="AD101" s="90">
        <v>0</v>
      </c>
      <c r="AE101" s="86">
        <v>0</v>
      </c>
      <c r="AF101" s="84">
        <f>IF(L101=2026,N101,0)</f>
        <v>0</v>
      </c>
      <c r="AG101" s="96">
        <f>P101</f>
        <v>6.5382319999999998</v>
      </c>
      <c r="AH101" s="90">
        <f t="shared" si="15"/>
        <v>0</v>
      </c>
      <c r="AI101" s="89">
        <f t="shared" si="16"/>
        <v>6.5382319999999998</v>
      </c>
      <c r="AJ101" s="98" t="str">
        <f>'[2]Ф2 '!CT101</f>
        <v>Повышение пропускной способности, улучшение качества напряжения у существующих потребителей</v>
      </c>
    </row>
    <row r="102" spans="1:36" ht="33" customHeight="1" x14ac:dyDescent="0.25">
      <c r="A102" s="80" t="s">
        <v>161</v>
      </c>
      <c r="B102" s="81" t="str">
        <f>'[2]Ф2 '!B102</f>
        <v>Реконструкция КТП- Орбита на КТП 630 кВА г.Артём</v>
      </c>
      <c r="C102" s="82" t="str">
        <f>'[2]Ф2 '!C102</f>
        <v>R_ДЭСК_36</v>
      </c>
      <c r="D102" s="83" t="str">
        <f>'[2]Ф2 '!D102</f>
        <v>П</v>
      </c>
      <c r="E102" s="83">
        <f>'[2]Ф2 '!E102</f>
        <v>2029</v>
      </c>
      <c r="F102" s="83" t="str">
        <f>'[2]Ф2 '!F102</f>
        <v>нд</v>
      </c>
      <c r="G102" s="84">
        <f>'[2]Ф2 '!G102</f>
        <v>2029</v>
      </c>
      <c r="H102" s="86">
        <v>0</v>
      </c>
      <c r="I102" s="99">
        <v>2.9753654300000001</v>
      </c>
      <c r="J102" s="84" t="s">
        <v>55</v>
      </c>
      <c r="K102" s="86">
        <f t="shared" si="14"/>
        <v>0</v>
      </c>
      <c r="L102" s="97">
        <v>0</v>
      </c>
      <c r="M102" s="86">
        <f t="shared" si="23"/>
        <v>0</v>
      </c>
      <c r="N102" s="86">
        <v>0</v>
      </c>
      <c r="O102" s="86">
        <v>0</v>
      </c>
      <c r="P102" s="85">
        <f t="shared" si="24"/>
        <v>3.5411551999999999</v>
      </c>
      <c r="Q102" s="86">
        <v>0</v>
      </c>
      <c r="R102" s="99">
        <v>3.5411551999999999</v>
      </c>
      <c r="S102" s="86">
        <v>0</v>
      </c>
      <c r="T102" s="86">
        <v>0</v>
      </c>
      <c r="U102" s="90">
        <v>0</v>
      </c>
      <c r="V102" s="90">
        <v>0</v>
      </c>
      <c r="W102" s="86">
        <f t="shared" si="19"/>
        <v>0</v>
      </c>
      <c r="X102" s="90">
        <v>0</v>
      </c>
      <c r="Y102" s="86">
        <v>0</v>
      </c>
      <c r="Z102" s="84">
        <f t="shared" si="30"/>
        <v>0</v>
      </c>
      <c r="AA102" s="90">
        <v>0</v>
      </c>
      <c r="AB102" s="90">
        <v>0</v>
      </c>
      <c r="AC102" s="86">
        <f>IF(M102=2024,O102,0)</f>
        <v>0</v>
      </c>
      <c r="AD102" s="90">
        <v>0</v>
      </c>
      <c r="AE102" s="86">
        <v>0</v>
      </c>
      <c r="AF102" s="84">
        <f>IF(L102=2026,N102,0)</f>
        <v>0</v>
      </c>
      <c r="AG102" s="96">
        <f>P102</f>
        <v>3.5411551999999999</v>
      </c>
      <c r="AH102" s="90">
        <f t="shared" si="15"/>
        <v>0</v>
      </c>
      <c r="AI102" s="89">
        <f t="shared" si="16"/>
        <v>3.5411551999999999</v>
      </c>
      <c r="AJ102" s="98" t="str">
        <f>'[2]Ф2 '!CT102</f>
        <v>Повышение пропускной способности, улучшение качества напряжения у существующих потребителей</v>
      </c>
    </row>
    <row r="103" spans="1:36" ht="33" customHeight="1" x14ac:dyDescent="0.25">
      <c r="A103" s="80" t="s">
        <v>162</v>
      </c>
      <c r="B103" s="81" t="str">
        <f>'[2]Ф2 '!B103</f>
        <v>Реконструкция КТП № 33 ПС "ДОК" Ф. № 7 г. Дальнереченск</v>
      </c>
      <c r="C103" s="82" t="str">
        <f>'[2]Ф2 '!C103</f>
        <v>R_ДЭСК_37</v>
      </c>
      <c r="D103" s="83" t="str">
        <f>'[2]Ф2 '!D103</f>
        <v>П</v>
      </c>
      <c r="E103" s="83">
        <f>'[2]Ф2 '!E103</f>
        <v>2029</v>
      </c>
      <c r="F103" s="83" t="str">
        <f>'[2]Ф2 '!F103</f>
        <v>нд</v>
      </c>
      <c r="G103" s="84">
        <f>'[2]Ф2 '!G103</f>
        <v>2029</v>
      </c>
      <c r="H103" s="86">
        <v>0</v>
      </c>
      <c r="I103" s="99">
        <v>2.0339330900000001</v>
      </c>
      <c r="J103" s="84" t="s">
        <v>55</v>
      </c>
      <c r="K103" s="86">
        <f t="shared" si="14"/>
        <v>0</v>
      </c>
      <c r="L103" s="97">
        <v>0</v>
      </c>
      <c r="M103" s="86">
        <f t="shared" si="23"/>
        <v>0</v>
      </c>
      <c r="N103" s="86">
        <v>0</v>
      </c>
      <c r="O103" s="86">
        <v>0</v>
      </c>
      <c r="P103" s="85">
        <f t="shared" si="24"/>
        <v>2.4207018900000001</v>
      </c>
      <c r="Q103" s="86">
        <v>0</v>
      </c>
      <c r="R103" s="99">
        <v>2.4207018900000001</v>
      </c>
      <c r="S103" s="86">
        <v>0</v>
      </c>
      <c r="T103" s="86">
        <v>0</v>
      </c>
      <c r="U103" s="90">
        <v>0</v>
      </c>
      <c r="V103" s="90">
        <v>0</v>
      </c>
      <c r="W103" s="86">
        <f t="shared" si="19"/>
        <v>0</v>
      </c>
      <c r="X103" s="90">
        <v>0</v>
      </c>
      <c r="Y103" s="86">
        <v>0</v>
      </c>
      <c r="Z103" s="84">
        <f t="shared" si="30"/>
        <v>0</v>
      </c>
      <c r="AA103" s="90">
        <v>0</v>
      </c>
      <c r="AB103" s="90">
        <v>0</v>
      </c>
      <c r="AC103" s="86">
        <f>IF(M103=2024,O103,0)</f>
        <v>0</v>
      </c>
      <c r="AD103" s="90">
        <v>0</v>
      </c>
      <c r="AE103" s="86">
        <v>0</v>
      </c>
      <c r="AF103" s="84">
        <f>IF(L103=2026,N103,0)</f>
        <v>0</v>
      </c>
      <c r="AG103" s="96">
        <f>P103</f>
        <v>2.4207018900000001</v>
      </c>
      <c r="AH103" s="90">
        <f t="shared" si="15"/>
        <v>0</v>
      </c>
      <c r="AI103" s="89">
        <f t="shared" si="16"/>
        <v>2.4207018900000001</v>
      </c>
      <c r="AJ103" s="98" t="str">
        <f>'[2]Ф2 '!CT103</f>
        <v>Повышение пропускной способности, улучшение качества напряжения у существующих потребителей</v>
      </c>
    </row>
    <row r="104" spans="1:36" ht="33" customHeight="1" x14ac:dyDescent="0.25">
      <c r="A104" s="80" t="s">
        <v>163</v>
      </c>
      <c r="B104" s="81" t="str">
        <f>'[2]Ф2 '!B104</f>
        <v>Реконструкция КТПН № 116 ПС "ДОК" Ф. № 7 г. Дальнереченск</v>
      </c>
      <c r="C104" s="82" t="str">
        <f>'[2]Ф2 '!C104</f>
        <v>R_ДЭСК_38</v>
      </c>
      <c r="D104" s="83" t="str">
        <f>'[2]Ф2 '!D104</f>
        <v>П</v>
      </c>
      <c r="E104" s="83">
        <f>'[2]Ф2 '!E104</f>
        <v>2029</v>
      </c>
      <c r="F104" s="83" t="str">
        <f>'[2]Ф2 '!F104</f>
        <v>нд</v>
      </c>
      <c r="G104" s="84">
        <f>'[2]Ф2 '!G104</f>
        <v>2029</v>
      </c>
      <c r="H104" s="86">
        <v>0</v>
      </c>
      <c r="I104" s="99">
        <v>2.4967939100000001</v>
      </c>
      <c r="J104" s="84" t="s">
        <v>55</v>
      </c>
      <c r="K104" s="86">
        <f t="shared" si="14"/>
        <v>0</v>
      </c>
      <c r="L104" s="97">
        <v>0</v>
      </c>
      <c r="M104" s="86">
        <f t="shared" si="23"/>
        <v>0</v>
      </c>
      <c r="N104" s="86">
        <v>0</v>
      </c>
      <c r="O104" s="86">
        <v>0</v>
      </c>
      <c r="P104" s="85">
        <f t="shared" si="24"/>
        <v>2.9715794400000002</v>
      </c>
      <c r="Q104" s="86">
        <v>0</v>
      </c>
      <c r="R104" s="99">
        <v>2.9715794400000002</v>
      </c>
      <c r="S104" s="86">
        <v>0</v>
      </c>
      <c r="T104" s="86">
        <v>0</v>
      </c>
      <c r="U104" s="90">
        <v>0</v>
      </c>
      <c r="V104" s="90">
        <v>0</v>
      </c>
      <c r="W104" s="86">
        <f t="shared" si="19"/>
        <v>0</v>
      </c>
      <c r="X104" s="90">
        <v>0</v>
      </c>
      <c r="Y104" s="86">
        <v>0</v>
      </c>
      <c r="Z104" s="84">
        <f t="shared" si="30"/>
        <v>0</v>
      </c>
      <c r="AA104" s="90">
        <v>0</v>
      </c>
      <c r="AB104" s="90">
        <v>0</v>
      </c>
      <c r="AC104" s="86">
        <f>IF(M104=2024,O104,0)</f>
        <v>0</v>
      </c>
      <c r="AD104" s="90">
        <v>0</v>
      </c>
      <c r="AE104" s="86">
        <v>0</v>
      </c>
      <c r="AF104" s="84">
        <f>IF(L104=2026,N104,0)</f>
        <v>0</v>
      </c>
      <c r="AG104" s="96">
        <f>P104</f>
        <v>2.9715794400000002</v>
      </c>
      <c r="AH104" s="90">
        <f t="shared" si="15"/>
        <v>0</v>
      </c>
      <c r="AI104" s="89">
        <f t="shared" si="16"/>
        <v>2.9715794400000002</v>
      </c>
      <c r="AJ104" s="98" t="str">
        <f>'[2]Ф2 '!CT104</f>
        <v>Повышение пропускной способности, улучшение качества напряжения у существующих потребителей</v>
      </c>
    </row>
    <row r="105" spans="1:36" ht="33" customHeight="1" x14ac:dyDescent="0.25">
      <c r="A105" s="80" t="s">
        <v>164</v>
      </c>
      <c r="B105" s="81" t="str">
        <f>'[2]Ф2 '!B105</f>
        <v>Реконструкция КТПН № 40 ПС "ДОК" Ф. № 3 г. Дальнереченск</v>
      </c>
      <c r="C105" s="82" t="str">
        <f>'[2]Ф2 '!C105</f>
        <v>R_ДЭСК_39</v>
      </c>
      <c r="D105" s="83" t="str">
        <f>'[2]Ф2 '!D105</f>
        <v>П</v>
      </c>
      <c r="E105" s="83">
        <f>'[2]Ф2 '!E105</f>
        <v>2029</v>
      </c>
      <c r="F105" s="83" t="str">
        <f>'[2]Ф2 '!F105</f>
        <v>нд</v>
      </c>
      <c r="G105" s="84">
        <f>'[2]Ф2 '!G105</f>
        <v>2029</v>
      </c>
      <c r="H105" s="86">
        <v>0</v>
      </c>
      <c r="I105" s="99">
        <v>3.2425306599999999</v>
      </c>
      <c r="J105" s="84" t="s">
        <v>55</v>
      </c>
      <c r="K105" s="86">
        <f t="shared" si="14"/>
        <v>0</v>
      </c>
      <c r="L105" s="97">
        <v>0</v>
      </c>
      <c r="M105" s="86">
        <f t="shared" si="23"/>
        <v>0</v>
      </c>
      <c r="N105" s="86">
        <v>0</v>
      </c>
      <c r="O105" s="86">
        <v>0</v>
      </c>
      <c r="P105" s="85">
        <f t="shared" si="24"/>
        <v>3.8591240500000001</v>
      </c>
      <c r="Q105" s="86">
        <v>0</v>
      </c>
      <c r="R105" s="99">
        <v>3.8591240500000001</v>
      </c>
      <c r="S105" s="86">
        <v>0</v>
      </c>
      <c r="T105" s="86">
        <v>0</v>
      </c>
      <c r="U105" s="90">
        <v>0</v>
      </c>
      <c r="V105" s="90">
        <v>0</v>
      </c>
      <c r="W105" s="86">
        <f t="shared" si="19"/>
        <v>0</v>
      </c>
      <c r="X105" s="90">
        <v>0</v>
      </c>
      <c r="Y105" s="86">
        <v>0</v>
      </c>
      <c r="Z105" s="84">
        <f t="shared" si="30"/>
        <v>0</v>
      </c>
      <c r="AA105" s="90">
        <v>0</v>
      </c>
      <c r="AB105" s="90">
        <v>0</v>
      </c>
      <c r="AC105" s="86">
        <f>IF(M105=2024,O105,0)</f>
        <v>0</v>
      </c>
      <c r="AD105" s="90">
        <v>0</v>
      </c>
      <c r="AE105" s="86">
        <v>0</v>
      </c>
      <c r="AF105" s="84">
        <f>IF(L105=2026,N105,0)</f>
        <v>0</v>
      </c>
      <c r="AG105" s="96">
        <f>P105</f>
        <v>3.8591240500000001</v>
      </c>
      <c r="AH105" s="90">
        <f t="shared" si="15"/>
        <v>0</v>
      </c>
      <c r="AI105" s="89">
        <f t="shared" si="16"/>
        <v>3.8591240500000001</v>
      </c>
      <c r="AJ105" s="98" t="str">
        <f>'[2]Ф2 '!CT105</f>
        <v>Повышение пропускной способности, улучшение качества напряжения у существующих потребителей</v>
      </c>
    </row>
    <row r="106" spans="1:36" ht="36" customHeight="1" outlineLevel="1" x14ac:dyDescent="0.25">
      <c r="A106" s="77" t="s">
        <v>165</v>
      </c>
      <c r="B106" s="78" t="s">
        <v>166</v>
      </c>
      <c r="C106" s="62" t="s">
        <v>55</v>
      </c>
      <c r="D106" s="62" t="str">
        <f>[1]Ф2!D67</f>
        <v>нд</v>
      </c>
      <c r="E106" s="62" t="s">
        <v>55</v>
      </c>
      <c r="F106" s="62" t="s">
        <v>55</v>
      </c>
      <c r="G106" s="62" t="s">
        <v>55</v>
      </c>
      <c r="H106" s="63">
        <f>SUM(H107:H125)</f>
        <v>19.219566950000001</v>
      </c>
      <c r="I106" s="63">
        <f t="shared" ref="I106:AI106" si="32">SUM(I107:I125)</f>
        <v>509.8293811499999</v>
      </c>
      <c r="J106" s="65">
        <f t="shared" si="32"/>
        <v>0</v>
      </c>
      <c r="K106" s="63">
        <f t="shared" si="32"/>
        <v>19.219566950000001</v>
      </c>
      <c r="L106" s="65">
        <f t="shared" si="32"/>
        <v>0</v>
      </c>
      <c r="M106" s="63">
        <f t="shared" si="32"/>
        <v>19.219566950000001</v>
      </c>
      <c r="N106" s="65">
        <f t="shared" si="32"/>
        <v>0</v>
      </c>
      <c r="O106" s="65">
        <f t="shared" si="32"/>
        <v>0</v>
      </c>
      <c r="P106" s="63">
        <f t="shared" si="32"/>
        <v>519.35076874999993</v>
      </c>
      <c r="Q106" s="65">
        <f t="shared" si="32"/>
        <v>0</v>
      </c>
      <c r="R106" s="63">
        <f t="shared" si="32"/>
        <v>519.35076874999993</v>
      </c>
      <c r="S106" s="65">
        <f t="shared" si="32"/>
        <v>0</v>
      </c>
      <c r="T106" s="65">
        <f t="shared" si="32"/>
        <v>0</v>
      </c>
      <c r="U106" s="65">
        <f t="shared" si="32"/>
        <v>0</v>
      </c>
      <c r="V106" s="65">
        <f t="shared" si="32"/>
        <v>0</v>
      </c>
      <c r="W106" s="65">
        <f t="shared" si="32"/>
        <v>0</v>
      </c>
      <c r="X106" s="63">
        <f t="shared" si="32"/>
        <v>6.45440228</v>
      </c>
      <c r="Y106" s="63">
        <f t="shared" si="32"/>
        <v>6.2813949699999991</v>
      </c>
      <c r="Z106" s="63">
        <f t="shared" si="32"/>
        <v>3.0108664899999997</v>
      </c>
      <c r="AA106" s="63">
        <f t="shared" si="32"/>
        <v>4.9149181799999999</v>
      </c>
      <c r="AB106" s="63">
        <f t="shared" si="32"/>
        <v>9.7542981799999993</v>
      </c>
      <c r="AC106" s="63">
        <f t="shared" si="32"/>
        <v>166.62962870999999</v>
      </c>
      <c r="AD106" s="65">
        <f t="shared" si="32"/>
        <v>0</v>
      </c>
      <c r="AE106" s="63">
        <f t="shared" si="32"/>
        <v>281.93253106999998</v>
      </c>
      <c r="AF106" s="65">
        <f t="shared" si="32"/>
        <v>0</v>
      </c>
      <c r="AG106" s="100">
        <f t="shared" si="32"/>
        <v>59.592295819999997</v>
      </c>
      <c r="AH106" s="63">
        <f t="shared" si="32"/>
        <v>19.219566950000001</v>
      </c>
      <c r="AI106" s="63">
        <f t="shared" si="32"/>
        <v>519.35076874999993</v>
      </c>
      <c r="AJ106" s="101" t="s">
        <v>55</v>
      </c>
    </row>
    <row r="107" spans="1:36" ht="50.25" customHeight="1" outlineLevel="1" x14ac:dyDescent="0.25">
      <c r="A107" s="80" t="s">
        <v>167</v>
      </c>
      <c r="B107" s="102" t="str">
        <f>'[2]Ф2 '!B107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107" s="103" t="str">
        <f>'[2]Ф2 '!C107</f>
        <v>Р_ДЭСК_057</v>
      </c>
      <c r="D107" s="84" t="s">
        <v>107</v>
      </c>
      <c r="E107" s="84">
        <f>'[2]Ф2 '!E107</f>
        <v>2025</v>
      </c>
      <c r="F107" s="84">
        <v>2025</v>
      </c>
      <c r="G107" s="84">
        <f>'[2]Ф2 '!G107</f>
        <v>2025</v>
      </c>
      <c r="H107" s="85">
        <v>3.2458241399999999</v>
      </c>
      <c r="I107" s="85">
        <f t="shared" ref="I107:I109" si="33">P107</f>
        <v>3.6063291199999998</v>
      </c>
      <c r="J107" s="84" t="s">
        <v>55</v>
      </c>
      <c r="K107" s="85">
        <f>SUM(L107:O107)</f>
        <v>3.2458241399999999</v>
      </c>
      <c r="L107" s="86">
        <v>0</v>
      </c>
      <c r="M107" s="85">
        <f>H107</f>
        <v>3.2458241399999999</v>
      </c>
      <c r="N107" s="86">
        <v>0</v>
      </c>
      <c r="O107" s="86">
        <v>0</v>
      </c>
      <c r="P107" s="85">
        <f>SUM(Q107:T107)</f>
        <v>3.6063291199999998</v>
      </c>
      <c r="Q107" s="86">
        <v>0</v>
      </c>
      <c r="R107" s="85">
        <v>3.6063291199999998</v>
      </c>
      <c r="S107" s="86">
        <v>0</v>
      </c>
      <c r="T107" s="86">
        <v>0</v>
      </c>
      <c r="U107" s="90">
        <v>0</v>
      </c>
      <c r="V107" s="90">
        <v>0</v>
      </c>
      <c r="W107" s="86">
        <f t="shared" ref="W107:W125" si="34">IF(G107=2024,I107,0)</f>
        <v>0</v>
      </c>
      <c r="X107" s="85">
        <f t="shared" ref="X107:Y109" si="35">H107</f>
        <v>3.2458241399999999</v>
      </c>
      <c r="Y107" s="85">
        <f t="shared" si="35"/>
        <v>3.6063291199999998</v>
      </c>
      <c r="Z107" s="86">
        <f t="shared" ref="Z107:AG122" si="36">IF(F107=2026,H107,0)</f>
        <v>0</v>
      </c>
      <c r="AA107" s="86">
        <f t="shared" si="36"/>
        <v>0</v>
      </c>
      <c r="AB107" s="86">
        <f t="shared" si="36"/>
        <v>0</v>
      </c>
      <c r="AC107" s="86">
        <f t="shared" si="36"/>
        <v>0</v>
      </c>
      <c r="AD107" s="86">
        <f t="shared" si="36"/>
        <v>0</v>
      </c>
      <c r="AE107" s="86">
        <f t="shared" si="36"/>
        <v>0</v>
      </c>
      <c r="AF107" s="86">
        <f t="shared" si="36"/>
        <v>0</v>
      </c>
      <c r="AG107" s="86">
        <f t="shared" si="36"/>
        <v>0</v>
      </c>
      <c r="AH107" s="89">
        <f t="shared" ref="AH107:AH125" si="37">U107+V107+W107+X107+Z107+AB107+AD107+AF107</f>
        <v>3.2458241399999999</v>
      </c>
      <c r="AI107" s="89">
        <f>U107+V107+W107+Y107+AA107+AC107+AE107+AG107</f>
        <v>3.6063291199999998</v>
      </c>
      <c r="AJ107" s="104" t="str">
        <f>'[2]Ф2 '!CT107</f>
        <v>нд</v>
      </c>
    </row>
    <row r="108" spans="1:36" ht="25.5" customHeight="1" outlineLevel="1" x14ac:dyDescent="0.25">
      <c r="A108" s="80" t="s">
        <v>168</v>
      </c>
      <c r="B108" s="102" t="str">
        <f>'[2]Ф2 '!B108</f>
        <v>Замена камер КСО в ТП-100 (2 х 400 кВА), ТП-117 (100 кВА) г.Лесозаводск</v>
      </c>
      <c r="C108" s="103" t="str">
        <f>'[2]Ф2 '!C108</f>
        <v>Р_ДЭСК_059</v>
      </c>
      <c r="D108" s="84" t="s">
        <v>107</v>
      </c>
      <c r="E108" s="84">
        <f>'[2]Ф2 '!E108</f>
        <v>2025</v>
      </c>
      <c r="F108" s="84">
        <v>2025</v>
      </c>
      <c r="G108" s="84">
        <f>'[2]Ф2 '!G108</f>
        <v>2025</v>
      </c>
      <c r="H108" s="85">
        <v>1.1029628300000001</v>
      </c>
      <c r="I108" s="85">
        <f t="shared" si="33"/>
        <v>0.83195587000000004</v>
      </c>
      <c r="J108" s="84" t="s">
        <v>55</v>
      </c>
      <c r="K108" s="85">
        <f t="shared" ref="K108:K109" si="38">SUM(L108:O108)</f>
        <v>1.1029628300000001</v>
      </c>
      <c r="L108" s="86">
        <v>0</v>
      </c>
      <c r="M108" s="85">
        <f t="shared" ref="M108:M125" si="39">H108</f>
        <v>1.1029628300000001</v>
      </c>
      <c r="N108" s="86">
        <v>0</v>
      </c>
      <c r="O108" s="86">
        <v>0</v>
      </c>
      <c r="P108" s="85">
        <f t="shared" ref="P108:P119" si="40">SUM(Q108:T108)</f>
        <v>0.83195587000000004</v>
      </c>
      <c r="Q108" s="86">
        <v>0</v>
      </c>
      <c r="R108" s="85">
        <v>0.83195587000000004</v>
      </c>
      <c r="S108" s="86">
        <v>0</v>
      </c>
      <c r="T108" s="86">
        <v>0</v>
      </c>
      <c r="U108" s="90">
        <v>0</v>
      </c>
      <c r="V108" s="90">
        <v>0</v>
      </c>
      <c r="W108" s="86">
        <f t="shared" si="34"/>
        <v>0</v>
      </c>
      <c r="X108" s="85">
        <f t="shared" si="35"/>
        <v>1.1029628300000001</v>
      </c>
      <c r="Y108" s="85">
        <f t="shared" si="35"/>
        <v>0.83195587000000004</v>
      </c>
      <c r="Z108" s="86">
        <f t="shared" si="36"/>
        <v>0</v>
      </c>
      <c r="AA108" s="86">
        <f t="shared" si="36"/>
        <v>0</v>
      </c>
      <c r="AB108" s="86">
        <f t="shared" si="36"/>
        <v>0</v>
      </c>
      <c r="AC108" s="86">
        <f t="shared" si="36"/>
        <v>0</v>
      </c>
      <c r="AD108" s="86">
        <f t="shared" si="36"/>
        <v>0</v>
      </c>
      <c r="AE108" s="86">
        <f t="shared" si="36"/>
        <v>0</v>
      </c>
      <c r="AF108" s="86">
        <f t="shared" si="36"/>
        <v>0</v>
      </c>
      <c r="AG108" s="86">
        <f t="shared" si="36"/>
        <v>0</v>
      </c>
      <c r="AH108" s="89">
        <f t="shared" si="37"/>
        <v>1.1029628300000001</v>
      </c>
      <c r="AI108" s="89">
        <f t="shared" ref="AI108:AI125" si="41">U108+V108+W108+Y108+AA108+AC108+AE108+AG108</f>
        <v>0.83195587000000004</v>
      </c>
      <c r="AJ108" s="104" t="str">
        <f>'[2]Ф2 '!CT108</f>
        <v>нд</v>
      </c>
    </row>
    <row r="109" spans="1:36" ht="36" customHeight="1" outlineLevel="1" x14ac:dyDescent="0.25">
      <c r="A109" s="80" t="s">
        <v>169</v>
      </c>
      <c r="B109" s="102" t="str">
        <f>'[2]Ф2 '!B109</f>
        <v>Замена силовых трансформаторов ТП-83 (630 кВА) и ТП-30 (2 х 250 кВА) г.Лесозаводск</v>
      </c>
      <c r="C109" s="103" t="str">
        <f>'[2]Ф2 '!C109</f>
        <v>Р_ДЭСК_058</v>
      </c>
      <c r="D109" s="84" t="s">
        <v>107</v>
      </c>
      <c r="E109" s="84">
        <f>'[2]Ф2 '!E109</f>
        <v>2025</v>
      </c>
      <c r="F109" s="84">
        <v>2025</v>
      </c>
      <c r="G109" s="84">
        <f>'[2]Ф2 '!G109</f>
        <v>2025</v>
      </c>
      <c r="H109" s="85">
        <v>2.1056153100000001</v>
      </c>
      <c r="I109" s="85">
        <f t="shared" si="33"/>
        <v>1.8431099799999999</v>
      </c>
      <c r="J109" s="84" t="s">
        <v>55</v>
      </c>
      <c r="K109" s="85">
        <f t="shared" si="38"/>
        <v>2.1056153100000001</v>
      </c>
      <c r="L109" s="86">
        <v>0</v>
      </c>
      <c r="M109" s="85">
        <f t="shared" si="39"/>
        <v>2.1056153100000001</v>
      </c>
      <c r="N109" s="86">
        <v>0</v>
      </c>
      <c r="O109" s="86">
        <v>0</v>
      </c>
      <c r="P109" s="85">
        <f t="shared" si="40"/>
        <v>1.8431099799999999</v>
      </c>
      <c r="Q109" s="86">
        <v>0</v>
      </c>
      <c r="R109" s="85">
        <v>1.8431099799999999</v>
      </c>
      <c r="S109" s="86">
        <v>0</v>
      </c>
      <c r="T109" s="86">
        <v>0</v>
      </c>
      <c r="U109" s="90">
        <v>0</v>
      </c>
      <c r="V109" s="90">
        <v>0</v>
      </c>
      <c r="W109" s="86">
        <f t="shared" si="34"/>
        <v>0</v>
      </c>
      <c r="X109" s="85">
        <f t="shared" si="35"/>
        <v>2.1056153100000001</v>
      </c>
      <c r="Y109" s="85">
        <f t="shared" si="35"/>
        <v>1.8431099799999999</v>
      </c>
      <c r="Z109" s="86">
        <f t="shared" si="36"/>
        <v>0</v>
      </c>
      <c r="AA109" s="86">
        <f t="shared" si="36"/>
        <v>0</v>
      </c>
      <c r="AB109" s="86">
        <f t="shared" si="36"/>
        <v>0</v>
      </c>
      <c r="AC109" s="86">
        <f t="shared" si="36"/>
        <v>0</v>
      </c>
      <c r="AD109" s="86">
        <f t="shared" si="36"/>
        <v>0</v>
      </c>
      <c r="AE109" s="86">
        <f t="shared" si="36"/>
        <v>0</v>
      </c>
      <c r="AF109" s="86">
        <f t="shared" si="36"/>
        <v>0</v>
      </c>
      <c r="AG109" s="86">
        <f t="shared" si="36"/>
        <v>0</v>
      </c>
      <c r="AH109" s="89">
        <f t="shared" si="37"/>
        <v>2.1056153100000001</v>
      </c>
      <c r="AI109" s="89">
        <f t="shared" si="41"/>
        <v>1.8431099799999999</v>
      </c>
      <c r="AJ109" s="104" t="str">
        <f>'[2]Ф2 '!CT109</f>
        <v>нд</v>
      </c>
    </row>
    <row r="110" spans="1:36" ht="36" customHeight="1" outlineLevel="1" x14ac:dyDescent="0.25">
      <c r="A110" s="80" t="s">
        <v>170</v>
      </c>
      <c r="B110" s="102" t="str">
        <f>'[2]Ф2 '!B110</f>
        <v xml:space="preserve">Замена камер КСО в ТП-57 и ТП-102 </v>
      </c>
      <c r="C110" s="103" t="str">
        <f>'[2]Ф2 '!C110</f>
        <v>Q_ДЭСК_14</v>
      </c>
      <c r="D110" s="84" t="s">
        <v>107</v>
      </c>
      <c r="E110" s="84">
        <f>'[2]Ф2 '!E110</f>
        <v>2026</v>
      </c>
      <c r="F110" s="84">
        <f>'[2]Ф2 '!F110</f>
        <v>2026</v>
      </c>
      <c r="G110" s="84">
        <f>'[2]Ф2 '!G110</f>
        <v>2026</v>
      </c>
      <c r="H110" s="85">
        <v>1.94820773</v>
      </c>
      <c r="I110" s="86">
        <v>0</v>
      </c>
      <c r="J110" s="84" t="s">
        <v>55</v>
      </c>
      <c r="K110" s="85">
        <f t="shared" ref="K110:K119" si="42">SUM(L110:O110)</f>
        <v>1.94820773</v>
      </c>
      <c r="L110" s="86">
        <v>0</v>
      </c>
      <c r="M110" s="85">
        <f t="shared" si="39"/>
        <v>1.94820773</v>
      </c>
      <c r="N110" s="86">
        <v>0</v>
      </c>
      <c r="O110" s="86">
        <v>0</v>
      </c>
      <c r="P110" s="86">
        <f t="shared" si="40"/>
        <v>0</v>
      </c>
      <c r="Q110" s="86">
        <v>0</v>
      </c>
      <c r="R110" s="86">
        <f t="shared" ref="R110:R123" si="43">I110</f>
        <v>0</v>
      </c>
      <c r="S110" s="86">
        <v>0</v>
      </c>
      <c r="T110" s="86">
        <v>0</v>
      </c>
      <c r="U110" s="90">
        <v>0</v>
      </c>
      <c r="V110" s="90">
        <v>0</v>
      </c>
      <c r="W110" s="86">
        <f t="shared" si="34"/>
        <v>0</v>
      </c>
      <c r="X110" s="86">
        <v>0</v>
      </c>
      <c r="Y110" s="86">
        <v>0</v>
      </c>
      <c r="Z110" s="85">
        <f>H110</f>
        <v>1.94820773</v>
      </c>
      <c r="AA110" s="86">
        <f>I110</f>
        <v>0</v>
      </c>
      <c r="AB110" s="86">
        <f t="shared" si="36"/>
        <v>0</v>
      </c>
      <c r="AC110" s="86">
        <f t="shared" si="36"/>
        <v>0</v>
      </c>
      <c r="AD110" s="86">
        <f t="shared" si="36"/>
        <v>0</v>
      </c>
      <c r="AE110" s="86">
        <f t="shared" si="36"/>
        <v>0</v>
      </c>
      <c r="AF110" s="86">
        <f t="shared" si="36"/>
        <v>0</v>
      </c>
      <c r="AG110" s="86">
        <f t="shared" si="36"/>
        <v>0</v>
      </c>
      <c r="AH110" s="89">
        <f t="shared" si="37"/>
        <v>1.94820773</v>
      </c>
      <c r="AI110" s="90">
        <f t="shared" si="41"/>
        <v>0</v>
      </c>
      <c r="AJ110" s="98" t="str">
        <f>'[2]Ф2 '!CT110</f>
        <v>реконструкция объекта неактуальна</v>
      </c>
    </row>
    <row r="111" spans="1:36" ht="36" customHeight="1" outlineLevel="1" x14ac:dyDescent="0.25">
      <c r="A111" s="80" t="s">
        <v>171</v>
      </c>
      <c r="B111" s="102" t="str">
        <f>'[2]Ф2 '!B111</f>
        <v>Замена силовых трансформаторов ТП-82 (630кВА), КТПН-48А (400кВА)</v>
      </c>
      <c r="C111" s="103" t="str">
        <f>'[2]Ф2 '!C111</f>
        <v>Q_ДЭСК_15</v>
      </c>
      <c r="D111" s="84" t="s">
        <v>107</v>
      </c>
      <c r="E111" s="84">
        <f>'[2]Ф2 '!E111</f>
        <v>2026</v>
      </c>
      <c r="F111" s="84">
        <f>'[2]Ф2 '!F111</f>
        <v>2026</v>
      </c>
      <c r="G111" s="84">
        <f>'[2]Ф2 '!G111</f>
        <v>2026</v>
      </c>
      <c r="H111" s="85">
        <v>1.0626587599999999</v>
      </c>
      <c r="I111" s="86">
        <v>0</v>
      </c>
      <c r="J111" s="84" t="s">
        <v>55</v>
      </c>
      <c r="K111" s="85">
        <f t="shared" si="42"/>
        <v>1.0626587599999999</v>
      </c>
      <c r="L111" s="86">
        <v>0</v>
      </c>
      <c r="M111" s="85">
        <f t="shared" si="39"/>
        <v>1.0626587599999999</v>
      </c>
      <c r="N111" s="86">
        <v>0</v>
      </c>
      <c r="O111" s="86">
        <v>0</v>
      </c>
      <c r="P111" s="86">
        <f t="shared" si="40"/>
        <v>0</v>
      </c>
      <c r="Q111" s="86">
        <v>0</v>
      </c>
      <c r="R111" s="86">
        <f t="shared" si="43"/>
        <v>0</v>
      </c>
      <c r="S111" s="86">
        <v>0</v>
      </c>
      <c r="T111" s="86">
        <v>0</v>
      </c>
      <c r="U111" s="90">
        <v>0</v>
      </c>
      <c r="V111" s="90">
        <v>0</v>
      </c>
      <c r="W111" s="86">
        <f t="shared" si="34"/>
        <v>0</v>
      </c>
      <c r="X111" s="86">
        <v>0</v>
      </c>
      <c r="Y111" s="86">
        <v>0</v>
      </c>
      <c r="Z111" s="85">
        <f>H111</f>
        <v>1.0626587599999999</v>
      </c>
      <c r="AA111" s="86">
        <f>I111</f>
        <v>0</v>
      </c>
      <c r="AB111" s="86">
        <f t="shared" si="36"/>
        <v>0</v>
      </c>
      <c r="AC111" s="86">
        <f t="shared" si="36"/>
        <v>0</v>
      </c>
      <c r="AD111" s="86">
        <f t="shared" si="36"/>
        <v>0</v>
      </c>
      <c r="AE111" s="86">
        <f t="shared" si="36"/>
        <v>0</v>
      </c>
      <c r="AF111" s="86">
        <f t="shared" si="36"/>
        <v>0</v>
      </c>
      <c r="AG111" s="86">
        <f t="shared" si="36"/>
        <v>0</v>
      </c>
      <c r="AH111" s="89">
        <f t="shared" si="37"/>
        <v>1.0626587599999999</v>
      </c>
      <c r="AI111" s="90">
        <f t="shared" si="41"/>
        <v>0</v>
      </c>
      <c r="AJ111" s="98" t="str">
        <f>'[2]Ф2 '!CT111</f>
        <v>реконструкция объекта неактуальна</v>
      </c>
    </row>
    <row r="112" spans="1:36" ht="36" customHeight="1" outlineLevel="1" x14ac:dyDescent="0.25">
      <c r="A112" s="80" t="s">
        <v>172</v>
      </c>
      <c r="B112" s="102" t="str">
        <f>'[2]Ф2 '!B112</f>
        <v>Замена МВ-35 на ВВЭ-35 ввод Т-2 на ПС-35/10кВ "БХЗ" г.Лесозаводск</v>
      </c>
      <c r="C112" s="103" t="str">
        <f>'[2]Ф2 '!C112</f>
        <v>Q_ДЭСК_96</v>
      </c>
      <c r="D112" s="84" t="s">
        <v>107</v>
      </c>
      <c r="E112" s="84">
        <f>'[2]Ф2 '!E112</f>
        <v>2027</v>
      </c>
      <c r="F112" s="84">
        <f>'[2]Ф2 '!F112</f>
        <v>2027</v>
      </c>
      <c r="G112" s="84">
        <f>'[2]Ф2 '!G112</f>
        <v>2027</v>
      </c>
      <c r="H112" s="85">
        <v>2.5208475099999998</v>
      </c>
      <c r="I112" s="85">
        <v>3.34638144</v>
      </c>
      <c r="J112" s="84" t="s">
        <v>55</v>
      </c>
      <c r="K112" s="85">
        <f t="shared" si="42"/>
        <v>2.5208475099999998</v>
      </c>
      <c r="L112" s="86">
        <v>0</v>
      </c>
      <c r="M112" s="85">
        <f t="shared" si="39"/>
        <v>2.5208475099999998</v>
      </c>
      <c r="N112" s="86">
        <v>0</v>
      </c>
      <c r="O112" s="86">
        <v>0</v>
      </c>
      <c r="P112" s="85">
        <f t="shared" si="40"/>
        <v>3.34638144</v>
      </c>
      <c r="Q112" s="86">
        <v>0</v>
      </c>
      <c r="R112" s="85">
        <f t="shared" si="43"/>
        <v>3.34638144</v>
      </c>
      <c r="S112" s="86">
        <v>0</v>
      </c>
      <c r="T112" s="86">
        <v>0</v>
      </c>
      <c r="U112" s="90">
        <v>0</v>
      </c>
      <c r="V112" s="90">
        <v>0</v>
      </c>
      <c r="W112" s="86">
        <f t="shared" si="34"/>
        <v>0</v>
      </c>
      <c r="X112" s="86">
        <v>0</v>
      </c>
      <c r="Y112" s="86">
        <v>0</v>
      </c>
      <c r="Z112" s="86">
        <f t="shared" ref="Z112:AA114" si="44">IF(F112=2026,H112,0)</f>
        <v>0</v>
      </c>
      <c r="AA112" s="86">
        <f t="shared" si="44"/>
        <v>0</v>
      </c>
      <c r="AB112" s="85">
        <f t="shared" ref="AB112:AC114" si="45">H112</f>
        <v>2.5208475099999998</v>
      </c>
      <c r="AC112" s="85">
        <f t="shared" si="45"/>
        <v>3.34638144</v>
      </c>
      <c r="AD112" s="86">
        <f t="shared" si="36"/>
        <v>0</v>
      </c>
      <c r="AE112" s="86">
        <f t="shared" si="36"/>
        <v>0</v>
      </c>
      <c r="AF112" s="86">
        <f t="shared" si="36"/>
        <v>0</v>
      </c>
      <c r="AG112" s="86">
        <f t="shared" si="36"/>
        <v>0</v>
      </c>
      <c r="AH112" s="89">
        <f t="shared" si="37"/>
        <v>2.5208475099999998</v>
      </c>
      <c r="AI112" s="89">
        <f t="shared" si="41"/>
        <v>3.34638144</v>
      </c>
      <c r="AJ112" s="104" t="str">
        <f>'[2]Ф2 '!CT112</f>
        <v>нд</v>
      </c>
    </row>
    <row r="113" spans="1:36" ht="49.5" customHeight="1" outlineLevel="1" x14ac:dyDescent="0.25">
      <c r="A113" s="80" t="s">
        <v>173</v>
      </c>
      <c r="B113" s="102" t="str">
        <f>'[2]Ф2 '!B113</f>
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 г.Лесозаводск</v>
      </c>
      <c r="C113" s="103" t="str">
        <f>'[2]Ф2 '!C113</f>
        <v>Q_ДЭСК_97</v>
      </c>
      <c r="D113" s="84" t="s">
        <v>107</v>
      </c>
      <c r="E113" s="84">
        <f>'[2]Ф2 '!E113</f>
        <v>2027</v>
      </c>
      <c r="F113" s="84">
        <f>'[2]Ф2 '!F113</f>
        <v>2027</v>
      </c>
      <c r="G113" s="84">
        <f>'[2]Ф2 '!G113</f>
        <v>2027</v>
      </c>
      <c r="H113" s="85">
        <v>6.30982311</v>
      </c>
      <c r="I113" s="86">
        <v>0</v>
      </c>
      <c r="J113" s="84" t="s">
        <v>55</v>
      </c>
      <c r="K113" s="85">
        <f t="shared" si="42"/>
        <v>6.30982311</v>
      </c>
      <c r="L113" s="86">
        <v>0</v>
      </c>
      <c r="M113" s="85">
        <f t="shared" si="39"/>
        <v>6.30982311</v>
      </c>
      <c r="N113" s="86">
        <v>0</v>
      </c>
      <c r="O113" s="86">
        <v>0</v>
      </c>
      <c r="P113" s="86">
        <f t="shared" si="40"/>
        <v>0</v>
      </c>
      <c r="Q113" s="86">
        <v>0</v>
      </c>
      <c r="R113" s="86">
        <f t="shared" si="43"/>
        <v>0</v>
      </c>
      <c r="S113" s="86">
        <v>0</v>
      </c>
      <c r="T113" s="86">
        <v>0</v>
      </c>
      <c r="U113" s="90">
        <v>0</v>
      </c>
      <c r="V113" s="90">
        <v>0</v>
      </c>
      <c r="W113" s="86">
        <f t="shared" si="34"/>
        <v>0</v>
      </c>
      <c r="X113" s="86">
        <v>0</v>
      </c>
      <c r="Y113" s="86">
        <v>0</v>
      </c>
      <c r="Z113" s="86">
        <f t="shared" si="44"/>
        <v>0</v>
      </c>
      <c r="AA113" s="86">
        <f t="shared" si="44"/>
        <v>0</v>
      </c>
      <c r="AB113" s="85">
        <f t="shared" si="45"/>
        <v>6.30982311</v>
      </c>
      <c r="AC113" s="86">
        <f t="shared" si="45"/>
        <v>0</v>
      </c>
      <c r="AD113" s="86">
        <f t="shared" si="36"/>
        <v>0</v>
      </c>
      <c r="AE113" s="86">
        <f t="shared" si="36"/>
        <v>0</v>
      </c>
      <c r="AF113" s="86">
        <f t="shared" si="36"/>
        <v>0</v>
      </c>
      <c r="AG113" s="86">
        <f t="shared" si="36"/>
        <v>0</v>
      </c>
      <c r="AH113" s="89">
        <f t="shared" si="37"/>
        <v>6.30982311</v>
      </c>
      <c r="AI113" s="90">
        <f t="shared" si="41"/>
        <v>0</v>
      </c>
      <c r="AJ113" s="98" t="str">
        <f>'[2]Ф2 '!CT113</f>
        <v>реконструкция объекта неактуальна</v>
      </c>
    </row>
    <row r="114" spans="1:36" ht="26.25" customHeight="1" outlineLevel="1" x14ac:dyDescent="0.25">
      <c r="A114" s="80" t="s">
        <v>174</v>
      </c>
      <c r="B114" s="102" t="str">
        <f>'[2]Ф2 '!B114</f>
        <v xml:space="preserve"> Замена камер КСО в ТП-119 Ф-21 от ПС-220/35/10кВ "Лесозаводск"</v>
      </c>
      <c r="C114" s="103" t="str">
        <f>'[2]Ф2 '!C114</f>
        <v>Q_ДЭСК_98</v>
      </c>
      <c r="D114" s="84" t="s">
        <v>107</v>
      </c>
      <c r="E114" s="84">
        <f>'[2]Ф2 '!E114</f>
        <v>2027</v>
      </c>
      <c r="F114" s="84">
        <f>'[2]Ф2 '!F114</f>
        <v>2027</v>
      </c>
      <c r="G114" s="84">
        <f>'[2]Ф2 '!G114</f>
        <v>2027</v>
      </c>
      <c r="H114" s="85">
        <v>0.92362756000000001</v>
      </c>
      <c r="I114" s="85">
        <v>0.68681124000000005</v>
      </c>
      <c r="J114" s="84" t="s">
        <v>55</v>
      </c>
      <c r="K114" s="85">
        <f t="shared" si="42"/>
        <v>0.92362756000000001</v>
      </c>
      <c r="L114" s="86">
        <v>0</v>
      </c>
      <c r="M114" s="85">
        <f t="shared" si="39"/>
        <v>0.92362756000000001</v>
      </c>
      <c r="N114" s="86">
        <v>0</v>
      </c>
      <c r="O114" s="86">
        <v>0</v>
      </c>
      <c r="P114" s="85">
        <f t="shared" si="40"/>
        <v>0.68681124000000005</v>
      </c>
      <c r="Q114" s="86">
        <v>0</v>
      </c>
      <c r="R114" s="85">
        <f t="shared" si="43"/>
        <v>0.68681124000000005</v>
      </c>
      <c r="S114" s="86">
        <v>0</v>
      </c>
      <c r="T114" s="86">
        <v>0</v>
      </c>
      <c r="U114" s="90">
        <v>0</v>
      </c>
      <c r="V114" s="90">
        <v>0</v>
      </c>
      <c r="W114" s="86">
        <f t="shared" si="34"/>
        <v>0</v>
      </c>
      <c r="X114" s="86">
        <v>0</v>
      </c>
      <c r="Y114" s="86">
        <v>0</v>
      </c>
      <c r="Z114" s="86">
        <f t="shared" si="44"/>
        <v>0</v>
      </c>
      <c r="AA114" s="86">
        <f t="shared" si="44"/>
        <v>0</v>
      </c>
      <c r="AB114" s="85">
        <f t="shared" si="45"/>
        <v>0.92362756000000001</v>
      </c>
      <c r="AC114" s="85">
        <f t="shared" si="45"/>
        <v>0.68681124000000005</v>
      </c>
      <c r="AD114" s="86">
        <f t="shared" si="36"/>
        <v>0</v>
      </c>
      <c r="AE114" s="86">
        <f t="shared" si="36"/>
        <v>0</v>
      </c>
      <c r="AF114" s="86">
        <f t="shared" si="36"/>
        <v>0</v>
      </c>
      <c r="AG114" s="86">
        <f t="shared" si="36"/>
        <v>0</v>
      </c>
      <c r="AH114" s="89">
        <f t="shared" si="37"/>
        <v>0.92362756000000001</v>
      </c>
      <c r="AI114" s="89">
        <f t="shared" si="41"/>
        <v>0.68681124000000005</v>
      </c>
      <c r="AJ114" s="104" t="str">
        <f>'[2]Ф2 '!CT114</f>
        <v>нд</v>
      </c>
    </row>
    <row r="115" spans="1:36" ht="26.25" customHeight="1" outlineLevel="1" x14ac:dyDescent="0.25">
      <c r="A115" s="80" t="s">
        <v>175</v>
      </c>
      <c r="B115" s="102" t="str">
        <f>'[2]Ф2 '!B115</f>
        <v>Замена камер КСО в ТП-57 Ф-8 от ПС-220/35/10кВ "Лесозаводск"</v>
      </c>
      <c r="C115" s="103" t="str">
        <f>'[2]Ф2 '!C115</f>
        <v>R_ДЭСК_03</v>
      </c>
      <c r="D115" s="84" t="s">
        <v>107</v>
      </c>
      <c r="E115" s="84">
        <f>'[2]Ф2 '!E115</f>
        <v>2026</v>
      </c>
      <c r="F115" s="84" t="str">
        <f>'[2]Ф2 '!F115</f>
        <v>нд</v>
      </c>
      <c r="G115" s="84">
        <f>'[2]Ф2 '!G115</f>
        <v>2026</v>
      </c>
      <c r="H115" s="86">
        <v>0</v>
      </c>
      <c r="I115" s="85">
        <v>0.70880228000000001</v>
      </c>
      <c r="J115" s="84" t="s">
        <v>55</v>
      </c>
      <c r="K115" s="86">
        <f t="shared" si="42"/>
        <v>0</v>
      </c>
      <c r="L115" s="86">
        <v>0</v>
      </c>
      <c r="M115" s="86">
        <f t="shared" si="39"/>
        <v>0</v>
      </c>
      <c r="N115" s="86">
        <v>0</v>
      </c>
      <c r="O115" s="86">
        <v>0</v>
      </c>
      <c r="P115" s="85">
        <f t="shared" si="40"/>
        <v>0.70880228000000001</v>
      </c>
      <c r="Q115" s="86">
        <v>0</v>
      </c>
      <c r="R115" s="85">
        <f t="shared" si="43"/>
        <v>0.70880228000000001</v>
      </c>
      <c r="S115" s="86">
        <v>0</v>
      </c>
      <c r="T115" s="86">
        <v>0</v>
      </c>
      <c r="U115" s="90">
        <v>0</v>
      </c>
      <c r="V115" s="90">
        <v>0</v>
      </c>
      <c r="W115" s="86">
        <f t="shared" si="34"/>
        <v>0</v>
      </c>
      <c r="X115" s="86">
        <v>0</v>
      </c>
      <c r="Y115" s="86">
        <v>0</v>
      </c>
      <c r="Z115" s="86">
        <f t="shared" ref="Z115:AA119" si="46">H115</f>
        <v>0</v>
      </c>
      <c r="AA115" s="96">
        <f t="shared" si="46"/>
        <v>0.70880228000000001</v>
      </c>
      <c r="AB115" s="86">
        <f t="shared" ref="AB115:AC119" si="47">IF(H115=2026,J115,0)</f>
        <v>0</v>
      </c>
      <c r="AC115" s="86">
        <f t="shared" si="47"/>
        <v>0</v>
      </c>
      <c r="AD115" s="86">
        <f t="shared" si="36"/>
        <v>0</v>
      </c>
      <c r="AE115" s="86">
        <f t="shared" si="36"/>
        <v>0</v>
      </c>
      <c r="AF115" s="86">
        <f t="shared" si="36"/>
        <v>0</v>
      </c>
      <c r="AG115" s="86">
        <f t="shared" si="36"/>
        <v>0</v>
      </c>
      <c r="AH115" s="90">
        <f t="shared" si="37"/>
        <v>0</v>
      </c>
      <c r="AI115" s="89">
        <f t="shared" si="41"/>
        <v>0.70880228000000001</v>
      </c>
      <c r="AJ115" s="98" t="str">
        <f>'[2]Ф2 '!CT115</f>
        <v>Повышение пропускной способности, улучшение качества напряжения у существующих потребителей</v>
      </c>
    </row>
    <row r="116" spans="1:36" ht="26.25" customHeight="1" outlineLevel="1" x14ac:dyDescent="0.25">
      <c r="A116" s="80" t="s">
        <v>176</v>
      </c>
      <c r="B116" s="102" t="str">
        <f>'[2]Ф2 '!B116</f>
        <v>Замена камер КСО в ТП-102 Ф-22 от ПС-220/35/10кВ "Лесозаводск"</v>
      </c>
      <c r="C116" s="103" t="str">
        <f>'[2]Ф2 '!C116</f>
        <v>R_ДЭСК_04</v>
      </c>
      <c r="D116" s="84" t="s">
        <v>107</v>
      </c>
      <c r="E116" s="84">
        <f>'[2]Ф2 '!E116</f>
        <v>2026</v>
      </c>
      <c r="F116" s="84" t="str">
        <f>'[2]Ф2 '!F116</f>
        <v>нд</v>
      </c>
      <c r="G116" s="84">
        <f>'[2]Ф2 '!G116</f>
        <v>2026</v>
      </c>
      <c r="H116" s="86">
        <v>0</v>
      </c>
      <c r="I116" s="85">
        <v>0.59605660999999999</v>
      </c>
      <c r="J116" s="84" t="s">
        <v>55</v>
      </c>
      <c r="K116" s="86">
        <f t="shared" si="42"/>
        <v>0</v>
      </c>
      <c r="L116" s="86">
        <v>0</v>
      </c>
      <c r="M116" s="86">
        <f t="shared" si="39"/>
        <v>0</v>
      </c>
      <c r="N116" s="86">
        <v>0</v>
      </c>
      <c r="O116" s="86">
        <v>0</v>
      </c>
      <c r="P116" s="85">
        <f t="shared" si="40"/>
        <v>0.59605660999999999</v>
      </c>
      <c r="Q116" s="86">
        <v>0</v>
      </c>
      <c r="R116" s="85">
        <f t="shared" si="43"/>
        <v>0.59605660999999999</v>
      </c>
      <c r="S116" s="86">
        <v>0</v>
      </c>
      <c r="T116" s="86">
        <v>0</v>
      </c>
      <c r="U116" s="90">
        <v>0</v>
      </c>
      <c r="V116" s="90">
        <v>0</v>
      </c>
      <c r="W116" s="86">
        <f t="shared" si="34"/>
        <v>0</v>
      </c>
      <c r="X116" s="86">
        <v>0</v>
      </c>
      <c r="Y116" s="86">
        <v>0</v>
      </c>
      <c r="Z116" s="86">
        <f t="shared" si="46"/>
        <v>0</v>
      </c>
      <c r="AA116" s="96">
        <f t="shared" si="46"/>
        <v>0.59605660999999999</v>
      </c>
      <c r="AB116" s="86">
        <f t="shared" si="47"/>
        <v>0</v>
      </c>
      <c r="AC116" s="86">
        <f t="shared" si="47"/>
        <v>0</v>
      </c>
      <c r="AD116" s="86">
        <f t="shared" si="36"/>
        <v>0</v>
      </c>
      <c r="AE116" s="86">
        <f t="shared" si="36"/>
        <v>0</v>
      </c>
      <c r="AF116" s="86">
        <f t="shared" si="36"/>
        <v>0</v>
      </c>
      <c r="AG116" s="86">
        <f t="shared" si="36"/>
        <v>0</v>
      </c>
      <c r="AH116" s="90">
        <f t="shared" si="37"/>
        <v>0</v>
      </c>
      <c r="AI116" s="89">
        <f t="shared" si="41"/>
        <v>0.59605660999999999</v>
      </c>
      <c r="AJ116" s="98" t="str">
        <f>'[2]Ф2 '!CT116</f>
        <v>Повышение пропускной способности, улучшение качества напряжения у существующих потребителей</v>
      </c>
    </row>
    <row r="117" spans="1:36" ht="37.5" customHeight="1" outlineLevel="1" x14ac:dyDescent="0.25">
      <c r="A117" s="80" t="s">
        <v>177</v>
      </c>
      <c r="B117" s="102" t="str">
        <f>'[2]Ф2 '!B117</f>
        <v>Замена силового трансформатора ТП-82 (630кВА) Ф-21 от ПС-220/35/10кВ "Лесозаводск"</v>
      </c>
      <c r="C117" s="103" t="str">
        <f>'[2]Ф2 '!C117</f>
        <v>R_ДЭСК_05</v>
      </c>
      <c r="D117" s="84" t="s">
        <v>107</v>
      </c>
      <c r="E117" s="84">
        <f>'[2]Ф2 '!E117</f>
        <v>2026</v>
      </c>
      <c r="F117" s="84" t="str">
        <f>'[2]Ф2 '!F117</f>
        <v>нд</v>
      </c>
      <c r="G117" s="84">
        <f>'[2]Ф2 '!G117</f>
        <v>2026</v>
      </c>
      <c r="H117" s="86">
        <v>0</v>
      </c>
      <c r="I117" s="85">
        <v>0.93936050999999998</v>
      </c>
      <c r="J117" s="84" t="s">
        <v>55</v>
      </c>
      <c r="K117" s="86">
        <f t="shared" si="42"/>
        <v>0</v>
      </c>
      <c r="L117" s="86">
        <v>0</v>
      </c>
      <c r="M117" s="86">
        <f t="shared" si="39"/>
        <v>0</v>
      </c>
      <c r="N117" s="86">
        <v>0</v>
      </c>
      <c r="O117" s="86">
        <v>0</v>
      </c>
      <c r="P117" s="85">
        <f t="shared" si="40"/>
        <v>0.93936050999999998</v>
      </c>
      <c r="Q117" s="86">
        <v>0</v>
      </c>
      <c r="R117" s="85">
        <f t="shared" si="43"/>
        <v>0.93936050999999998</v>
      </c>
      <c r="S117" s="86">
        <v>0</v>
      </c>
      <c r="T117" s="86">
        <v>0</v>
      </c>
      <c r="U117" s="90">
        <v>0</v>
      </c>
      <c r="V117" s="90">
        <v>0</v>
      </c>
      <c r="W117" s="86">
        <f t="shared" si="34"/>
        <v>0</v>
      </c>
      <c r="X117" s="86">
        <v>0</v>
      </c>
      <c r="Y117" s="86">
        <v>0</v>
      </c>
      <c r="Z117" s="86">
        <f t="shared" si="46"/>
        <v>0</v>
      </c>
      <c r="AA117" s="96">
        <f t="shared" si="46"/>
        <v>0.93936050999999998</v>
      </c>
      <c r="AB117" s="86">
        <f t="shared" si="47"/>
        <v>0</v>
      </c>
      <c r="AC117" s="86">
        <f t="shared" si="47"/>
        <v>0</v>
      </c>
      <c r="AD117" s="86">
        <f t="shared" si="36"/>
        <v>0</v>
      </c>
      <c r="AE117" s="86">
        <f t="shared" si="36"/>
        <v>0</v>
      </c>
      <c r="AF117" s="86">
        <f t="shared" si="36"/>
        <v>0</v>
      </c>
      <c r="AG117" s="86">
        <f t="shared" si="36"/>
        <v>0</v>
      </c>
      <c r="AH117" s="90">
        <f t="shared" si="37"/>
        <v>0</v>
      </c>
      <c r="AI117" s="89">
        <f t="shared" si="41"/>
        <v>0.93936050999999998</v>
      </c>
      <c r="AJ117" s="98" t="str">
        <f>'[2]Ф2 '!CT117</f>
        <v>Повышение пропускной способности, улучшение качества напряжения у существующих потребителей</v>
      </c>
    </row>
    <row r="118" spans="1:36" ht="37.5" customHeight="1" outlineLevel="1" x14ac:dyDescent="0.25">
      <c r="A118" s="80" t="s">
        <v>178</v>
      </c>
      <c r="B118" s="102" t="str">
        <f>'[2]Ф2 '!B118</f>
        <v>Замена силового трансформатора КТПН-48А (400кВА) Ф-1 от ПС-35/10кВ "Уссури" г.Лесозаводск</v>
      </c>
      <c r="C118" s="103" t="str">
        <f>'[2]Ф2 '!C118</f>
        <v>R_ДЭСК_06</v>
      </c>
      <c r="D118" s="84" t="s">
        <v>107</v>
      </c>
      <c r="E118" s="84">
        <f>'[2]Ф2 '!E118</f>
        <v>2026</v>
      </c>
      <c r="F118" s="84" t="str">
        <f>'[2]Ф2 '!F118</f>
        <v>нд</v>
      </c>
      <c r="G118" s="84">
        <f>'[2]Ф2 '!G118</f>
        <v>2026</v>
      </c>
      <c r="H118" s="86">
        <v>0</v>
      </c>
      <c r="I118" s="85">
        <v>0.61330667999999999</v>
      </c>
      <c r="J118" s="84" t="s">
        <v>55</v>
      </c>
      <c r="K118" s="86">
        <f t="shared" si="42"/>
        <v>0</v>
      </c>
      <c r="L118" s="86">
        <v>0</v>
      </c>
      <c r="M118" s="86">
        <f t="shared" si="39"/>
        <v>0</v>
      </c>
      <c r="N118" s="86">
        <v>0</v>
      </c>
      <c r="O118" s="86">
        <v>0</v>
      </c>
      <c r="P118" s="85">
        <f t="shared" si="40"/>
        <v>0.61330667999999999</v>
      </c>
      <c r="Q118" s="86">
        <v>0</v>
      </c>
      <c r="R118" s="85">
        <f t="shared" si="43"/>
        <v>0.61330667999999999</v>
      </c>
      <c r="S118" s="86">
        <v>0</v>
      </c>
      <c r="T118" s="86">
        <v>0</v>
      </c>
      <c r="U118" s="90">
        <v>0</v>
      </c>
      <c r="V118" s="90">
        <v>0</v>
      </c>
      <c r="W118" s="86">
        <f t="shared" si="34"/>
        <v>0</v>
      </c>
      <c r="X118" s="86">
        <v>0</v>
      </c>
      <c r="Y118" s="86">
        <v>0</v>
      </c>
      <c r="Z118" s="86">
        <f t="shared" si="46"/>
        <v>0</v>
      </c>
      <c r="AA118" s="96">
        <f t="shared" si="46"/>
        <v>0.61330667999999999</v>
      </c>
      <c r="AB118" s="86">
        <f t="shared" si="47"/>
        <v>0</v>
      </c>
      <c r="AC118" s="86">
        <f t="shared" si="47"/>
        <v>0</v>
      </c>
      <c r="AD118" s="86">
        <f t="shared" si="36"/>
        <v>0</v>
      </c>
      <c r="AE118" s="86">
        <f t="shared" si="36"/>
        <v>0</v>
      </c>
      <c r="AF118" s="86">
        <f t="shared" si="36"/>
        <v>0</v>
      </c>
      <c r="AG118" s="86">
        <f t="shared" si="36"/>
        <v>0</v>
      </c>
      <c r="AH118" s="90">
        <f t="shared" si="37"/>
        <v>0</v>
      </c>
      <c r="AI118" s="89">
        <f t="shared" si="41"/>
        <v>0.61330667999999999</v>
      </c>
      <c r="AJ118" s="98" t="str">
        <f>'[2]Ф2 '!CT118</f>
        <v>Повышение пропускной способности, улучшение качества напряжения у существующих потребителей</v>
      </c>
    </row>
    <row r="119" spans="1:36" ht="53.25" customHeight="1" outlineLevel="1" x14ac:dyDescent="0.25">
      <c r="A119" s="80" t="s">
        <v>179</v>
      </c>
      <c r="B119" s="102" t="str">
        <f>'[2]Ф2 '!B119</f>
        <v>Замена маслянных выключателей (МВ-10) на вакуумные (ВВЭ-10) в РП-Шв. Фабрика на Ф-25 (ввод), Ф-25 (выход) от ПС-35/10кВ "БХЗ" (включая пуско-наладочные работы) г.Лесозаводск</v>
      </c>
      <c r="C119" s="103" t="str">
        <f>'[2]Ф2 '!C119</f>
        <v>R_ДЭСК_07</v>
      </c>
      <c r="D119" s="84" t="s">
        <v>107</v>
      </c>
      <c r="E119" s="84">
        <f>'[2]Ф2 '!E119</f>
        <v>2026</v>
      </c>
      <c r="F119" s="84" t="str">
        <f>'[2]Ф2 '!F119</f>
        <v>нд</v>
      </c>
      <c r="G119" s="84">
        <f>'[2]Ф2 '!G119</f>
        <v>2026</v>
      </c>
      <c r="H119" s="86">
        <v>0</v>
      </c>
      <c r="I119" s="85">
        <v>2.0573920999999999</v>
      </c>
      <c r="J119" s="84" t="s">
        <v>55</v>
      </c>
      <c r="K119" s="86">
        <f t="shared" si="42"/>
        <v>0</v>
      </c>
      <c r="L119" s="86">
        <v>0</v>
      </c>
      <c r="M119" s="86">
        <f t="shared" si="39"/>
        <v>0</v>
      </c>
      <c r="N119" s="86">
        <v>0</v>
      </c>
      <c r="O119" s="86">
        <v>0</v>
      </c>
      <c r="P119" s="85">
        <f t="shared" si="40"/>
        <v>2.0573920999999999</v>
      </c>
      <c r="Q119" s="86">
        <v>0</v>
      </c>
      <c r="R119" s="85">
        <f t="shared" si="43"/>
        <v>2.0573920999999999</v>
      </c>
      <c r="S119" s="86">
        <v>0</v>
      </c>
      <c r="T119" s="86">
        <v>0</v>
      </c>
      <c r="U119" s="90">
        <v>0</v>
      </c>
      <c r="V119" s="90">
        <v>0</v>
      </c>
      <c r="W119" s="86">
        <f t="shared" si="34"/>
        <v>0</v>
      </c>
      <c r="X119" s="86">
        <v>0</v>
      </c>
      <c r="Y119" s="86">
        <v>0</v>
      </c>
      <c r="Z119" s="86">
        <f t="shared" si="46"/>
        <v>0</v>
      </c>
      <c r="AA119" s="96">
        <f t="shared" si="46"/>
        <v>2.0573920999999999</v>
      </c>
      <c r="AB119" s="86">
        <f t="shared" si="47"/>
        <v>0</v>
      </c>
      <c r="AC119" s="86">
        <f t="shared" si="47"/>
        <v>0</v>
      </c>
      <c r="AD119" s="86">
        <f t="shared" si="36"/>
        <v>0</v>
      </c>
      <c r="AE119" s="86">
        <f t="shared" si="36"/>
        <v>0</v>
      </c>
      <c r="AF119" s="86">
        <f t="shared" si="36"/>
        <v>0</v>
      </c>
      <c r="AG119" s="86">
        <f t="shared" si="36"/>
        <v>0</v>
      </c>
      <c r="AH119" s="90">
        <f t="shared" si="37"/>
        <v>0</v>
      </c>
      <c r="AI119" s="89">
        <f t="shared" si="41"/>
        <v>2.0573920999999999</v>
      </c>
      <c r="AJ119" s="98" t="str">
        <f>'[2]Ф2 '!CT119</f>
        <v>Повышение пропускной способности, улучшение качества напряжения у существующих потребителей</v>
      </c>
    </row>
    <row r="120" spans="1:36" ht="42" customHeight="1" outlineLevel="1" x14ac:dyDescent="0.25">
      <c r="A120" s="80" t="s">
        <v>180</v>
      </c>
      <c r="B120" s="102" t="str">
        <f>'[2]Ф2 '!B120</f>
        <v xml:space="preserve"> Замена маслянного выключателя (МВ-10) на вакуумный (ВВЭ-10) на Ф-5 от ПС-35/10кВ "БХЗ" (включая пуско-наладочные работы) г.Лесозаводск</v>
      </c>
      <c r="C120" s="103" t="str">
        <f>'[2]Ф2 '!C120</f>
        <v>R_ДЭСК_27</v>
      </c>
      <c r="D120" s="84" t="s">
        <v>107</v>
      </c>
      <c r="E120" s="84">
        <f>'[2]Ф2 '!E120</f>
        <v>2027</v>
      </c>
      <c r="F120" s="84" t="s">
        <v>55</v>
      </c>
      <c r="G120" s="84">
        <f>'[2]Ф2 '!G120</f>
        <v>2027</v>
      </c>
      <c r="H120" s="86">
        <v>0</v>
      </c>
      <c r="I120" s="85">
        <v>1.3195203900000001</v>
      </c>
      <c r="J120" s="84" t="s">
        <v>55</v>
      </c>
      <c r="K120" s="86">
        <f t="shared" ref="K120:K125" si="48">L120+M120+N120</f>
        <v>0</v>
      </c>
      <c r="L120" s="97">
        <v>0</v>
      </c>
      <c r="M120" s="86">
        <f t="shared" si="39"/>
        <v>0</v>
      </c>
      <c r="N120" s="86">
        <v>0</v>
      </c>
      <c r="O120" s="86">
        <v>0</v>
      </c>
      <c r="P120" s="85">
        <f t="shared" ref="P120:P125" si="49">R120</f>
        <v>1.3195203900000001</v>
      </c>
      <c r="Q120" s="86">
        <v>0</v>
      </c>
      <c r="R120" s="85">
        <f t="shared" si="43"/>
        <v>1.3195203900000001</v>
      </c>
      <c r="S120" s="86">
        <v>0</v>
      </c>
      <c r="T120" s="86">
        <v>0</v>
      </c>
      <c r="U120" s="90">
        <v>0</v>
      </c>
      <c r="V120" s="90">
        <v>0</v>
      </c>
      <c r="W120" s="86">
        <f t="shared" si="34"/>
        <v>0</v>
      </c>
      <c r="X120" s="90">
        <v>0</v>
      </c>
      <c r="Y120" s="86">
        <v>0</v>
      </c>
      <c r="Z120" s="84">
        <f t="shared" ref="Z120:AA124" si="50">IF(F120=2026,H120,0)</f>
        <v>0</v>
      </c>
      <c r="AA120" s="86">
        <f t="shared" si="50"/>
        <v>0</v>
      </c>
      <c r="AB120" s="86">
        <f t="shared" ref="AB120:AC124" si="51">H120</f>
        <v>0</v>
      </c>
      <c r="AC120" s="85">
        <f t="shared" si="51"/>
        <v>1.3195203900000001</v>
      </c>
      <c r="AD120" s="84">
        <f t="shared" si="36"/>
        <v>0</v>
      </c>
      <c r="AE120" s="86">
        <f t="shared" si="36"/>
        <v>0</v>
      </c>
      <c r="AF120" s="84">
        <f t="shared" si="36"/>
        <v>0</v>
      </c>
      <c r="AG120" s="86">
        <f t="shared" si="36"/>
        <v>0</v>
      </c>
      <c r="AH120" s="90">
        <f t="shared" si="37"/>
        <v>0</v>
      </c>
      <c r="AI120" s="89">
        <f t="shared" si="41"/>
        <v>1.3195203900000001</v>
      </c>
      <c r="AJ120" s="98" t="str">
        <f>'[2]Ф2 '!CT120</f>
        <v>Повышение пропускной способности, улучшение качества напряжения у существующих потребителей</v>
      </c>
    </row>
    <row r="121" spans="1:36" ht="42" customHeight="1" outlineLevel="1" x14ac:dyDescent="0.25">
      <c r="A121" s="80" t="s">
        <v>181</v>
      </c>
      <c r="B121" s="102" t="str">
        <f>'[2]Ф2 '!B121</f>
        <v xml:space="preserve"> Замена маслянного выключателя (МВ-10) на вакуумный (ВВЭ-10) на Ф-12 от ПС-35/10кВ "БХЗ" (включая пуско-наладочные работы) г.Лесозаводск</v>
      </c>
      <c r="C121" s="103" t="str">
        <f>'[2]Ф2 '!C121</f>
        <v>R_ДЭСК_28</v>
      </c>
      <c r="D121" s="84" t="s">
        <v>107</v>
      </c>
      <c r="E121" s="84">
        <f>'[2]Ф2 '!E121</f>
        <v>2027</v>
      </c>
      <c r="F121" s="84" t="s">
        <v>55</v>
      </c>
      <c r="G121" s="84">
        <f>'[2]Ф2 '!G121</f>
        <v>2027</v>
      </c>
      <c r="H121" s="86">
        <v>0</v>
      </c>
      <c r="I121" s="85">
        <v>1.3195203900000001</v>
      </c>
      <c r="J121" s="84" t="s">
        <v>55</v>
      </c>
      <c r="K121" s="86">
        <f t="shared" si="48"/>
        <v>0</v>
      </c>
      <c r="L121" s="97">
        <v>0</v>
      </c>
      <c r="M121" s="86">
        <f t="shared" si="39"/>
        <v>0</v>
      </c>
      <c r="N121" s="86">
        <v>0</v>
      </c>
      <c r="O121" s="86">
        <v>0</v>
      </c>
      <c r="P121" s="85">
        <f t="shared" si="49"/>
        <v>1.3195203900000001</v>
      </c>
      <c r="Q121" s="86">
        <v>0</v>
      </c>
      <c r="R121" s="85">
        <f t="shared" si="43"/>
        <v>1.3195203900000001</v>
      </c>
      <c r="S121" s="86">
        <v>0</v>
      </c>
      <c r="T121" s="86">
        <v>0</v>
      </c>
      <c r="U121" s="90">
        <v>0</v>
      </c>
      <c r="V121" s="90">
        <v>0</v>
      </c>
      <c r="W121" s="86">
        <f t="shared" si="34"/>
        <v>0</v>
      </c>
      <c r="X121" s="90">
        <v>0</v>
      </c>
      <c r="Y121" s="86">
        <v>0</v>
      </c>
      <c r="Z121" s="84">
        <f t="shared" si="50"/>
        <v>0</v>
      </c>
      <c r="AA121" s="86">
        <f t="shared" si="50"/>
        <v>0</v>
      </c>
      <c r="AB121" s="86">
        <f t="shared" si="51"/>
        <v>0</v>
      </c>
      <c r="AC121" s="85">
        <f t="shared" si="51"/>
        <v>1.3195203900000001</v>
      </c>
      <c r="AD121" s="84">
        <f t="shared" si="36"/>
        <v>0</v>
      </c>
      <c r="AE121" s="86">
        <f t="shared" si="36"/>
        <v>0</v>
      </c>
      <c r="AF121" s="84">
        <f t="shared" si="36"/>
        <v>0</v>
      </c>
      <c r="AG121" s="86">
        <f t="shared" si="36"/>
        <v>0</v>
      </c>
      <c r="AH121" s="90">
        <f t="shared" si="37"/>
        <v>0</v>
      </c>
      <c r="AI121" s="89">
        <f t="shared" si="41"/>
        <v>1.3195203900000001</v>
      </c>
      <c r="AJ121" s="98" t="str">
        <f>'[2]Ф2 '!CT121</f>
        <v>Повышение пропускной способности, улучшение качества напряжения у существующих потребителей</v>
      </c>
    </row>
    <row r="122" spans="1:36" ht="42" customHeight="1" outlineLevel="1" x14ac:dyDescent="0.25">
      <c r="A122" s="80" t="s">
        <v>182</v>
      </c>
      <c r="B122" s="102" t="str">
        <f>'[2]Ф2 '!B122</f>
        <v xml:space="preserve"> Замена маслянного выключателя (МВ-10) на вакуумный (ВВЭ-10) Ф-19 к ТП-123 от РП-Шв. фабрика (включая пуско-наладочные работы) г.Лесозаводск</v>
      </c>
      <c r="C122" s="103" t="str">
        <f>'[2]Ф2 '!C122</f>
        <v>R_ДЭСК_29</v>
      </c>
      <c r="D122" s="84" t="s">
        <v>107</v>
      </c>
      <c r="E122" s="84">
        <f>'[2]Ф2 '!E122</f>
        <v>2027</v>
      </c>
      <c r="F122" s="84" t="s">
        <v>55</v>
      </c>
      <c r="G122" s="84">
        <f>'[2]Ф2 '!G122</f>
        <v>2027</v>
      </c>
      <c r="H122" s="86">
        <v>0</v>
      </c>
      <c r="I122" s="85">
        <v>1.1978760100000001</v>
      </c>
      <c r="J122" s="84" t="s">
        <v>55</v>
      </c>
      <c r="K122" s="86">
        <f t="shared" si="48"/>
        <v>0</v>
      </c>
      <c r="L122" s="97">
        <v>0</v>
      </c>
      <c r="M122" s="86">
        <f t="shared" si="39"/>
        <v>0</v>
      </c>
      <c r="N122" s="86">
        <v>0</v>
      </c>
      <c r="O122" s="86">
        <v>0</v>
      </c>
      <c r="P122" s="85">
        <f t="shared" si="49"/>
        <v>1.1978760100000001</v>
      </c>
      <c r="Q122" s="86">
        <v>0</v>
      </c>
      <c r="R122" s="85">
        <f t="shared" si="43"/>
        <v>1.1978760100000001</v>
      </c>
      <c r="S122" s="86">
        <v>0</v>
      </c>
      <c r="T122" s="86">
        <v>0</v>
      </c>
      <c r="U122" s="90">
        <v>0</v>
      </c>
      <c r="V122" s="90">
        <v>0</v>
      </c>
      <c r="W122" s="86">
        <f t="shared" si="34"/>
        <v>0</v>
      </c>
      <c r="X122" s="90">
        <v>0</v>
      </c>
      <c r="Y122" s="86">
        <v>0</v>
      </c>
      <c r="Z122" s="84">
        <f t="shared" si="50"/>
        <v>0</v>
      </c>
      <c r="AA122" s="86">
        <f t="shared" si="50"/>
        <v>0</v>
      </c>
      <c r="AB122" s="86">
        <f t="shared" si="51"/>
        <v>0</v>
      </c>
      <c r="AC122" s="85">
        <f t="shared" si="51"/>
        <v>1.1978760100000001</v>
      </c>
      <c r="AD122" s="84">
        <f t="shared" si="36"/>
        <v>0</v>
      </c>
      <c r="AE122" s="86">
        <f t="shared" si="36"/>
        <v>0</v>
      </c>
      <c r="AF122" s="84">
        <f t="shared" si="36"/>
        <v>0</v>
      </c>
      <c r="AG122" s="86">
        <f t="shared" si="36"/>
        <v>0</v>
      </c>
      <c r="AH122" s="90">
        <f t="shared" si="37"/>
        <v>0</v>
      </c>
      <c r="AI122" s="89">
        <f t="shared" si="41"/>
        <v>1.1978760100000001</v>
      </c>
      <c r="AJ122" s="98" t="str">
        <f>'[2]Ф2 '!CT122</f>
        <v>Повышение пропускной способности, улучшение качества напряжения у существующих потребителей</v>
      </c>
    </row>
    <row r="123" spans="1:36" ht="42" customHeight="1" outlineLevel="1" x14ac:dyDescent="0.25">
      <c r="A123" s="80" t="s">
        <v>183</v>
      </c>
      <c r="B123" s="102" t="str">
        <f>'[2]Ф2 '!B123</f>
        <v xml:space="preserve">  Замена маслянного выключателя (МВ-10) на вакуумный (ВВЭ-10) Ф-11 к Р-7 от РП-Шв. фабрика (включая пуско-наладочные работы) г.Лесозаводск</v>
      </c>
      <c r="C123" s="103" t="str">
        <f>'[2]Ф2 '!C123</f>
        <v>R_ДЭСК_30</v>
      </c>
      <c r="D123" s="84" t="s">
        <v>107</v>
      </c>
      <c r="E123" s="84">
        <f>'[2]Ф2 '!E123</f>
        <v>2027</v>
      </c>
      <c r="F123" s="84" t="s">
        <v>55</v>
      </c>
      <c r="G123" s="84">
        <f>'[2]Ф2 '!G123</f>
        <v>2027</v>
      </c>
      <c r="H123" s="86">
        <v>0</v>
      </c>
      <c r="I123" s="85">
        <v>1.1978760100000001</v>
      </c>
      <c r="J123" s="84" t="s">
        <v>55</v>
      </c>
      <c r="K123" s="86">
        <f t="shared" si="48"/>
        <v>0</v>
      </c>
      <c r="L123" s="97">
        <v>0</v>
      </c>
      <c r="M123" s="86">
        <f t="shared" si="39"/>
        <v>0</v>
      </c>
      <c r="N123" s="86">
        <v>0</v>
      </c>
      <c r="O123" s="86">
        <v>0</v>
      </c>
      <c r="P123" s="85">
        <f t="shared" si="49"/>
        <v>1.1978760100000001</v>
      </c>
      <c r="Q123" s="86">
        <v>0</v>
      </c>
      <c r="R123" s="85">
        <f t="shared" si="43"/>
        <v>1.1978760100000001</v>
      </c>
      <c r="S123" s="86">
        <v>0</v>
      </c>
      <c r="T123" s="86">
        <v>0</v>
      </c>
      <c r="U123" s="90">
        <v>0</v>
      </c>
      <c r="V123" s="90">
        <v>0</v>
      </c>
      <c r="W123" s="86">
        <f t="shared" si="34"/>
        <v>0</v>
      </c>
      <c r="X123" s="90">
        <v>0</v>
      </c>
      <c r="Y123" s="86">
        <v>0</v>
      </c>
      <c r="Z123" s="84">
        <f t="shared" si="50"/>
        <v>0</v>
      </c>
      <c r="AA123" s="86">
        <f t="shared" si="50"/>
        <v>0</v>
      </c>
      <c r="AB123" s="86">
        <f t="shared" si="51"/>
        <v>0</v>
      </c>
      <c r="AC123" s="85">
        <f t="shared" si="51"/>
        <v>1.1978760100000001</v>
      </c>
      <c r="AD123" s="84">
        <f t="shared" ref="AD123:AG135" si="52">IF(J123=2026,L123,0)</f>
        <v>0</v>
      </c>
      <c r="AE123" s="86">
        <f t="shared" si="52"/>
        <v>0</v>
      </c>
      <c r="AF123" s="84">
        <f t="shared" si="52"/>
        <v>0</v>
      </c>
      <c r="AG123" s="86">
        <f t="shared" si="52"/>
        <v>0</v>
      </c>
      <c r="AH123" s="90">
        <f t="shared" si="37"/>
        <v>0</v>
      </c>
      <c r="AI123" s="89">
        <f t="shared" si="41"/>
        <v>1.1978760100000001</v>
      </c>
      <c r="AJ123" s="98" t="str">
        <f>'[2]Ф2 '!CT123</f>
        <v>Повышение пропускной способности, улучшение качества напряжения у существующих потребителей</v>
      </c>
    </row>
    <row r="124" spans="1:36" ht="27" customHeight="1" outlineLevel="1" x14ac:dyDescent="0.25">
      <c r="A124" s="80" t="s">
        <v>184</v>
      </c>
      <c r="B124" s="102" t="str">
        <f>'[2]Ф2 '!B124</f>
        <v xml:space="preserve">Реконструкция ПС 35/6 кВ Трикотажная в г.Артём </v>
      </c>
      <c r="C124" s="103" t="str">
        <f>'[2]Ф2 '!C124</f>
        <v>R_ДЭСК_31</v>
      </c>
      <c r="D124" s="84" t="s">
        <v>107</v>
      </c>
      <c r="E124" s="84">
        <f>'[2]Ф2 '!E124</f>
        <v>2027</v>
      </c>
      <c r="F124" s="84" t="s">
        <v>55</v>
      </c>
      <c r="G124" s="84">
        <f>'[2]Ф2 '!G124</f>
        <v>2028</v>
      </c>
      <c r="H124" s="86">
        <v>0</v>
      </c>
      <c r="I124" s="85">
        <f>P124</f>
        <v>439.49417429999994</v>
      </c>
      <c r="J124" s="84" t="s">
        <v>55</v>
      </c>
      <c r="K124" s="86">
        <f t="shared" si="48"/>
        <v>0</v>
      </c>
      <c r="L124" s="97">
        <v>0</v>
      </c>
      <c r="M124" s="86">
        <f t="shared" si="39"/>
        <v>0</v>
      </c>
      <c r="N124" s="86">
        <v>0</v>
      </c>
      <c r="O124" s="86">
        <v>0</v>
      </c>
      <c r="P124" s="85">
        <f t="shared" si="49"/>
        <v>439.49417429999994</v>
      </c>
      <c r="Q124" s="86">
        <v>0</v>
      </c>
      <c r="R124" s="85">
        <f>AC124+AE124</f>
        <v>439.49417429999994</v>
      </c>
      <c r="S124" s="86">
        <v>0</v>
      </c>
      <c r="T124" s="86">
        <v>0</v>
      </c>
      <c r="U124" s="90">
        <v>0</v>
      </c>
      <c r="V124" s="90">
        <v>0</v>
      </c>
      <c r="W124" s="86">
        <f t="shared" si="34"/>
        <v>0</v>
      </c>
      <c r="X124" s="90">
        <v>0</v>
      </c>
      <c r="Y124" s="86">
        <v>0</v>
      </c>
      <c r="Z124" s="84">
        <f t="shared" si="50"/>
        <v>0</v>
      </c>
      <c r="AA124" s="86">
        <f t="shared" si="50"/>
        <v>0</v>
      </c>
      <c r="AB124" s="86">
        <f t="shared" si="51"/>
        <v>0</v>
      </c>
      <c r="AC124" s="85">
        <v>157.56164322999999</v>
      </c>
      <c r="AD124" s="84">
        <f t="shared" si="52"/>
        <v>0</v>
      </c>
      <c r="AE124" s="85">
        <v>281.93253106999998</v>
      </c>
      <c r="AF124" s="84">
        <f t="shared" si="52"/>
        <v>0</v>
      </c>
      <c r="AG124" s="86">
        <f t="shared" si="52"/>
        <v>0</v>
      </c>
      <c r="AH124" s="90">
        <f t="shared" si="37"/>
        <v>0</v>
      </c>
      <c r="AI124" s="89">
        <f t="shared" si="41"/>
        <v>439.49417429999994</v>
      </c>
      <c r="AJ124" s="98" t="str">
        <f>'[2]Ф2 '!CT124</f>
        <v>Повышение пропускной способности, улучшение качества напряжения у существующих потребителей</v>
      </c>
    </row>
    <row r="125" spans="1:36" ht="33" customHeight="1" outlineLevel="1" x14ac:dyDescent="0.25">
      <c r="A125" s="80" t="s">
        <v>185</v>
      </c>
      <c r="B125" s="102" t="str">
        <f>'[2]Ф2 '!B125</f>
        <v>Замена силового трансформатора Т-2 ПС-35/10кВ "БХЗ"  г.Лесозаводск</v>
      </c>
      <c r="C125" s="103" t="str">
        <f>'[2]Ф2 '!C125</f>
        <v>R_ДЭСК_40</v>
      </c>
      <c r="D125" s="84" t="s">
        <v>107</v>
      </c>
      <c r="E125" s="84">
        <f>'[2]Ф2 '!E125</f>
        <v>2029</v>
      </c>
      <c r="F125" s="84" t="str">
        <f>'[2]Ф2 '!F125</f>
        <v>нд</v>
      </c>
      <c r="G125" s="84">
        <f>'[2]Ф2 '!G125</f>
        <v>2029</v>
      </c>
      <c r="H125" s="84">
        <f>'[2]Ф2 '!H125</f>
        <v>0</v>
      </c>
      <c r="I125" s="99">
        <v>50.07090822</v>
      </c>
      <c r="J125" s="84" t="s">
        <v>55</v>
      </c>
      <c r="K125" s="86">
        <f t="shared" si="48"/>
        <v>0</v>
      </c>
      <c r="L125" s="97">
        <v>0</v>
      </c>
      <c r="M125" s="86">
        <f t="shared" si="39"/>
        <v>0</v>
      </c>
      <c r="N125" s="86">
        <v>0</v>
      </c>
      <c r="O125" s="86">
        <v>0</v>
      </c>
      <c r="P125" s="85">
        <f t="shared" si="49"/>
        <v>59.592295819999997</v>
      </c>
      <c r="Q125" s="86">
        <v>0</v>
      </c>
      <c r="R125" s="99">
        <v>59.592295819999997</v>
      </c>
      <c r="S125" s="86">
        <v>0</v>
      </c>
      <c r="T125" s="86">
        <v>0</v>
      </c>
      <c r="U125" s="90">
        <v>0</v>
      </c>
      <c r="V125" s="90">
        <v>0</v>
      </c>
      <c r="W125" s="86">
        <f t="shared" si="34"/>
        <v>0</v>
      </c>
      <c r="X125" s="90">
        <v>0</v>
      </c>
      <c r="Y125" s="86">
        <v>0</v>
      </c>
      <c r="Z125" s="84">
        <f>IF(F125=2026,H125,0)</f>
        <v>0</v>
      </c>
      <c r="AA125" s="90">
        <v>0</v>
      </c>
      <c r="AB125" s="90">
        <v>0</v>
      </c>
      <c r="AC125" s="86">
        <f>IF(M125=2024,O125,0)</f>
        <v>0</v>
      </c>
      <c r="AD125" s="90">
        <v>0</v>
      </c>
      <c r="AE125" s="86">
        <v>0</v>
      </c>
      <c r="AF125" s="84">
        <f>IF(L125=2026,N125,0)</f>
        <v>0</v>
      </c>
      <c r="AG125" s="96">
        <f>P125</f>
        <v>59.592295819999997</v>
      </c>
      <c r="AH125" s="90">
        <f t="shared" si="37"/>
        <v>0</v>
      </c>
      <c r="AI125" s="89">
        <f t="shared" si="41"/>
        <v>59.592295819999997</v>
      </c>
      <c r="AJ125" s="98" t="str">
        <f>'[2]Ф2 '!CT125</f>
        <v>Повышение пропускной способности, улучшение качества напряжения у существующих потребителей</v>
      </c>
    </row>
    <row r="126" spans="1:36" ht="30" x14ac:dyDescent="0.25">
      <c r="A126" s="77" t="s">
        <v>186</v>
      </c>
      <c r="B126" s="78" t="s">
        <v>187</v>
      </c>
      <c r="C126" s="62" t="s">
        <v>55</v>
      </c>
      <c r="D126" s="62" t="str">
        <f>[1]Ф2!D68</f>
        <v>П</v>
      </c>
      <c r="E126" s="62" t="s">
        <v>55</v>
      </c>
      <c r="F126" s="62" t="s">
        <v>55</v>
      </c>
      <c r="G126" s="62" t="s">
        <v>55</v>
      </c>
      <c r="H126" s="63">
        <f>H127</f>
        <v>331.02002952333333</v>
      </c>
      <c r="I126" s="63">
        <f>I127</f>
        <v>489.58408442999996</v>
      </c>
      <c r="J126" s="62" t="s">
        <v>55</v>
      </c>
      <c r="K126" s="63">
        <f>K127</f>
        <v>331.01972379333336</v>
      </c>
      <c r="L126" s="63">
        <f t="shared" ref="L126:AI126" si="53">L127</f>
        <v>3.6560460000000004</v>
      </c>
      <c r="M126" s="63">
        <f t="shared" si="53"/>
        <v>323.15345179333337</v>
      </c>
      <c r="N126" s="63">
        <f t="shared" si="53"/>
        <v>4.2102259999999996</v>
      </c>
      <c r="O126" s="65">
        <f t="shared" si="53"/>
        <v>0</v>
      </c>
      <c r="P126" s="63">
        <f t="shared" si="53"/>
        <v>517.00677914999994</v>
      </c>
      <c r="Q126" s="63">
        <f t="shared" si="53"/>
        <v>2.9671260000000004</v>
      </c>
      <c r="R126" s="63">
        <f t="shared" si="53"/>
        <v>509.82942715000001</v>
      </c>
      <c r="S126" s="63">
        <f t="shared" si="53"/>
        <v>4.2102259999999996</v>
      </c>
      <c r="T126" s="65">
        <f t="shared" si="53"/>
        <v>0</v>
      </c>
      <c r="U126" s="63">
        <f t="shared" si="53"/>
        <v>8.1781740000000003</v>
      </c>
      <c r="V126" s="63">
        <f t="shared" si="53"/>
        <v>17.504117600000001</v>
      </c>
      <c r="W126" s="63">
        <f t="shared" si="53"/>
        <v>26.203748369999996</v>
      </c>
      <c r="X126" s="63">
        <f t="shared" si="53"/>
        <v>105.93793235333338</v>
      </c>
      <c r="Y126" s="63">
        <f t="shared" si="53"/>
        <v>107.11998525</v>
      </c>
      <c r="Z126" s="63">
        <f t="shared" si="53"/>
        <v>107.78715405999999</v>
      </c>
      <c r="AA126" s="63">
        <f t="shared" si="53"/>
        <v>107.68984782999999</v>
      </c>
      <c r="AB126" s="63">
        <f t="shared" si="53"/>
        <v>65.408903150000015</v>
      </c>
      <c r="AC126" s="63">
        <f t="shared" si="53"/>
        <v>64.868995939999991</v>
      </c>
      <c r="AD126" s="65">
        <f t="shared" si="53"/>
        <v>0</v>
      </c>
      <c r="AE126" s="65">
        <f t="shared" si="53"/>
        <v>0</v>
      </c>
      <c r="AF126" s="65">
        <f t="shared" si="53"/>
        <v>0</v>
      </c>
      <c r="AG126" s="63">
        <f t="shared" si="53"/>
        <v>185.44191472</v>
      </c>
      <c r="AH126" s="63">
        <f t="shared" si="53"/>
        <v>331.02002953333334</v>
      </c>
      <c r="AI126" s="63">
        <f t="shared" si="53"/>
        <v>517.00678370999992</v>
      </c>
      <c r="AJ126" s="101" t="s">
        <v>55</v>
      </c>
    </row>
    <row r="127" spans="1:36" x14ac:dyDescent="0.25">
      <c r="A127" s="105" t="s">
        <v>188</v>
      </c>
      <c r="B127" s="106" t="s">
        <v>189</v>
      </c>
      <c r="C127" s="107" t="s">
        <v>55</v>
      </c>
      <c r="D127" s="107" t="str">
        <f>[1]Ф2!D69</f>
        <v>П</v>
      </c>
      <c r="E127" s="107" t="s">
        <v>55</v>
      </c>
      <c r="F127" s="107" t="s">
        <v>55</v>
      </c>
      <c r="G127" s="107"/>
      <c r="H127" s="108">
        <f>SUM(H128:H299)</f>
        <v>331.02002952333333</v>
      </c>
      <c r="I127" s="108">
        <f>SUM(I128:I299)</f>
        <v>489.58408442999996</v>
      </c>
      <c r="J127" s="109">
        <f t="shared" ref="J127" si="54">SUM(J128:J275)</f>
        <v>0</v>
      </c>
      <c r="K127" s="108">
        <f t="shared" ref="K127:AI127" si="55">SUM(K128:K299)</f>
        <v>331.01972379333336</v>
      </c>
      <c r="L127" s="108">
        <f t="shared" si="55"/>
        <v>3.6560460000000004</v>
      </c>
      <c r="M127" s="108">
        <f t="shared" si="55"/>
        <v>323.15345179333337</v>
      </c>
      <c r="N127" s="108">
        <f t="shared" si="55"/>
        <v>4.2102259999999996</v>
      </c>
      <c r="O127" s="109">
        <f t="shared" si="55"/>
        <v>0</v>
      </c>
      <c r="P127" s="108">
        <f t="shared" si="55"/>
        <v>517.00677914999994</v>
      </c>
      <c r="Q127" s="108">
        <f t="shared" si="55"/>
        <v>2.9671260000000004</v>
      </c>
      <c r="R127" s="108">
        <f t="shared" si="55"/>
        <v>509.82942715000001</v>
      </c>
      <c r="S127" s="108">
        <f t="shared" si="55"/>
        <v>4.2102259999999996</v>
      </c>
      <c r="T127" s="109">
        <f t="shared" si="55"/>
        <v>0</v>
      </c>
      <c r="U127" s="108">
        <f t="shared" si="55"/>
        <v>8.1781740000000003</v>
      </c>
      <c r="V127" s="108">
        <f t="shared" si="55"/>
        <v>17.504117600000001</v>
      </c>
      <c r="W127" s="108">
        <f t="shared" si="55"/>
        <v>26.203748369999996</v>
      </c>
      <c r="X127" s="108">
        <f t="shared" si="55"/>
        <v>105.93793235333338</v>
      </c>
      <c r="Y127" s="108">
        <f t="shared" si="55"/>
        <v>107.11998525</v>
      </c>
      <c r="Z127" s="108">
        <f t="shared" si="55"/>
        <v>107.78715405999999</v>
      </c>
      <c r="AA127" s="108">
        <f t="shared" si="55"/>
        <v>107.68984782999999</v>
      </c>
      <c r="AB127" s="108">
        <f t="shared" si="55"/>
        <v>65.408903150000015</v>
      </c>
      <c r="AC127" s="108">
        <f t="shared" si="55"/>
        <v>64.868995939999991</v>
      </c>
      <c r="AD127" s="109">
        <f t="shared" si="55"/>
        <v>0</v>
      </c>
      <c r="AE127" s="109">
        <f t="shared" si="55"/>
        <v>0</v>
      </c>
      <c r="AF127" s="109">
        <f t="shared" si="55"/>
        <v>0</v>
      </c>
      <c r="AG127" s="108">
        <f t="shared" si="55"/>
        <v>185.44191472</v>
      </c>
      <c r="AH127" s="108">
        <f t="shared" si="55"/>
        <v>331.02002953333334</v>
      </c>
      <c r="AI127" s="108">
        <f t="shared" si="55"/>
        <v>517.00678370999992</v>
      </c>
      <c r="AJ127" s="110" t="s">
        <v>55</v>
      </c>
    </row>
    <row r="128" spans="1:36" ht="29.25" customHeight="1" x14ac:dyDescent="0.25">
      <c r="A128" s="80" t="s">
        <v>190</v>
      </c>
      <c r="B128" s="102" t="str">
        <f>'[2]Ф2 '!B128</f>
        <v xml:space="preserve">Реконструкция ВЛ-0,4 кВ  КТП № 17 ф "Калинина-Советская" </v>
      </c>
      <c r="C128" s="103" t="str">
        <f>'[2]Ф2 '!C128</f>
        <v>L_ДЭСК_01</v>
      </c>
      <c r="D128" s="84" t="s">
        <v>107</v>
      </c>
      <c r="E128" s="84">
        <f>'[2]Ф2 '!E128</f>
        <v>2022</v>
      </c>
      <c r="F128" s="86">
        <f>'[2]Ф2 '!F128</f>
        <v>2022</v>
      </c>
      <c r="G128" s="84" t="str">
        <f>'[2]Ф2 '!G128</f>
        <v>нд</v>
      </c>
      <c r="H128" s="85">
        <v>2.0136570000000003</v>
      </c>
      <c r="I128" s="85">
        <v>2.0136570000000003</v>
      </c>
      <c r="J128" s="84" t="s">
        <v>55</v>
      </c>
      <c r="K128" s="95">
        <f>SUM(L128:O128)</f>
        <v>2.0136569999999998</v>
      </c>
      <c r="L128" s="95">
        <v>0.17946999999999999</v>
      </c>
      <c r="M128" s="95">
        <v>0.8496229999999998</v>
      </c>
      <c r="N128" s="95">
        <v>0.98456399999999999</v>
      </c>
      <c r="O128" s="86">
        <v>0</v>
      </c>
      <c r="P128" s="95">
        <f>SUM(Q128:T128)</f>
        <v>2.0136569999999998</v>
      </c>
      <c r="Q128" s="95">
        <v>0.17946999999999999</v>
      </c>
      <c r="R128" s="95">
        <v>0.8496229999999998</v>
      </c>
      <c r="S128" s="95">
        <v>0.98456399999999999</v>
      </c>
      <c r="T128" s="86">
        <v>0</v>
      </c>
      <c r="U128" s="111">
        <f>P128</f>
        <v>2.0136569999999998</v>
      </c>
      <c r="V128" s="84">
        <v>0</v>
      </c>
      <c r="W128" s="84">
        <v>0</v>
      </c>
      <c r="X128" s="84">
        <v>0</v>
      </c>
      <c r="Y128" s="84">
        <v>0</v>
      </c>
      <c r="Z128" s="84">
        <v>0</v>
      </c>
      <c r="AA128" s="86">
        <v>0</v>
      </c>
      <c r="AB128" s="84">
        <v>0</v>
      </c>
      <c r="AC128" s="84">
        <v>0</v>
      </c>
      <c r="AD128" s="84">
        <v>0</v>
      </c>
      <c r="AE128" s="84">
        <v>0</v>
      </c>
      <c r="AF128" s="84">
        <v>0</v>
      </c>
      <c r="AG128" s="84">
        <v>0</v>
      </c>
      <c r="AH128" s="89">
        <f t="shared" ref="AH128:AH191" si="56">U128+V128+W128+X128+Z128+AB128+AD128+AF128</f>
        <v>2.0136569999999998</v>
      </c>
      <c r="AI128" s="89">
        <f t="shared" ref="AI128:AI191" si="57">U128+V128+W128+Y128+AA128+AC128+AE128+AG128</f>
        <v>2.0136569999999998</v>
      </c>
      <c r="AJ128" s="104" t="str">
        <f>'[2]Ф2 '!CT128</f>
        <v>нд</v>
      </c>
    </row>
    <row r="129" spans="1:36" ht="29.25" customHeight="1" x14ac:dyDescent="0.25">
      <c r="A129" s="80" t="s">
        <v>191</v>
      </c>
      <c r="B129" s="102" t="str">
        <f>'[2]Ф2 '!B129</f>
        <v xml:space="preserve">Реконструкция ВЛ-0,4 кВ  КТП № 17 ф "Ярошенко право" </v>
      </c>
      <c r="C129" s="103" t="str">
        <f>'[2]Ф2 '!C129</f>
        <v>L_ДЭСК_02</v>
      </c>
      <c r="D129" s="84" t="s">
        <v>107</v>
      </c>
      <c r="E129" s="84">
        <f>'[2]Ф2 '!E129</f>
        <v>2022</v>
      </c>
      <c r="F129" s="86">
        <f>'[2]Ф2 '!F129</f>
        <v>2022</v>
      </c>
      <c r="G129" s="84" t="str">
        <f>'[2]Ф2 '!G129</f>
        <v>нд</v>
      </c>
      <c r="H129" s="85">
        <v>2.5190960000000002</v>
      </c>
      <c r="I129" s="85">
        <v>2.5190960000000002</v>
      </c>
      <c r="J129" s="84" t="s">
        <v>55</v>
      </c>
      <c r="K129" s="95">
        <f>SUM(L129:O129)</f>
        <v>2.5190959999999993</v>
      </c>
      <c r="L129" s="95">
        <v>0.224518</v>
      </c>
      <c r="M129" s="95">
        <v>0.94911299999999965</v>
      </c>
      <c r="N129" s="95">
        <v>1.3454649999999999</v>
      </c>
      <c r="O129" s="86">
        <v>0</v>
      </c>
      <c r="P129" s="95">
        <f>SUM(Q129:T129)</f>
        <v>2.5190959999999993</v>
      </c>
      <c r="Q129" s="95">
        <v>0.224518</v>
      </c>
      <c r="R129" s="95">
        <v>0.94911299999999965</v>
      </c>
      <c r="S129" s="95">
        <v>1.3454649999999999</v>
      </c>
      <c r="T129" s="86">
        <v>0</v>
      </c>
      <c r="U129" s="111">
        <f>P129</f>
        <v>2.5190959999999993</v>
      </c>
      <c r="V129" s="84">
        <v>0</v>
      </c>
      <c r="W129" s="84">
        <v>0</v>
      </c>
      <c r="X129" s="84">
        <v>0</v>
      </c>
      <c r="Y129" s="84">
        <v>0</v>
      </c>
      <c r="Z129" s="84">
        <v>0</v>
      </c>
      <c r="AA129" s="86">
        <v>0</v>
      </c>
      <c r="AB129" s="84">
        <v>0</v>
      </c>
      <c r="AC129" s="84">
        <v>0</v>
      </c>
      <c r="AD129" s="84">
        <v>0</v>
      </c>
      <c r="AE129" s="84">
        <v>0</v>
      </c>
      <c r="AF129" s="84">
        <v>0</v>
      </c>
      <c r="AG129" s="84">
        <v>0</v>
      </c>
      <c r="AH129" s="89">
        <f t="shared" si="56"/>
        <v>2.5190959999999993</v>
      </c>
      <c r="AI129" s="89">
        <f t="shared" si="57"/>
        <v>2.5190959999999993</v>
      </c>
      <c r="AJ129" s="104" t="str">
        <f>'[2]Ф2 '!CT129</f>
        <v>нд</v>
      </c>
    </row>
    <row r="130" spans="1:36" ht="29.25" customHeight="1" x14ac:dyDescent="0.25">
      <c r="A130" s="80" t="s">
        <v>192</v>
      </c>
      <c r="B130" s="102" t="str">
        <f>'[2]Ф2 '!B130</f>
        <v xml:space="preserve">Реконструкция ВЛ-0,4 кВ  КТП № 17 ф "Ярошенко лево" </v>
      </c>
      <c r="C130" s="103" t="str">
        <f>'[2]Ф2 '!C130</f>
        <v>L_ДЭСК_03</v>
      </c>
      <c r="D130" s="84" t="s">
        <v>107</v>
      </c>
      <c r="E130" s="84">
        <f>'[2]Ф2 '!E130</f>
        <v>2022</v>
      </c>
      <c r="F130" s="86">
        <f>'[2]Ф2 '!F130</f>
        <v>2022</v>
      </c>
      <c r="G130" s="84" t="str">
        <f>'[2]Ф2 '!G130</f>
        <v>нд</v>
      </c>
      <c r="H130" s="85">
        <v>2.2769250000000003</v>
      </c>
      <c r="I130" s="85">
        <v>2.2769250000000003</v>
      </c>
      <c r="J130" s="84" t="s">
        <v>55</v>
      </c>
      <c r="K130" s="95">
        <f>SUM(L130:O130)</f>
        <v>2.2769249999999999</v>
      </c>
      <c r="L130" s="95">
        <v>0.20233999999999999</v>
      </c>
      <c r="M130" s="95">
        <v>0.95037299999999991</v>
      </c>
      <c r="N130" s="95">
        <v>1.124212</v>
      </c>
      <c r="O130" s="86">
        <v>0</v>
      </c>
      <c r="P130" s="95">
        <f>SUM(Q130:T130)</f>
        <v>2.2769249999999999</v>
      </c>
      <c r="Q130" s="95">
        <v>0.20233999999999999</v>
      </c>
      <c r="R130" s="95">
        <v>0.95037299999999991</v>
      </c>
      <c r="S130" s="95">
        <v>1.124212</v>
      </c>
      <c r="T130" s="86">
        <v>0</v>
      </c>
      <c r="U130" s="111">
        <f>P130</f>
        <v>2.2769249999999999</v>
      </c>
      <c r="V130" s="84">
        <v>0</v>
      </c>
      <c r="W130" s="84">
        <v>0</v>
      </c>
      <c r="X130" s="84">
        <v>0</v>
      </c>
      <c r="Y130" s="84">
        <v>0</v>
      </c>
      <c r="Z130" s="84">
        <v>0</v>
      </c>
      <c r="AA130" s="86">
        <v>0</v>
      </c>
      <c r="AB130" s="84">
        <v>0</v>
      </c>
      <c r="AC130" s="84">
        <v>0</v>
      </c>
      <c r="AD130" s="84">
        <v>0</v>
      </c>
      <c r="AE130" s="84">
        <v>0</v>
      </c>
      <c r="AF130" s="84">
        <v>0</v>
      </c>
      <c r="AG130" s="84">
        <v>0</v>
      </c>
      <c r="AH130" s="89">
        <f t="shared" si="56"/>
        <v>2.2769249999999999</v>
      </c>
      <c r="AI130" s="89">
        <f t="shared" si="57"/>
        <v>2.2769249999999999</v>
      </c>
      <c r="AJ130" s="104" t="str">
        <f>'[2]Ф2 '!CT130</f>
        <v>нд</v>
      </c>
    </row>
    <row r="131" spans="1:36" ht="29.25" customHeight="1" x14ac:dyDescent="0.25">
      <c r="A131" s="80" t="s">
        <v>193</v>
      </c>
      <c r="B131" s="102" t="str">
        <f>'[2]Ф2 '!B131</f>
        <v xml:space="preserve">Реконструкция ВЛ-0,4 кВ  от ТП № 59 ф. "Красногвардейская" </v>
      </c>
      <c r="C131" s="103" t="str">
        <f>'[2]Ф2 '!C131</f>
        <v>L_ДЭСК_09</v>
      </c>
      <c r="D131" s="84" t="s">
        <v>107</v>
      </c>
      <c r="E131" s="84">
        <f>'[2]Ф2 '!E131</f>
        <v>2022</v>
      </c>
      <c r="F131" s="86">
        <f>'[2]Ф2 '!F131</f>
        <v>2022</v>
      </c>
      <c r="G131" s="84" t="str">
        <f>'[2]Ф2 '!G131</f>
        <v>нд</v>
      </c>
      <c r="H131" s="85">
        <v>1.3684959999999999</v>
      </c>
      <c r="I131" s="85">
        <v>1.3684959999999999</v>
      </c>
      <c r="J131" s="84" t="s">
        <v>55</v>
      </c>
      <c r="K131" s="95">
        <f>SUM(L131:O131)</f>
        <v>1.3684959999999999</v>
      </c>
      <c r="L131" s="95">
        <v>0.12197</v>
      </c>
      <c r="M131" s="95">
        <v>0.490541</v>
      </c>
      <c r="N131" s="95">
        <v>0.75598500000000002</v>
      </c>
      <c r="O131" s="86">
        <v>0</v>
      </c>
      <c r="P131" s="95">
        <f>SUM(Q131:T131)</f>
        <v>1.3684959999999999</v>
      </c>
      <c r="Q131" s="95">
        <v>0.12197</v>
      </c>
      <c r="R131" s="95">
        <v>0.490541</v>
      </c>
      <c r="S131" s="95">
        <v>0.75598500000000002</v>
      </c>
      <c r="T131" s="86">
        <v>0</v>
      </c>
      <c r="U131" s="111">
        <f>P131</f>
        <v>1.3684959999999999</v>
      </c>
      <c r="V131" s="84">
        <v>0</v>
      </c>
      <c r="W131" s="84">
        <v>0</v>
      </c>
      <c r="X131" s="84">
        <v>0</v>
      </c>
      <c r="Y131" s="84">
        <v>0</v>
      </c>
      <c r="Z131" s="84">
        <v>0</v>
      </c>
      <c r="AA131" s="86">
        <v>0</v>
      </c>
      <c r="AB131" s="84">
        <v>0</v>
      </c>
      <c r="AC131" s="84">
        <v>0</v>
      </c>
      <c r="AD131" s="84">
        <v>0</v>
      </c>
      <c r="AE131" s="84">
        <v>0</v>
      </c>
      <c r="AF131" s="84">
        <v>0</v>
      </c>
      <c r="AG131" s="84">
        <v>0</v>
      </c>
      <c r="AH131" s="89">
        <f t="shared" si="56"/>
        <v>1.3684959999999999</v>
      </c>
      <c r="AI131" s="89">
        <f t="shared" si="57"/>
        <v>1.3684959999999999</v>
      </c>
      <c r="AJ131" s="104" t="str">
        <f>'[2]Ф2 '!CT131</f>
        <v>нд</v>
      </c>
    </row>
    <row r="132" spans="1:36" ht="29.25" customHeight="1" x14ac:dyDescent="0.25">
      <c r="A132" s="80" t="s">
        <v>194</v>
      </c>
      <c r="B132" s="102" t="str">
        <f>'[2]Ф2 '!B132</f>
        <v>Реконструкция ВЛ-0,4 кВ  КТП № 4 ф. "Набережная"  с. Новопокровка, Красноармейский район</v>
      </c>
      <c r="C132" s="103" t="str">
        <f>'[2]Ф2 '!C132</f>
        <v>L_ДЭСК_017</v>
      </c>
      <c r="D132" s="84" t="s">
        <v>107</v>
      </c>
      <c r="E132" s="84">
        <f>'[2]Ф2 '!E132</f>
        <v>2023</v>
      </c>
      <c r="F132" s="86">
        <f>'[2]Ф2 '!F132</f>
        <v>2023</v>
      </c>
      <c r="G132" s="84" t="str">
        <f>'[2]Ф2 '!G132</f>
        <v>нд</v>
      </c>
      <c r="H132" s="85">
        <v>1.1713210000000001</v>
      </c>
      <c r="I132" s="85">
        <v>1.1713210000000001</v>
      </c>
      <c r="J132" s="84" t="s">
        <v>55</v>
      </c>
      <c r="K132" s="112">
        <v>1.1713210000000001</v>
      </c>
      <c r="L132" s="113">
        <v>0</v>
      </c>
      <c r="M132" s="93">
        <v>1.1713210000000001</v>
      </c>
      <c r="N132" s="113">
        <v>0</v>
      </c>
      <c r="O132" s="86">
        <v>0</v>
      </c>
      <c r="P132" s="112">
        <v>1.1713210000000001</v>
      </c>
      <c r="Q132" s="113">
        <v>0</v>
      </c>
      <c r="R132" s="93">
        <v>1.1713210000000001</v>
      </c>
      <c r="S132" s="113">
        <v>0</v>
      </c>
      <c r="T132" s="86">
        <v>0</v>
      </c>
      <c r="U132" s="84">
        <v>0</v>
      </c>
      <c r="V132" s="89">
        <v>1.1713210000000001</v>
      </c>
      <c r="W132" s="84">
        <v>0</v>
      </c>
      <c r="X132" s="84">
        <v>0</v>
      </c>
      <c r="Y132" s="84">
        <v>0</v>
      </c>
      <c r="Z132" s="84">
        <v>0</v>
      </c>
      <c r="AA132" s="86">
        <v>0</v>
      </c>
      <c r="AB132" s="84">
        <v>0</v>
      </c>
      <c r="AC132" s="84">
        <v>0</v>
      </c>
      <c r="AD132" s="84">
        <v>0</v>
      </c>
      <c r="AE132" s="84">
        <v>0</v>
      </c>
      <c r="AF132" s="84">
        <v>0</v>
      </c>
      <c r="AG132" s="84">
        <v>0</v>
      </c>
      <c r="AH132" s="89">
        <f t="shared" si="56"/>
        <v>1.1713210000000001</v>
      </c>
      <c r="AI132" s="89">
        <f t="shared" si="57"/>
        <v>1.1713210000000001</v>
      </c>
      <c r="AJ132" s="104" t="str">
        <f>'[2]Ф2 '!CT132</f>
        <v>нд</v>
      </c>
    </row>
    <row r="133" spans="1:36" ht="29.25" customHeight="1" x14ac:dyDescent="0.25">
      <c r="A133" s="80" t="s">
        <v>195</v>
      </c>
      <c r="B133" s="102" t="str">
        <f>'[2]Ф2 '!B133</f>
        <v>Реконструкция ВЛ-0,4 кВ  КТП № 4 ф. "Советская"  с. Новопокровка, Красноармейский район</v>
      </c>
      <c r="C133" s="103" t="str">
        <f>'[2]Ф2 '!C133</f>
        <v>L_ДЭСК_018</v>
      </c>
      <c r="D133" s="84" t="s">
        <v>107</v>
      </c>
      <c r="E133" s="84">
        <f>'[2]Ф2 '!E133</f>
        <v>2023</v>
      </c>
      <c r="F133" s="86">
        <f>'[2]Ф2 '!F133</f>
        <v>2023</v>
      </c>
      <c r="G133" s="84" t="str">
        <f>'[2]Ф2 '!G133</f>
        <v>нд</v>
      </c>
      <c r="H133" s="85">
        <v>1.1911340000000001</v>
      </c>
      <c r="I133" s="85">
        <v>1.1911340000000001</v>
      </c>
      <c r="J133" s="84" t="s">
        <v>55</v>
      </c>
      <c r="K133" s="112">
        <v>1.1911339999999999</v>
      </c>
      <c r="L133" s="113">
        <v>0</v>
      </c>
      <c r="M133" s="93">
        <v>1.1911339999999999</v>
      </c>
      <c r="N133" s="113">
        <v>0</v>
      </c>
      <c r="O133" s="86">
        <v>0</v>
      </c>
      <c r="P133" s="112">
        <v>1.1911339999999999</v>
      </c>
      <c r="Q133" s="113">
        <v>0</v>
      </c>
      <c r="R133" s="93">
        <v>1.1911339999999999</v>
      </c>
      <c r="S133" s="113">
        <v>0</v>
      </c>
      <c r="T133" s="86">
        <v>0</v>
      </c>
      <c r="U133" s="84">
        <v>0</v>
      </c>
      <c r="V133" s="89">
        <v>1.1911340000000001</v>
      </c>
      <c r="W133" s="84">
        <v>0</v>
      </c>
      <c r="X133" s="84">
        <v>0</v>
      </c>
      <c r="Y133" s="84">
        <v>0</v>
      </c>
      <c r="Z133" s="84">
        <v>0</v>
      </c>
      <c r="AA133" s="86">
        <v>0</v>
      </c>
      <c r="AB133" s="84">
        <v>0</v>
      </c>
      <c r="AC133" s="84">
        <v>0</v>
      </c>
      <c r="AD133" s="84">
        <v>0</v>
      </c>
      <c r="AE133" s="84">
        <v>0</v>
      </c>
      <c r="AF133" s="84">
        <v>0</v>
      </c>
      <c r="AG133" s="84">
        <v>0</v>
      </c>
      <c r="AH133" s="89">
        <f t="shared" si="56"/>
        <v>1.1911340000000001</v>
      </c>
      <c r="AI133" s="89">
        <f t="shared" si="57"/>
        <v>1.1911340000000001</v>
      </c>
      <c r="AJ133" s="104" t="str">
        <f>'[2]Ф2 '!CT133</f>
        <v>нд</v>
      </c>
    </row>
    <row r="134" spans="1:36" ht="29.25" customHeight="1" x14ac:dyDescent="0.25">
      <c r="A134" s="80" t="s">
        <v>196</v>
      </c>
      <c r="B134" s="102" t="str">
        <f>'[2]Ф2 '!B134</f>
        <v>КТП - 195 реконструкция ВЛ-0,4(0,23)кВ в ВЛИ-0,4кВ  ф. Дзержинского</v>
      </c>
      <c r="C134" s="103" t="str">
        <f>'[2]Ф2 '!C134</f>
        <v>M_ДЭСК_001</v>
      </c>
      <c r="D134" s="84" t="s">
        <v>107</v>
      </c>
      <c r="E134" s="84">
        <f>'[2]Ф2 '!E134</f>
        <v>2023</v>
      </c>
      <c r="F134" s="86">
        <f>'[2]Ф2 '!F134</f>
        <v>2023</v>
      </c>
      <c r="G134" s="84" t="str">
        <f>'[2]Ф2 '!G134</f>
        <v>нд</v>
      </c>
      <c r="H134" s="85">
        <v>0.85431800000000002</v>
      </c>
      <c r="I134" s="85">
        <v>0.85431800000000002</v>
      </c>
      <c r="J134" s="84" t="s">
        <v>55</v>
      </c>
      <c r="K134" s="112">
        <v>0.85431800000000002</v>
      </c>
      <c r="L134" s="113">
        <v>0</v>
      </c>
      <c r="M134" s="93">
        <v>0.85431800000000002</v>
      </c>
      <c r="N134" s="113">
        <v>0</v>
      </c>
      <c r="O134" s="86">
        <v>0</v>
      </c>
      <c r="P134" s="112">
        <v>0.85431800000000002</v>
      </c>
      <c r="Q134" s="113">
        <v>0</v>
      </c>
      <c r="R134" s="93">
        <v>0.85431800000000002</v>
      </c>
      <c r="S134" s="113">
        <v>0</v>
      </c>
      <c r="T134" s="86">
        <v>0</v>
      </c>
      <c r="U134" s="84">
        <v>0</v>
      </c>
      <c r="V134" s="89">
        <v>0.85431800000000002</v>
      </c>
      <c r="W134" s="84">
        <v>0</v>
      </c>
      <c r="X134" s="84">
        <v>0</v>
      </c>
      <c r="Y134" s="84">
        <v>0</v>
      </c>
      <c r="Z134" s="84">
        <v>0</v>
      </c>
      <c r="AA134" s="86">
        <v>0</v>
      </c>
      <c r="AB134" s="84">
        <v>0</v>
      </c>
      <c r="AC134" s="84">
        <v>0</v>
      </c>
      <c r="AD134" s="84">
        <v>0</v>
      </c>
      <c r="AE134" s="84">
        <v>0</v>
      </c>
      <c r="AF134" s="84">
        <v>0</v>
      </c>
      <c r="AG134" s="84">
        <v>0</v>
      </c>
      <c r="AH134" s="89">
        <f t="shared" si="56"/>
        <v>0.85431800000000002</v>
      </c>
      <c r="AI134" s="89">
        <f t="shared" si="57"/>
        <v>0.85431800000000002</v>
      </c>
      <c r="AJ134" s="104" t="str">
        <f>'[2]Ф2 '!CT134</f>
        <v>нд</v>
      </c>
    </row>
    <row r="135" spans="1:36" ht="29.25" customHeight="1" x14ac:dyDescent="0.25">
      <c r="A135" s="80" t="s">
        <v>197</v>
      </c>
      <c r="B135" s="102" t="str">
        <f>'[2]Ф2 '!B135</f>
        <v>КТП - 195 реконструкция ВЛ-0,4(0,23)кВ в ВЛИ-0,4кВ  ф. пер. Шевченко</v>
      </c>
      <c r="C135" s="103" t="str">
        <f>'[2]Ф2 '!C135</f>
        <v>M_ДЭСК_002</v>
      </c>
      <c r="D135" s="84" t="s">
        <v>107</v>
      </c>
      <c r="E135" s="84">
        <f>'[2]Ф2 '!E135</f>
        <v>2023</v>
      </c>
      <c r="F135" s="86">
        <f>'[2]Ф2 '!F135</f>
        <v>2023</v>
      </c>
      <c r="G135" s="84" t="str">
        <f>'[2]Ф2 '!G135</f>
        <v>нд</v>
      </c>
      <c r="H135" s="85">
        <v>0.966167</v>
      </c>
      <c r="I135" s="85">
        <v>0.966167</v>
      </c>
      <c r="J135" s="84" t="s">
        <v>55</v>
      </c>
      <c r="K135" s="112">
        <v>0.966167</v>
      </c>
      <c r="L135" s="113">
        <v>0</v>
      </c>
      <c r="M135" s="93">
        <v>0.966167</v>
      </c>
      <c r="N135" s="113">
        <v>0</v>
      </c>
      <c r="O135" s="86">
        <v>0</v>
      </c>
      <c r="P135" s="112">
        <v>0.966167</v>
      </c>
      <c r="Q135" s="113">
        <v>0</v>
      </c>
      <c r="R135" s="93">
        <v>0.966167</v>
      </c>
      <c r="S135" s="113">
        <v>0</v>
      </c>
      <c r="T135" s="86">
        <v>0</v>
      </c>
      <c r="U135" s="84">
        <v>0</v>
      </c>
      <c r="V135" s="89">
        <v>0.966167</v>
      </c>
      <c r="W135" s="84">
        <v>0</v>
      </c>
      <c r="X135" s="84">
        <v>0</v>
      </c>
      <c r="Y135" s="84">
        <v>0</v>
      </c>
      <c r="Z135" s="84">
        <v>0</v>
      </c>
      <c r="AA135" s="86">
        <v>0</v>
      </c>
      <c r="AB135" s="84">
        <v>0</v>
      </c>
      <c r="AC135" s="84">
        <v>0</v>
      </c>
      <c r="AD135" s="84">
        <v>0</v>
      </c>
      <c r="AE135" s="84">
        <v>0</v>
      </c>
      <c r="AF135" s="84">
        <v>0</v>
      </c>
      <c r="AG135" s="84">
        <v>0</v>
      </c>
      <c r="AH135" s="89">
        <f t="shared" si="56"/>
        <v>0.966167</v>
      </c>
      <c r="AI135" s="89">
        <f t="shared" si="57"/>
        <v>0.966167</v>
      </c>
      <c r="AJ135" s="104" t="str">
        <f>'[2]Ф2 '!CT135</f>
        <v>нд</v>
      </c>
    </row>
    <row r="136" spans="1:36" ht="29.25" customHeight="1" x14ac:dyDescent="0.25">
      <c r="A136" s="80" t="s">
        <v>198</v>
      </c>
      <c r="B136" s="102" t="str">
        <f>'[2]Ф2 '!B136</f>
        <v>КТП-164 реконструкция ВЛ-0,4(0,23)кВ в ВЛИ-0,4кВ    ф. "Снеговая-Ташкентская"</v>
      </c>
      <c r="C136" s="103" t="str">
        <f>'[2]Ф2 '!C136</f>
        <v>M_ДЭСК_003</v>
      </c>
      <c r="D136" s="84" t="s">
        <v>107</v>
      </c>
      <c r="E136" s="84">
        <f>'[2]Ф2 '!E136</f>
        <v>2023</v>
      </c>
      <c r="F136" s="86">
        <f>'[2]Ф2 '!F136</f>
        <v>2023</v>
      </c>
      <c r="G136" s="84" t="str">
        <f>'[2]Ф2 '!G136</f>
        <v>нд</v>
      </c>
      <c r="H136" s="85">
        <v>1.095996</v>
      </c>
      <c r="I136" s="85">
        <v>1.095996</v>
      </c>
      <c r="J136" s="84" t="s">
        <v>55</v>
      </c>
      <c r="K136" s="112">
        <v>1.095996</v>
      </c>
      <c r="L136" s="113">
        <v>0</v>
      </c>
      <c r="M136" s="93">
        <v>1.095996</v>
      </c>
      <c r="N136" s="113">
        <v>0</v>
      </c>
      <c r="O136" s="86">
        <v>0</v>
      </c>
      <c r="P136" s="112">
        <v>1.095996</v>
      </c>
      <c r="Q136" s="113">
        <v>0</v>
      </c>
      <c r="R136" s="93">
        <v>1.095996</v>
      </c>
      <c r="S136" s="113">
        <v>0</v>
      </c>
      <c r="T136" s="86">
        <v>0</v>
      </c>
      <c r="U136" s="84">
        <v>0</v>
      </c>
      <c r="V136" s="89">
        <v>1.095996</v>
      </c>
      <c r="W136" s="84">
        <v>0</v>
      </c>
      <c r="X136" s="84">
        <v>0</v>
      </c>
      <c r="Y136" s="84">
        <v>0</v>
      </c>
      <c r="Z136" s="84">
        <v>0</v>
      </c>
      <c r="AA136" s="86">
        <v>0</v>
      </c>
      <c r="AB136" s="84">
        <v>0</v>
      </c>
      <c r="AC136" s="84">
        <v>0</v>
      </c>
      <c r="AD136" s="84">
        <v>0</v>
      </c>
      <c r="AE136" s="84">
        <v>0</v>
      </c>
      <c r="AF136" s="84">
        <v>0</v>
      </c>
      <c r="AG136" s="84">
        <v>0</v>
      </c>
      <c r="AH136" s="89">
        <f t="shared" si="56"/>
        <v>1.095996</v>
      </c>
      <c r="AI136" s="89">
        <f t="shared" si="57"/>
        <v>1.095996</v>
      </c>
      <c r="AJ136" s="104" t="str">
        <f>'[2]Ф2 '!CT136</f>
        <v>нд</v>
      </c>
    </row>
    <row r="137" spans="1:36" ht="29.25" customHeight="1" x14ac:dyDescent="0.25">
      <c r="A137" s="80" t="s">
        <v>199</v>
      </c>
      <c r="B137" s="102" t="str">
        <f>'[2]Ф2 '!B137</f>
        <v>КТП-164 реконструкция ВЛ-0,4(0,23)кВ в ВЛИ-0,4кВ    ф. "Волгоградcкая-Ташкентская"</v>
      </c>
      <c r="C137" s="103" t="str">
        <f>'[2]Ф2 '!C137</f>
        <v>M_ДЭСК_004</v>
      </c>
      <c r="D137" s="84" t="s">
        <v>107</v>
      </c>
      <c r="E137" s="84">
        <f>'[2]Ф2 '!E137</f>
        <v>2023</v>
      </c>
      <c r="F137" s="86">
        <f>'[2]Ф2 '!F137</f>
        <v>2023</v>
      </c>
      <c r="G137" s="84" t="str">
        <f>'[2]Ф2 '!G137</f>
        <v>нд</v>
      </c>
      <c r="H137" s="85">
        <v>1.5074080000000001</v>
      </c>
      <c r="I137" s="85">
        <v>1.5074080000000001</v>
      </c>
      <c r="J137" s="84" t="s">
        <v>55</v>
      </c>
      <c r="K137" s="112">
        <v>1.5074080000000001</v>
      </c>
      <c r="L137" s="113">
        <v>0</v>
      </c>
      <c r="M137" s="93">
        <v>1.5074080000000001</v>
      </c>
      <c r="N137" s="113">
        <v>0</v>
      </c>
      <c r="O137" s="86">
        <v>0</v>
      </c>
      <c r="P137" s="112">
        <v>1.5074080000000001</v>
      </c>
      <c r="Q137" s="113">
        <v>0</v>
      </c>
      <c r="R137" s="93">
        <v>1.5074080000000001</v>
      </c>
      <c r="S137" s="113">
        <v>0</v>
      </c>
      <c r="T137" s="86">
        <v>0</v>
      </c>
      <c r="U137" s="84">
        <v>0</v>
      </c>
      <c r="V137" s="89">
        <v>1.5074080000000001</v>
      </c>
      <c r="W137" s="84">
        <v>0</v>
      </c>
      <c r="X137" s="84">
        <v>0</v>
      </c>
      <c r="Y137" s="84">
        <v>0</v>
      </c>
      <c r="Z137" s="84">
        <v>0</v>
      </c>
      <c r="AA137" s="86">
        <v>0</v>
      </c>
      <c r="AB137" s="84">
        <v>0</v>
      </c>
      <c r="AC137" s="84">
        <v>0</v>
      </c>
      <c r="AD137" s="84">
        <v>0</v>
      </c>
      <c r="AE137" s="84">
        <v>0</v>
      </c>
      <c r="AF137" s="84">
        <v>0</v>
      </c>
      <c r="AG137" s="84">
        <v>0</v>
      </c>
      <c r="AH137" s="89">
        <f t="shared" si="56"/>
        <v>1.5074080000000001</v>
      </c>
      <c r="AI137" s="89">
        <f t="shared" si="57"/>
        <v>1.5074080000000001</v>
      </c>
      <c r="AJ137" s="104" t="str">
        <f>'[2]Ф2 '!CT137</f>
        <v>нд</v>
      </c>
    </row>
    <row r="138" spans="1:36" ht="29.25" customHeight="1" x14ac:dyDescent="0.25">
      <c r="A138" s="80" t="s">
        <v>200</v>
      </c>
      <c r="B138" s="102" t="str">
        <f>'[2]Ф2 '!B138</f>
        <v>КТП-164 реконструкция ВЛ-0,4(0,23)кВ в ВЛИ-0,4кВ    ф.  "Воркутинская-Карагандинская"</v>
      </c>
      <c r="C138" s="103" t="str">
        <f>'[2]Ф2 '!C138</f>
        <v>M_ДЭСК_005</v>
      </c>
      <c r="D138" s="84" t="s">
        <v>107</v>
      </c>
      <c r="E138" s="84">
        <f>'[2]Ф2 '!E138</f>
        <v>2023</v>
      </c>
      <c r="F138" s="86">
        <f>'[2]Ф2 '!F138</f>
        <v>2023</v>
      </c>
      <c r="G138" s="84" t="str">
        <f>'[2]Ф2 '!G138</f>
        <v>нд</v>
      </c>
      <c r="H138" s="85">
        <v>3.4464020000000004</v>
      </c>
      <c r="I138" s="85">
        <v>3.4464020000000004</v>
      </c>
      <c r="J138" s="84" t="s">
        <v>55</v>
      </c>
      <c r="K138" s="112">
        <v>3.4464020000000004</v>
      </c>
      <c r="L138" s="113">
        <v>0</v>
      </c>
      <c r="M138" s="93">
        <v>3.4464020000000004</v>
      </c>
      <c r="N138" s="113">
        <v>0</v>
      </c>
      <c r="O138" s="86">
        <v>0</v>
      </c>
      <c r="P138" s="112">
        <v>3.4464020000000004</v>
      </c>
      <c r="Q138" s="113">
        <v>0</v>
      </c>
      <c r="R138" s="93">
        <v>3.4464020000000004</v>
      </c>
      <c r="S138" s="113">
        <v>0</v>
      </c>
      <c r="T138" s="86">
        <v>0</v>
      </c>
      <c r="U138" s="84">
        <v>0</v>
      </c>
      <c r="V138" s="89">
        <v>3.4464020000000004</v>
      </c>
      <c r="W138" s="84">
        <v>0</v>
      </c>
      <c r="X138" s="84">
        <v>0</v>
      </c>
      <c r="Y138" s="84">
        <v>0</v>
      </c>
      <c r="Z138" s="84">
        <v>0</v>
      </c>
      <c r="AA138" s="86">
        <v>0</v>
      </c>
      <c r="AB138" s="84">
        <v>0</v>
      </c>
      <c r="AC138" s="84">
        <v>0</v>
      </c>
      <c r="AD138" s="84">
        <v>0</v>
      </c>
      <c r="AE138" s="84">
        <v>0</v>
      </c>
      <c r="AF138" s="84">
        <v>0</v>
      </c>
      <c r="AG138" s="84">
        <v>0</v>
      </c>
      <c r="AH138" s="89">
        <f t="shared" si="56"/>
        <v>3.4464020000000004</v>
      </c>
      <c r="AI138" s="89">
        <f t="shared" si="57"/>
        <v>3.4464020000000004</v>
      </c>
      <c r="AJ138" s="104" t="str">
        <f>'[2]Ф2 '!CT138</f>
        <v>нд</v>
      </c>
    </row>
    <row r="139" spans="1:36" ht="29.25" customHeight="1" x14ac:dyDescent="0.25">
      <c r="A139" s="80" t="s">
        <v>201</v>
      </c>
      <c r="B139" s="102" t="str">
        <f>'[2]Ф2 '!B139</f>
        <v>ТП - 146 реконструкция ВЛ-0,4(0,23)кВ в ВЛИ-0,4кВ   ф.  "Берзарина-Донская"</v>
      </c>
      <c r="C139" s="103" t="str">
        <f>'[2]Ф2 '!C139</f>
        <v>M_ДЭСК_006</v>
      </c>
      <c r="D139" s="84" t="s">
        <v>107</v>
      </c>
      <c r="E139" s="84">
        <f>'[2]Ф2 '!E139</f>
        <v>2023</v>
      </c>
      <c r="F139" s="86">
        <f>'[2]Ф2 '!F139</f>
        <v>2023</v>
      </c>
      <c r="G139" s="84" t="str">
        <f>'[2]Ф2 '!G139</f>
        <v>нд</v>
      </c>
      <c r="H139" s="85">
        <v>1.15049253</v>
      </c>
      <c r="I139" s="85">
        <v>1.15049253</v>
      </c>
      <c r="J139" s="84" t="s">
        <v>55</v>
      </c>
      <c r="K139" s="112">
        <v>1.1504925333333336</v>
      </c>
      <c r="L139" s="113">
        <v>0</v>
      </c>
      <c r="M139" s="93">
        <v>1.1504925333333336</v>
      </c>
      <c r="N139" s="113">
        <v>0</v>
      </c>
      <c r="O139" s="86">
        <v>0</v>
      </c>
      <c r="P139" s="112">
        <v>1.1504925333333336</v>
      </c>
      <c r="Q139" s="113">
        <v>0</v>
      </c>
      <c r="R139" s="93">
        <v>1.1504925333333336</v>
      </c>
      <c r="S139" s="113">
        <v>0</v>
      </c>
      <c r="T139" s="86">
        <v>0</v>
      </c>
      <c r="U139" s="84">
        <v>0</v>
      </c>
      <c r="V139" s="89">
        <v>1.1504925333333336</v>
      </c>
      <c r="W139" s="84">
        <v>0</v>
      </c>
      <c r="X139" s="84">
        <v>0</v>
      </c>
      <c r="Y139" s="84">
        <v>0</v>
      </c>
      <c r="Z139" s="84">
        <v>0</v>
      </c>
      <c r="AA139" s="86">
        <v>0</v>
      </c>
      <c r="AB139" s="84">
        <v>0</v>
      </c>
      <c r="AC139" s="84">
        <v>0</v>
      </c>
      <c r="AD139" s="84">
        <v>0</v>
      </c>
      <c r="AE139" s="84">
        <v>0</v>
      </c>
      <c r="AF139" s="84">
        <v>0</v>
      </c>
      <c r="AG139" s="84">
        <v>0</v>
      </c>
      <c r="AH139" s="89">
        <f t="shared" si="56"/>
        <v>1.1504925333333336</v>
      </c>
      <c r="AI139" s="89">
        <f t="shared" si="57"/>
        <v>1.1504925333333336</v>
      </c>
      <c r="AJ139" s="104" t="str">
        <f>'[2]Ф2 '!CT139</f>
        <v>нд</v>
      </c>
    </row>
    <row r="140" spans="1:36" ht="29.25" customHeight="1" x14ac:dyDescent="0.25">
      <c r="A140" s="80" t="s">
        <v>202</v>
      </c>
      <c r="B140" s="102" t="str">
        <f>'[2]Ф2 '!B140</f>
        <v>ТП - 42 реконструкция ВЛ-0,4(0,23)кВ в ВЛИ-0,4кВ     ф.  "№1  2-я Западная"</v>
      </c>
      <c r="C140" s="103" t="str">
        <f>'[2]Ф2 '!C140</f>
        <v>M_ДЭСК_007</v>
      </c>
      <c r="D140" s="84" t="s">
        <v>107</v>
      </c>
      <c r="E140" s="84">
        <f>'[2]Ф2 '!E140</f>
        <v>2023</v>
      </c>
      <c r="F140" s="86">
        <f>'[2]Ф2 '!F140</f>
        <v>2023</v>
      </c>
      <c r="G140" s="84" t="str">
        <f>'[2]Ф2 '!G140</f>
        <v>нд</v>
      </c>
      <c r="H140" s="85">
        <v>0.48443504999999998</v>
      </c>
      <c r="I140" s="85">
        <v>0.48443504999999998</v>
      </c>
      <c r="J140" s="84" t="s">
        <v>55</v>
      </c>
      <c r="K140" s="112">
        <v>0.48443504999999998</v>
      </c>
      <c r="L140" s="113">
        <v>0</v>
      </c>
      <c r="M140" s="93">
        <v>0.48443504999999998</v>
      </c>
      <c r="N140" s="113">
        <v>0</v>
      </c>
      <c r="O140" s="86">
        <v>0</v>
      </c>
      <c r="P140" s="112">
        <v>0.48443504999999998</v>
      </c>
      <c r="Q140" s="113">
        <v>0</v>
      </c>
      <c r="R140" s="93">
        <v>0.48443504999999998</v>
      </c>
      <c r="S140" s="113">
        <v>0</v>
      </c>
      <c r="T140" s="86">
        <v>0</v>
      </c>
      <c r="U140" s="84">
        <v>0</v>
      </c>
      <c r="V140" s="89">
        <v>0.48443504999999998</v>
      </c>
      <c r="W140" s="84">
        <v>0</v>
      </c>
      <c r="X140" s="84">
        <v>0</v>
      </c>
      <c r="Y140" s="84">
        <v>0</v>
      </c>
      <c r="Z140" s="84">
        <v>0</v>
      </c>
      <c r="AA140" s="86">
        <v>0</v>
      </c>
      <c r="AB140" s="84">
        <v>0</v>
      </c>
      <c r="AC140" s="84">
        <v>0</v>
      </c>
      <c r="AD140" s="84">
        <v>0</v>
      </c>
      <c r="AE140" s="84">
        <v>0</v>
      </c>
      <c r="AF140" s="84">
        <v>0</v>
      </c>
      <c r="AG140" s="84">
        <v>0</v>
      </c>
      <c r="AH140" s="89">
        <f t="shared" si="56"/>
        <v>0.48443504999999998</v>
      </c>
      <c r="AI140" s="89">
        <f t="shared" si="57"/>
        <v>0.48443504999999998</v>
      </c>
      <c r="AJ140" s="104" t="str">
        <f>'[2]Ф2 '!CT140</f>
        <v>нд</v>
      </c>
    </row>
    <row r="141" spans="1:36" ht="29.25" customHeight="1" x14ac:dyDescent="0.25">
      <c r="A141" s="80" t="s">
        <v>203</v>
      </c>
      <c r="B141" s="102" t="str">
        <f>'[2]Ф2 '!B141</f>
        <v>ТП - 42 реконструкция ВЛ-0,4(0,23)кВ в ВЛИ-0,4кВ     ф.  "№1  1-я Западная"</v>
      </c>
      <c r="C141" s="103" t="str">
        <f>'[2]Ф2 '!C141</f>
        <v>M_ДЭСК_008</v>
      </c>
      <c r="D141" s="84" t="s">
        <v>107</v>
      </c>
      <c r="E141" s="84">
        <f>'[2]Ф2 '!E141</f>
        <v>2023</v>
      </c>
      <c r="F141" s="86">
        <f>'[2]Ф2 '!F141</f>
        <v>2023</v>
      </c>
      <c r="G141" s="84" t="str">
        <f>'[2]Ф2 '!G141</f>
        <v>нд</v>
      </c>
      <c r="H141" s="85">
        <v>1.17507249</v>
      </c>
      <c r="I141" s="85">
        <v>1.17507249</v>
      </c>
      <c r="J141" s="84" t="s">
        <v>55</v>
      </c>
      <c r="K141" s="112">
        <v>1.1750724916666666</v>
      </c>
      <c r="L141" s="113">
        <v>0</v>
      </c>
      <c r="M141" s="93">
        <v>1.1750724916666666</v>
      </c>
      <c r="N141" s="113">
        <v>0</v>
      </c>
      <c r="O141" s="86">
        <v>0</v>
      </c>
      <c r="P141" s="112">
        <v>1.1750724916666666</v>
      </c>
      <c r="Q141" s="113">
        <v>0</v>
      </c>
      <c r="R141" s="93">
        <v>1.1750724916666666</v>
      </c>
      <c r="S141" s="113">
        <v>0</v>
      </c>
      <c r="T141" s="86">
        <v>0</v>
      </c>
      <c r="U141" s="84">
        <v>0</v>
      </c>
      <c r="V141" s="89">
        <v>1.1750724916666666</v>
      </c>
      <c r="W141" s="84">
        <v>0</v>
      </c>
      <c r="X141" s="84">
        <v>0</v>
      </c>
      <c r="Y141" s="84">
        <v>0</v>
      </c>
      <c r="Z141" s="84">
        <v>0</v>
      </c>
      <c r="AA141" s="86">
        <v>0</v>
      </c>
      <c r="AB141" s="84">
        <v>0</v>
      </c>
      <c r="AC141" s="84">
        <v>0</v>
      </c>
      <c r="AD141" s="84">
        <v>0</v>
      </c>
      <c r="AE141" s="84">
        <v>0</v>
      </c>
      <c r="AF141" s="84">
        <v>0</v>
      </c>
      <c r="AG141" s="84">
        <v>0</v>
      </c>
      <c r="AH141" s="89">
        <f t="shared" si="56"/>
        <v>1.1750724916666666</v>
      </c>
      <c r="AI141" s="89">
        <f t="shared" si="57"/>
        <v>1.1750724916666666</v>
      </c>
      <c r="AJ141" s="104" t="str">
        <f>'[2]Ф2 '!CT141</f>
        <v>нд</v>
      </c>
    </row>
    <row r="142" spans="1:36" ht="29.25" customHeight="1" x14ac:dyDescent="0.25">
      <c r="A142" s="80" t="s">
        <v>204</v>
      </c>
      <c r="B142" s="102" t="str">
        <f>'[2]Ф2 '!B142</f>
        <v>ТП - 42 реконструкция ВЛ-0,4(0,23)кВ в ВЛИ-0,4кВ     ф.  "№2  2-я Западная, 1-21"</v>
      </c>
      <c r="C142" s="103" t="str">
        <f>'[2]Ф2 '!C142</f>
        <v>M_ДЭСК_009</v>
      </c>
      <c r="D142" s="84" t="s">
        <v>107</v>
      </c>
      <c r="E142" s="84">
        <f>'[2]Ф2 '!E142</f>
        <v>2023</v>
      </c>
      <c r="F142" s="86">
        <f>'[2]Ф2 '!F142</f>
        <v>2023</v>
      </c>
      <c r="G142" s="84" t="str">
        <f>'[2]Ф2 '!G142</f>
        <v>нд</v>
      </c>
      <c r="H142" s="85">
        <v>1.3569925300000001</v>
      </c>
      <c r="I142" s="85">
        <v>1.3569925300000001</v>
      </c>
      <c r="J142" s="84" t="s">
        <v>55</v>
      </c>
      <c r="K142" s="112">
        <v>1.3569925333333333</v>
      </c>
      <c r="L142" s="113">
        <v>0</v>
      </c>
      <c r="M142" s="93">
        <v>1.3569925333333333</v>
      </c>
      <c r="N142" s="113">
        <v>0</v>
      </c>
      <c r="O142" s="86">
        <v>0</v>
      </c>
      <c r="P142" s="112">
        <v>1.3569925333333333</v>
      </c>
      <c r="Q142" s="113">
        <v>0</v>
      </c>
      <c r="R142" s="93">
        <v>1.3569925333333333</v>
      </c>
      <c r="S142" s="113">
        <v>0</v>
      </c>
      <c r="T142" s="86">
        <v>0</v>
      </c>
      <c r="U142" s="84">
        <v>0</v>
      </c>
      <c r="V142" s="89">
        <v>1.3569925333333333</v>
      </c>
      <c r="W142" s="84">
        <v>0</v>
      </c>
      <c r="X142" s="84">
        <v>0</v>
      </c>
      <c r="Y142" s="84">
        <v>0</v>
      </c>
      <c r="Z142" s="84">
        <v>0</v>
      </c>
      <c r="AA142" s="86">
        <v>0</v>
      </c>
      <c r="AB142" s="84">
        <v>0</v>
      </c>
      <c r="AC142" s="84">
        <v>0</v>
      </c>
      <c r="AD142" s="84">
        <v>0</v>
      </c>
      <c r="AE142" s="84">
        <v>0</v>
      </c>
      <c r="AF142" s="84">
        <v>0</v>
      </c>
      <c r="AG142" s="84">
        <v>0</v>
      </c>
      <c r="AH142" s="89">
        <f t="shared" si="56"/>
        <v>1.3569925333333333</v>
      </c>
      <c r="AI142" s="89">
        <f t="shared" si="57"/>
        <v>1.3569925333333333</v>
      </c>
      <c r="AJ142" s="104" t="str">
        <f>'[2]Ф2 '!CT142</f>
        <v>нд</v>
      </c>
    </row>
    <row r="143" spans="1:36" ht="29.25" customHeight="1" x14ac:dyDescent="0.25">
      <c r="A143" s="80" t="s">
        <v>205</v>
      </c>
      <c r="B143" s="102" t="str">
        <f>'[2]Ф2 '!B143</f>
        <v>ТП - 42 реконструкция ВЛ-0,4(0,23)кВ в ВЛИ-0,4кВ     ф.  "№2  1-я Западная"</v>
      </c>
      <c r="C143" s="103" t="str">
        <f>'[2]Ф2 '!C143</f>
        <v>M_ДЭСК_010</v>
      </c>
      <c r="D143" s="84" t="s">
        <v>107</v>
      </c>
      <c r="E143" s="84">
        <f>'[2]Ф2 '!E143</f>
        <v>2023</v>
      </c>
      <c r="F143" s="86">
        <f>'[2]Ф2 '!F143</f>
        <v>2023</v>
      </c>
      <c r="G143" s="84" t="str">
        <f>'[2]Ф2 '!G143</f>
        <v>нд</v>
      </c>
      <c r="H143" s="85">
        <v>0.31319340000000001</v>
      </c>
      <c r="I143" s="85">
        <v>0.31319340000000001</v>
      </c>
      <c r="J143" s="84" t="s">
        <v>55</v>
      </c>
      <c r="K143" s="112">
        <v>0.31319340000000001</v>
      </c>
      <c r="L143" s="113">
        <v>0</v>
      </c>
      <c r="M143" s="93">
        <v>0.31319340000000001</v>
      </c>
      <c r="N143" s="113">
        <v>0</v>
      </c>
      <c r="O143" s="86">
        <v>0</v>
      </c>
      <c r="P143" s="112">
        <v>0.31319340000000001</v>
      </c>
      <c r="Q143" s="113">
        <v>0</v>
      </c>
      <c r="R143" s="93">
        <v>0.31319340000000001</v>
      </c>
      <c r="S143" s="113">
        <v>0</v>
      </c>
      <c r="T143" s="86">
        <v>0</v>
      </c>
      <c r="U143" s="84">
        <v>0</v>
      </c>
      <c r="V143" s="89">
        <v>0.31319340000000001</v>
      </c>
      <c r="W143" s="84">
        <v>0</v>
      </c>
      <c r="X143" s="84">
        <v>0</v>
      </c>
      <c r="Y143" s="84">
        <v>0</v>
      </c>
      <c r="Z143" s="84">
        <v>0</v>
      </c>
      <c r="AA143" s="86">
        <v>0</v>
      </c>
      <c r="AB143" s="84">
        <v>0</v>
      </c>
      <c r="AC143" s="84">
        <v>0</v>
      </c>
      <c r="AD143" s="84">
        <v>0</v>
      </c>
      <c r="AE143" s="84">
        <v>0</v>
      </c>
      <c r="AF143" s="84">
        <v>0</v>
      </c>
      <c r="AG143" s="84">
        <v>0</v>
      </c>
      <c r="AH143" s="89">
        <f t="shared" si="56"/>
        <v>0.31319340000000001</v>
      </c>
      <c r="AI143" s="89">
        <f t="shared" si="57"/>
        <v>0.31319340000000001</v>
      </c>
      <c r="AJ143" s="104" t="str">
        <f>'[2]Ф2 '!CT143</f>
        <v>нд</v>
      </c>
    </row>
    <row r="144" spans="1:36" ht="29.25" customHeight="1" x14ac:dyDescent="0.25">
      <c r="A144" s="80" t="s">
        <v>206</v>
      </c>
      <c r="B144" s="102" t="str">
        <f>'[2]Ф2 '!B144</f>
        <v>ТП - 134 реконструкция ВЛ-0,4(0,23)кВ в ВЛИ-0,4кВ   ф.  "Поселок-2"</v>
      </c>
      <c r="C144" s="103" t="str">
        <f>'[2]Ф2 '!C144</f>
        <v>M_ДЭСК_011</v>
      </c>
      <c r="D144" s="84" t="s">
        <v>107</v>
      </c>
      <c r="E144" s="84">
        <f>'[2]Ф2 '!E144</f>
        <v>2023</v>
      </c>
      <c r="F144" s="86">
        <f>'[2]Ф2 '!F144</f>
        <v>2023</v>
      </c>
      <c r="G144" s="84" t="str">
        <f>'[2]Ф2 '!G144</f>
        <v>нд</v>
      </c>
      <c r="H144" s="85">
        <v>1.0927730499999999</v>
      </c>
      <c r="I144" s="85">
        <v>1.0927730499999999</v>
      </c>
      <c r="J144" s="84" t="s">
        <v>55</v>
      </c>
      <c r="K144" s="112">
        <v>1.0927730499999999</v>
      </c>
      <c r="L144" s="113">
        <v>0</v>
      </c>
      <c r="M144" s="93">
        <v>1.0927730499999999</v>
      </c>
      <c r="N144" s="113">
        <v>0</v>
      </c>
      <c r="O144" s="86">
        <v>0</v>
      </c>
      <c r="P144" s="112">
        <v>1.0927730499999999</v>
      </c>
      <c r="Q144" s="113">
        <v>0</v>
      </c>
      <c r="R144" s="93">
        <v>1.0927730499999999</v>
      </c>
      <c r="S144" s="113">
        <v>0</v>
      </c>
      <c r="T144" s="86">
        <v>0</v>
      </c>
      <c r="U144" s="84">
        <v>0</v>
      </c>
      <c r="V144" s="89">
        <v>1.0927730499999999</v>
      </c>
      <c r="W144" s="84">
        <v>0</v>
      </c>
      <c r="X144" s="84">
        <v>0</v>
      </c>
      <c r="Y144" s="84">
        <v>0</v>
      </c>
      <c r="Z144" s="84">
        <v>0</v>
      </c>
      <c r="AA144" s="86">
        <v>0</v>
      </c>
      <c r="AB144" s="84">
        <v>0</v>
      </c>
      <c r="AC144" s="84">
        <v>0</v>
      </c>
      <c r="AD144" s="84">
        <v>0</v>
      </c>
      <c r="AE144" s="84">
        <v>0</v>
      </c>
      <c r="AF144" s="84">
        <v>0</v>
      </c>
      <c r="AG144" s="84">
        <v>0</v>
      </c>
      <c r="AH144" s="89">
        <f t="shared" si="56"/>
        <v>1.0927730499999999</v>
      </c>
      <c r="AI144" s="89">
        <f t="shared" si="57"/>
        <v>1.0927730499999999</v>
      </c>
      <c r="AJ144" s="104" t="str">
        <f>'[2]Ф2 '!CT144</f>
        <v>нд</v>
      </c>
    </row>
    <row r="145" spans="1:36" ht="29.25" customHeight="1" x14ac:dyDescent="0.25">
      <c r="A145" s="80" t="s">
        <v>207</v>
      </c>
      <c r="B145" s="102" t="str">
        <f>'[2]Ф2 '!B145</f>
        <v>ТП - 134 реконструкция ВЛ-0,4(0,23)кВ в ВЛИ-0,4кВ   ф.  "Поселок"</v>
      </c>
      <c r="C145" s="103" t="str">
        <f>'[2]Ф2 '!C145</f>
        <v>M_ДЭСК_012</v>
      </c>
      <c r="D145" s="84" t="s">
        <v>107</v>
      </c>
      <c r="E145" s="84">
        <f>'[2]Ф2 '!E145</f>
        <v>2023</v>
      </c>
      <c r="F145" s="86">
        <f>'[2]Ф2 '!F145</f>
        <v>2023</v>
      </c>
      <c r="G145" s="84" t="str">
        <f>'[2]Ф2 '!G145</f>
        <v>нд</v>
      </c>
      <c r="H145" s="85">
        <v>1.6984125400000001</v>
      </c>
      <c r="I145" s="85">
        <v>1.6984125400000001</v>
      </c>
      <c r="J145" s="84" t="s">
        <v>55</v>
      </c>
      <c r="K145" s="112">
        <v>1.6984125416666667</v>
      </c>
      <c r="L145" s="113">
        <v>0</v>
      </c>
      <c r="M145" s="93">
        <v>1.6984125416666667</v>
      </c>
      <c r="N145" s="113">
        <v>0</v>
      </c>
      <c r="O145" s="86">
        <v>0</v>
      </c>
      <c r="P145" s="112">
        <v>1.6984125416666667</v>
      </c>
      <c r="Q145" s="113">
        <v>0</v>
      </c>
      <c r="R145" s="93">
        <v>1.6984125416666667</v>
      </c>
      <c r="S145" s="113">
        <v>0</v>
      </c>
      <c r="T145" s="86">
        <v>0</v>
      </c>
      <c r="U145" s="84">
        <v>0</v>
      </c>
      <c r="V145" s="89">
        <v>1.6984125416666667</v>
      </c>
      <c r="W145" s="84">
        <v>0</v>
      </c>
      <c r="X145" s="84">
        <v>0</v>
      </c>
      <c r="Y145" s="84">
        <v>0</v>
      </c>
      <c r="Z145" s="84">
        <v>0</v>
      </c>
      <c r="AA145" s="86">
        <v>0</v>
      </c>
      <c r="AB145" s="84">
        <v>0</v>
      </c>
      <c r="AC145" s="84">
        <v>0</v>
      </c>
      <c r="AD145" s="84">
        <v>0</v>
      </c>
      <c r="AE145" s="84">
        <v>0</v>
      </c>
      <c r="AF145" s="84">
        <v>0</v>
      </c>
      <c r="AG145" s="84">
        <v>0</v>
      </c>
      <c r="AH145" s="89">
        <f t="shared" si="56"/>
        <v>1.6984125416666667</v>
      </c>
      <c r="AI145" s="89">
        <f t="shared" si="57"/>
        <v>1.6984125416666667</v>
      </c>
      <c r="AJ145" s="104" t="str">
        <f>'[2]Ф2 '!CT145</f>
        <v>нд</v>
      </c>
    </row>
    <row r="146" spans="1:36" ht="36.75" customHeight="1" x14ac:dyDescent="0.25">
      <c r="A146" s="80" t="s">
        <v>208</v>
      </c>
      <c r="B146" s="102" t="str">
        <f>'[2]Ф2 '!B146</f>
        <v>КТП - 2  реконструкция ВЛ-0,4 кВ   ф."Огородная " с. Новопокровка, Красноармейский район</v>
      </c>
      <c r="C146" s="103" t="str">
        <f>'[2]Ф2 '!C146</f>
        <v>L_ДЭСК_025</v>
      </c>
      <c r="D146" s="84" t="s">
        <v>107</v>
      </c>
      <c r="E146" s="84">
        <f>'[2]Ф2 '!E146</f>
        <v>2024</v>
      </c>
      <c r="F146" s="86">
        <f>'[2]Ф2 '!F146</f>
        <v>2024</v>
      </c>
      <c r="G146" s="84" t="str">
        <f>'[2]Ф2 '!G146</f>
        <v>нд</v>
      </c>
      <c r="H146" s="85">
        <v>2.8449538099999998</v>
      </c>
      <c r="I146" s="85">
        <v>2.8449538099999998</v>
      </c>
      <c r="J146" s="84" t="s">
        <v>55</v>
      </c>
      <c r="K146" s="85">
        <f t="shared" ref="K146:K153" si="58">SUM(L146:O146)</f>
        <v>2.8449528700000002</v>
      </c>
      <c r="L146" s="85">
        <v>0.25356000000000001</v>
      </c>
      <c r="M146" s="85">
        <v>2.59139287</v>
      </c>
      <c r="N146" s="86">
        <v>0</v>
      </c>
      <c r="O146" s="86">
        <v>0</v>
      </c>
      <c r="P146" s="85">
        <f t="shared" ref="P146:P212" si="59">SUM(Q146:T146)</f>
        <v>2.8449528700000002</v>
      </c>
      <c r="Q146" s="85">
        <v>0.25356000000000001</v>
      </c>
      <c r="R146" s="85">
        <v>2.59139287</v>
      </c>
      <c r="S146" s="86">
        <v>0</v>
      </c>
      <c r="T146" s="86">
        <v>0</v>
      </c>
      <c r="U146" s="90">
        <v>0</v>
      </c>
      <c r="V146" s="90">
        <v>0</v>
      </c>
      <c r="W146" s="85">
        <f>I146</f>
        <v>2.8449538099999998</v>
      </c>
      <c r="X146" s="84">
        <f t="shared" ref="X146:Y158" si="60">IF(F146=2025,H146,0)</f>
        <v>0</v>
      </c>
      <c r="Y146" s="86">
        <f t="shared" si="60"/>
        <v>0</v>
      </c>
      <c r="Z146" s="86">
        <f t="shared" ref="Z146:AG177" si="61">IF(F146=2026,H146,0)</f>
        <v>0</v>
      </c>
      <c r="AA146" s="86">
        <f t="shared" si="61"/>
        <v>0</v>
      </c>
      <c r="AB146" s="86">
        <f t="shared" si="61"/>
        <v>0</v>
      </c>
      <c r="AC146" s="86">
        <f t="shared" si="61"/>
        <v>0</v>
      </c>
      <c r="AD146" s="86">
        <f t="shared" si="61"/>
        <v>0</v>
      </c>
      <c r="AE146" s="86">
        <f t="shared" si="61"/>
        <v>0</v>
      </c>
      <c r="AF146" s="86">
        <f t="shared" si="61"/>
        <v>0</v>
      </c>
      <c r="AG146" s="86">
        <f t="shared" si="61"/>
        <v>0</v>
      </c>
      <c r="AH146" s="89">
        <f t="shared" si="56"/>
        <v>2.8449538099999998</v>
      </c>
      <c r="AI146" s="89">
        <f t="shared" si="57"/>
        <v>2.8449538099999998</v>
      </c>
      <c r="AJ146" s="104" t="str">
        <f>'[2]Ф2 '!CT146</f>
        <v>нд</v>
      </c>
    </row>
    <row r="147" spans="1:36" ht="36.75" customHeight="1" x14ac:dyDescent="0.25">
      <c r="A147" s="80" t="s">
        <v>209</v>
      </c>
      <c r="B147" s="102" t="str">
        <f>'[2]Ф2 '!B147</f>
        <v xml:space="preserve">КТП - 2  реконструкция ВЛ-0,4 кВ  ф."Строителей " с. Новопокровка,Красноармейский район </v>
      </c>
      <c r="C147" s="103" t="str">
        <f>'[2]Ф2 '!C147</f>
        <v>L_ДЭСК_026</v>
      </c>
      <c r="D147" s="84" t="s">
        <v>107</v>
      </c>
      <c r="E147" s="84">
        <f>'[2]Ф2 '!E147</f>
        <v>2024</v>
      </c>
      <c r="F147" s="86">
        <f>'[2]Ф2 '!F147</f>
        <v>2024</v>
      </c>
      <c r="G147" s="84" t="str">
        <f>'[2]Ф2 '!G147</f>
        <v>нд</v>
      </c>
      <c r="H147" s="85">
        <v>3.35202548</v>
      </c>
      <c r="I147" s="85">
        <v>3.35202548</v>
      </c>
      <c r="J147" s="84" t="s">
        <v>55</v>
      </c>
      <c r="K147" s="85">
        <f t="shared" si="58"/>
        <v>3.3520249800000004</v>
      </c>
      <c r="L147" s="85">
        <v>0.29875400000000002</v>
      </c>
      <c r="M147" s="85">
        <v>3.0532709800000002</v>
      </c>
      <c r="N147" s="86">
        <v>0</v>
      </c>
      <c r="O147" s="86">
        <v>0</v>
      </c>
      <c r="P147" s="85">
        <f t="shared" si="59"/>
        <v>3.3520249800000004</v>
      </c>
      <c r="Q147" s="85">
        <v>0.29875400000000002</v>
      </c>
      <c r="R147" s="85">
        <v>3.0532709800000002</v>
      </c>
      <c r="S147" s="86">
        <v>0</v>
      </c>
      <c r="T147" s="86">
        <v>0</v>
      </c>
      <c r="U147" s="90">
        <v>0</v>
      </c>
      <c r="V147" s="90">
        <v>0</v>
      </c>
      <c r="W147" s="85">
        <f>I147</f>
        <v>3.35202548</v>
      </c>
      <c r="X147" s="84">
        <f t="shared" si="60"/>
        <v>0</v>
      </c>
      <c r="Y147" s="86">
        <f t="shared" si="60"/>
        <v>0</v>
      </c>
      <c r="Z147" s="86">
        <f t="shared" si="61"/>
        <v>0</v>
      </c>
      <c r="AA147" s="86">
        <f t="shared" si="61"/>
        <v>0</v>
      </c>
      <c r="AB147" s="86">
        <f t="shared" si="61"/>
        <v>0</v>
      </c>
      <c r="AC147" s="86">
        <f t="shared" si="61"/>
        <v>0</v>
      </c>
      <c r="AD147" s="86">
        <f t="shared" si="61"/>
        <v>0</v>
      </c>
      <c r="AE147" s="86">
        <f t="shared" si="61"/>
        <v>0</v>
      </c>
      <c r="AF147" s="86">
        <f t="shared" si="61"/>
        <v>0</v>
      </c>
      <c r="AG147" s="86">
        <f t="shared" si="61"/>
        <v>0</v>
      </c>
      <c r="AH147" s="89">
        <f t="shared" si="56"/>
        <v>3.35202548</v>
      </c>
      <c r="AI147" s="89">
        <f t="shared" si="57"/>
        <v>3.35202548</v>
      </c>
      <c r="AJ147" s="104" t="str">
        <f>'[2]Ф2 '!CT147</f>
        <v>нд</v>
      </c>
    </row>
    <row r="148" spans="1:36" ht="33.75" customHeight="1" x14ac:dyDescent="0.25">
      <c r="A148" s="80" t="s">
        <v>210</v>
      </c>
      <c r="B148" s="102" t="str">
        <f>'[2]Ф2 '!B148</f>
        <v>КТП - 64 реконструкция ВЛ-0,4 кВ   ф "Ленина-Калинина" г.Дальнереченск, с.Лазо</v>
      </c>
      <c r="C148" s="103" t="str">
        <f>'[2]Ф2 '!C148</f>
        <v>L_ДЭСК_011</v>
      </c>
      <c r="D148" s="84" t="s">
        <v>107</v>
      </c>
      <c r="E148" s="84">
        <f>'[2]Ф2 '!E148</f>
        <v>2024</v>
      </c>
      <c r="F148" s="86">
        <f>'[2]Ф2 '!F148</f>
        <v>2024</v>
      </c>
      <c r="G148" s="84">
        <f>'[2]Ф2 '!G148</f>
        <v>2024</v>
      </c>
      <c r="H148" s="85">
        <v>3.3464286799999998</v>
      </c>
      <c r="I148" s="85">
        <v>3.3464286799999998</v>
      </c>
      <c r="J148" s="84" t="s">
        <v>55</v>
      </c>
      <c r="K148" s="85">
        <f t="shared" si="58"/>
        <v>3.346428</v>
      </c>
      <c r="L148" s="85">
        <v>0.29825499999999999</v>
      </c>
      <c r="M148" s="85">
        <v>3.0481729999999998</v>
      </c>
      <c r="N148" s="86">
        <v>0</v>
      </c>
      <c r="O148" s="86">
        <v>0</v>
      </c>
      <c r="P148" s="85">
        <f t="shared" si="59"/>
        <v>3.346428</v>
      </c>
      <c r="Q148" s="85">
        <v>0.29825499999999999</v>
      </c>
      <c r="R148" s="85">
        <v>3.0481729999999998</v>
      </c>
      <c r="S148" s="86">
        <v>0</v>
      </c>
      <c r="T148" s="86">
        <v>0</v>
      </c>
      <c r="U148" s="90">
        <v>0</v>
      </c>
      <c r="V148" s="90">
        <v>0</v>
      </c>
      <c r="W148" s="85">
        <f>I148</f>
        <v>3.3464286799999998</v>
      </c>
      <c r="X148" s="84">
        <f t="shared" si="60"/>
        <v>0</v>
      </c>
      <c r="Y148" s="86">
        <f t="shared" si="60"/>
        <v>0</v>
      </c>
      <c r="Z148" s="86">
        <f t="shared" si="61"/>
        <v>0</v>
      </c>
      <c r="AA148" s="86">
        <f t="shared" si="61"/>
        <v>0</v>
      </c>
      <c r="AB148" s="86">
        <f t="shared" si="61"/>
        <v>0</v>
      </c>
      <c r="AC148" s="86">
        <f t="shared" si="61"/>
        <v>0</v>
      </c>
      <c r="AD148" s="86">
        <f t="shared" si="61"/>
        <v>0</v>
      </c>
      <c r="AE148" s="86">
        <f t="shared" si="61"/>
        <v>0</v>
      </c>
      <c r="AF148" s="86">
        <f t="shared" si="61"/>
        <v>0</v>
      </c>
      <c r="AG148" s="86">
        <f t="shared" si="61"/>
        <v>0</v>
      </c>
      <c r="AH148" s="89">
        <f t="shared" si="56"/>
        <v>3.3464286799999998</v>
      </c>
      <c r="AI148" s="89">
        <f t="shared" si="57"/>
        <v>3.3464286799999998</v>
      </c>
      <c r="AJ148" s="104" t="str">
        <f>'[2]Ф2 '!CT148</f>
        <v>нд</v>
      </c>
    </row>
    <row r="149" spans="1:36" ht="33.75" customHeight="1" x14ac:dyDescent="0.25">
      <c r="A149" s="80" t="s">
        <v>211</v>
      </c>
      <c r="B149" s="102" t="str">
        <f>'[2]Ф2 '!B149</f>
        <v>КТП - 64 реконструкция ВЛ-0,4 кВ   ф "Ленина-Мелехина" г.Дальнереченск, с.Лазо</v>
      </c>
      <c r="C149" s="103" t="str">
        <f>'[2]Ф2 '!C149</f>
        <v>L_ДЭСК_012</v>
      </c>
      <c r="D149" s="84" t="s">
        <v>107</v>
      </c>
      <c r="E149" s="84">
        <f>'[2]Ф2 '!E149</f>
        <v>2024</v>
      </c>
      <c r="F149" s="86">
        <f>'[2]Ф2 '!F149</f>
        <v>2024</v>
      </c>
      <c r="G149" s="84">
        <f>'[2]Ф2 '!G149</f>
        <v>2024</v>
      </c>
      <c r="H149" s="85">
        <v>2.6962144499999998</v>
      </c>
      <c r="I149" s="85">
        <v>2.6962144499999998</v>
      </c>
      <c r="J149" s="84" t="s">
        <v>55</v>
      </c>
      <c r="K149" s="85">
        <f t="shared" si="58"/>
        <v>2.69621413</v>
      </c>
      <c r="L149" s="85">
        <v>0.24030399999999999</v>
      </c>
      <c r="M149" s="85">
        <v>2.4559101299999999</v>
      </c>
      <c r="N149" s="86">
        <v>0</v>
      </c>
      <c r="O149" s="86">
        <v>0</v>
      </c>
      <c r="P149" s="85">
        <f t="shared" si="59"/>
        <v>2.69621413</v>
      </c>
      <c r="Q149" s="85">
        <v>0.24030399999999999</v>
      </c>
      <c r="R149" s="85">
        <v>2.4559101299999999</v>
      </c>
      <c r="S149" s="86">
        <v>0</v>
      </c>
      <c r="T149" s="86">
        <v>0</v>
      </c>
      <c r="U149" s="90">
        <v>0</v>
      </c>
      <c r="V149" s="90">
        <v>0</v>
      </c>
      <c r="W149" s="85">
        <f>I149</f>
        <v>2.6962144499999998</v>
      </c>
      <c r="X149" s="84">
        <f t="shared" si="60"/>
        <v>0</v>
      </c>
      <c r="Y149" s="86">
        <f t="shared" si="60"/>
        <v>0</v>
      </c>
      <c r="Z149" s="86">
        <f t="shared" si="61"/>
        <v>0</v>
      </c>
      <c r="AA149" s="86">
        <f t="shared" si="61"/>
        <v>0</v>
      </c>
      <c r="AB149" s="86">
        <f t="shared" si="61"/>
        <v>0</v>
      </c>
      <c r="AC149" s="86">
        <f t="shared" si="61"/>
        <v>0</v>
      </c>
      <c r="AD149" s="86">
        <f t="shared" si="61"/>
        <v>0</v>
      </c>
      <c r="AE149" s="86">
        <f t="shared" si="61"/>
        <v>0</v>
      </c>
      <c r="AF149" s="86">
        <f t="shared" si="61"/>
        <v>0</v>
      </c>
      <c r="AG149" s="86">
        <f t="shared" si="61"/>
        <v>0</v>
      </c>
      <c r="AH149" s="89">
        <f t="shared" si="56"/>
        <v>2.6962144499999998</v>
      </c>
      <c r="AI149" s="89">
        <f t="shared" si="57"/>
        <v>2.6962144499999998</v>
      </c>
      <c r="AJ149" s="104" t="str">
        <f>'[2]Ф2 '!CT149</f>
        <v>нд</v>
      </c>
    </row>
    <row r="150" spans="1:36" ht="32.25" customHeight="1" x14ac:dyDescent="0.25">
      <c r="A150" s="80" t="s">
        <v>212</v>
      </c>
      <c r="B150" s="102" t="str">
        <f>'[2]Ф2 '!B150</f>
        <v>КТП -  46  реконструкция ВЛ-0,4 кВ   ф. "Ворошилова"  г.Дальнереченск</v>
      </c>
      <c r="C150" s="103" t="str">
        <f>'[2]Ф2 '!C150</f>
        <v>L_ДЭСК_016</v>
      </c>
      <c r="D150" s="84" t="s">
        <v>107</v>
      </c>
      <c r="E150" s="84">
        <f>'[2]Ф2 '!E150</f>
        <v>2024</v>
      </c>
      <c r="F150" s="86">
        <f>'[2]Ф2 '!F150</f>
        <v>2024</v>
      </c>
      <c r="G150" s="84" t="str">
        <f>'[2]Ф2 '!G150</f>
        <v>нд</v>
      </c>
      <c r="H150" s="85">
        <v>1.5128792600000001</v>
      </c>
      <c r="I150" s="85">
        <v>1.5128792600000001</v>
      </c>
      <c r="J150" s="84" t="s">
        <v>55</v>
      </c>
      <c r="K150" s="85">
        <f t="shared" si="58"/>
        <v>1.51287854</v>
      </c>
      <c r="L150" s="85">
        <v>0.13483700000000001</v>
      </c>
      <c r="M150" s="85">
        <v>1.3780415399999999</v>
      </c>
      <c r="N150" s="86">
        <v>0</v>
      </c>
      <c r="O150" s="86">
        <v>0</v>
      </c>
      <c r="P150" s="85">
        <f t="shared" si="59"/>
        <v>1.51287854</v>
      </c>
      <c r="Q150" s="85">
        <v>0.13483700000000001</v>
      </c>
      <c r="R150" s="85">
        <v>1.3780415399999999</v>
      </c>
      <c r="S150" s="86">
        <v>0</v>
      </c>
      <c r="T150" s="86">
        <v>0</v>
      </c>
      <c r="U150" s="90">
        <v>0</v>
      </c>
      <c r="V150" s="90">
        <v>0</v>
      </c>
      <c r="W150" s="85">
        <f>I150</f>
        <v>1.5128792600000001</v>
      </c>
      <c r="X150" s="84">
        <f t="shared" si="60"/>
        <v>0</v>
      </c>
      <c r="Y150" s="86">
        <f t="shared" si="60"/>
        <v>0</v>
      </c>
      <c r="Z150" s="86">
        <f t="shared" si="61"/>
        <v>0</v>
      </c>
      <c r="AA150" s="86">
        <f t="shared" si="61"/>
        <v>0</v>
      </c>
      <c r="AB150" s="86">
        <f t="shared" si="61"/>
        <v>0</v>
      </c>
      <c r="AC150" s="86">
        <f t="shared" si="61"/>
        <v>0</v>
      </c>
      <c r="AD150" s="86">
        <f t="shared" si="61"/>
        <v>0</v>
      </c>
      <c r="AE150" s="86">
        <f t="shared" si="61"/>
        <v>0</v>
      </c>
      <c r="AF150" s="86">
        <f t="shared" si="61"/>
        <v>0</v>
      </c>
      <c r="AG150" s="86">
        <f t="shared" si="61"/>
        <v>0</v>
      </c>
      <c r="AH150" s="89">
        <f t="shared" si="56"/>
        <v>1.5128792600000001</v>
      </c>
      <c r="AI150" s="89">
        <f t="shared" si="57"/>
        <v>1.5128792600000001</v>
      </c>
      <c r="AJ150" s="104" t="str">
        <f>'[2]Ф2 '!CT150</f>
        <v>нд</v>
      </c>
    </row>
    <row r="151" spans="1:36" ht="32.25" customHeight="1" x14ac:dyDescent="0.25">
      <c r="A151" s="80" t="s">
        <v>213</v>
      </c>
      <c r="B151" s="102" t="str">
        <f>'[2]Ф2 '!B151</f>
        <v>Реконструкция ВЛ-0,4(0,23)кВ в ВЛИ-0,4кВ ТП-16 ф. "Магазин-Севастопольская" г.Артём</v>
      </c>
      <c r="C151" s="103" t="str">
        <f>'[2]Ф2 '!C151</f>
        <v>N_ДЭСК_001</v>
      </c>
      <c r="D151" s="84" t="s">
        <v>107</v>
      </c>
      <c r="E151" s="84">
        <f>'[2]Ф2 '!E151</f>
        <v>2025</v>
      </c>
      <c r="F151" s="86">
        <f>'[2]Ф2 '!F151</f>
        <v>2025</v>
      </c>
      <c r="G151" s="84">
        <f>'[2]Ф2 '!G151</f>
        <v>2025</v>
      </c>
      <c r="H151" s="85">
        <v>0.71733588999999998</v>
      </c>
      <c r="I151" s="85">
        <f>P151</f>
        <v>0.75820248000000001</v>
      </c>
      <c r="J151" s="84" t="s">
        <v>55</v>
      </c>
      <c r="K151" s="85">
        <f t="shared" si="58"/>
        <v>0.71733521</v>
      </c>
      <c r="L151" s="85">
        <v>6.3933000000000004E-2</v>
      </c>
      <c r="M151" s="85">
        <v>0.65340220999999998</v>
      </c>
      <c r="N151" s="86">
        <v>0</v>
      </c>
      <c r="O151" s="86">
        <v>0</v>
      </c>
      <c r="P151" s="85">
        <f>SUM(Q151:T151)</f>
        <v>0.75820248000000001</v>
      </c>
      <c r="Q151" s="86">
        <v>0</v>
      </c>
      <c r="R151" s="85">
        <v>0.75820248000000001</v>
      </c>
      <c r="S151" s="86">
        <v>0</v>
      </c>
      <c r="T151" s="86">
        <v>0</v>
      </c>
      <c r="U151" s="90">
        <v>0</v>
      </c>
      <c r="V151" s="90">
        <v>0</v>
      </c>
      <c r="W151" s="86">
        <f>IF(G151=2024,I151,0)</f>
        <v>0</v>
      </c>
      <c r="X151" s="85">
        <f>H151</f>
        <v>0.71733588999999998</v>
      </c>
      <c r="Y151" s="85">
        <f t="shared" si="60"/>
        <v>0.75820248000000001</v>
      </c>
      <c r="Z151" s="86">
        <f t="shared" si="61"/>
        <v>0</v>
      </c>
      <c r="AA151" s="86">
        <f t="shared" si="61"/>
        <v>0</v>
      </c>
      <c r="AB151" s="86">
        <f t="shared" si="61"/>
        <v>0</v>
      </c>
      <c r="AC151" s="86">
        <f t="shared" si="61"/>
        <v>0</v>
      </c>
      <c r="AD151" s="86">
        <f t="shared" si="61"/>
        <v>0</v>
      </c>
      <c r="AE151" s="86">
        <f t="shared" si="61"/>
        <v>0</v>
      </c>
      <c r="AF151" s="86">
        <f t="shared" si="61"/>
        <v>0</v>
      </c>
      <c r="AG151" s="86">
        <f t="shared" si="61"/>
        <v>0</v>
      </c>
      <c r="AH151" s="89">
        <f t="shared" si="56"/>
        <v>0.71733588999999998</v>
      </c>
      <c r="AI151" s="89">
        <f t="shared" si="57"/>
        <v>0.75820248000000001</v>
      </c>
      <c r="AJ151" s="104" t="str">
        <f>'[2]Ф2 '!CT151</f>
        <v>нд</v>
      </c>
    </row>
    <row r="152" spans="1:36" ht="32.25" customHeight="1" x14ac:dyDescent="0.25">
      <c r="A152" s="80" t="s">
        <v>214</v>
      </c>
      <c r="B152" s="102" t="str">
        <f>'[2]Ф2 '!B152</f>
        <v>Реконструкция КЛ-6кВ от яч.6кВ№4 ЗРУ-6кВ ПС "Западная" до опоры №1 на 2ААБЛу-3х240 ЛЭП-6кВ ф. №4 ПС "Западная" г.Артём</v>
      </c>
      <c r="C152" s="103" t="str">
        <f>'[2]Ф2 '!C152</f>
        <v>N_ДЭСК_003</v>
      </c>
      <c r="D152" s="84" t="s">
        <v>107</v>
      </c>
      <c r="E152" s="84">
        <f>'[2]Ф2 '!E152</f>
        <v>2024</v>
      </c>
      <c r="F152" s="86">
        <f>'[2]Ф2 '!F152</f>
        <v>2024</v>
      </c>
      <c r="G152" s="84" t="str">
        <f>'[2]Ф2 '!G152</f>
        <v>нд</v>
      </c>
      <c r="H152" s="85">
        <v>3.1494783800000001</v>
      </c>
      <c r="I152" s="85">
        <v>3.1494783800000001</v>
      </c>
      <c r="J152" s="84" t="s">
        <v>55</v>
      </c>
      <c r="K152" s="85">
        <f t="shared" si="58"/>
        <v>3.1494775199999996</v>
      </c>
      <c r="L152" s="85">
        <v>0.277922</v>
      </c>
      <c r="M152" s="85">
        <v>2.8715555199999998</v>
      </c>
      <c r="N152" s="86">
        <v>0</v>
      </c>
      <c r="O152" s="86">
        <v>0</v>
      </c>
      <c r="P152" s="85">
        <f t="shared" si="59"/>
        <v>3.1494775199999996</v>
      </c>
      <c r="Q152" s="85">
        <v>0.277922</v>
      </c>
      <c r="R152" s="85">
        <v>2.8715555199999998</v>
      </c>
      <c r="S152" s="86">
        <v>0</v>
      </c>
      <c r="T152" s="86">
        <v>0</v>
      </c>
      <c r="U152" s="90">
        <v>0</v>
      </c>
      <c r="V152" s="90">
        <v>0</v>
      </c>
      <c r="W152" s="85">
        <f t="shared" ref="W152:W158" si="62">I152</f>
        <v>3.1494783800000001</v>
      </c>
      <c r="X152" s="84">
        <f t="shared" ref="X152:X158" si="63">IF(F152=2025,H152,0)</f>
        <v>0</v>
      </c>
      <c r="Y152" s="86">
        <f t="shared" si="60"/>
        <v>0</v>
      </c>
      <c r="Z152" s="86">
        <f t="shared" si="61"/>
        <v>0</v>
      </c>
      <c r="AA152" s="86">
        <f t="shared" si="61"/>
        <v>0</v>
      </c>
      <c r="AB152" s="86">
        <f t="shared" si="61"/>
        <v>0</v>
      </c>
      <c r="AC152" s="86">
        <f t="shared" si="61"/>
        <v>0</v>
      </c>
      <c r="AD152" s="86">
        <f t="shared" si="61"/>
        <v>0</v>
      </c>
      <c r="AE152" s="86">
        <f t="shared" si="61"/>
        <v>0</v>
      </c>
      <c r="AF152" s="86">
        <f t="shared" si="61"/>
        <v>0</v>
      </c>
      <c r="AG152" s="86">
        <f t="shared" si="61"/>
        <v>0</v>
      </c>
      <c r="AH152" s="89">
        <f t="shared" si="56"/>
        <v>3.1494783800000001</v>
      </c>
      <c r="AI152" s="89">
        <f t="shared" si="57"/>
        <v>3.1494783800000001</v>
      </c>
      <c r="AJ152" s="104" t="str">
        <f>'[2]Ф2 '!CT152</f>
        <v>нд</v>
      </c>
    </row>
    <row r="153" spans="1:36" ht="32.25" customHeight="1" x14ac:dyDescent="0.25">
      <c r="A153" s="80" t="s">
        <v>215</v>
      </c>
      <c r="B153" s="102" t="str">
        <f>'[2]Ф2 '!B153</f>
        <v>Реконструкция КЛ-6кВ от РП-5 до опоры №1 на 2ААБЛу-3х240 ЛЭП-6кВ ф. №22 ПС "Заводская" г.Артём</v>
      </c>
      <c r="C153" s="103" t="str">
        <f>'[2]Ф2 '!C153</f>
        <v>N_ДЭСК_004</v>
      </c>
      <c r="D153" s="84" t="s">
        <v>107</v>
      </c>
      <c r="E153" s="84">
        <f>'[2]Ф2 '!E153</f>
        <v>2024</v>
      </c>
      <c r="F153" s="86">
        <f>'[2]Ф2 '!F153</f>
        <v>2024</v>
      </c>
      <c r="G153" s="84" t="str">
        <f>'[2]Ф2 '!G153</f>
        <v>нд</v>
      </c>
      <c r="H153" s="85">
        <v>1.2718754000000001</v>
      </c>
      <c r="I153" s="85">
        <v>1.2718754000000001</v>
      </c>
      <c r="J153" s="84" t="s">
        <v>55</v>
      </c>
      <c r="K153" s="85">
        <f t="shared" si="58"/>
        <v>1.2718757600000001</v>
      </c>
      <c r="L153" s="85">
        <v>7.4575000000000002E-2</v>
      </c>
      <c r="M153" s="85">
        <v>1.1973007600000001</v>
      </c>
      <c r="N153" s="86">
        <v>0</v>
      </c>
      <c r="O153" s="86">
        <v>0</v>
      </c>
      <c r="P153" s="85">
        <f t="shared" si="59"/>
        <v>1.2718757600000001</v>
      </c>
      <c r="Q153" s="85">
        <v>7.4575000000000002E-2</v>
      </c>
      <c r="R153" s="85">
        <v>1.1973007600000001</v>
      </c>
      <c r="S153" s="86">
        <v>0</v>
      </c>
      <c r="T153" s="86">
        <v>0</v>
      </c>
      <c r="U153" s="90">
        <v>0</v>
      </c>
      <c r="V153" s="90">
        <v>0</v>
      </c>
      <c r="W153" s="85">
        <f t="shared" si="62"/>
        <v>1.2718754000000001</v>
      </c>
      <c r="X153" s="84">
        <f t="shared" si="63"/>
        <v>0</v>
      </c>
      <c r="Y153" s="86">
        <f t="shared" si="60"/>
        <v>0</v>
      </c>
      <c r="Z153" s="86">
        <f t="shared" si="61"/>
        <v>0</v>
      </c>
      <c r="AA153" s="86">
        <f t="shared" si="61"/>
        <v>0</v>
      </c>
      <c r="AB153" s="86">
        <f t="shared" si="61"/>
        <v>0</v>
      </c>
      <c r="AC153" s="86">
        <f t="shared" si="61"/>
        <v>0</v>
      </c>
      <c r="AD153" s="86">
        <f t="shared" si="61"/>
        <v>0</v>
      </c>
      <c r="AE153" s="86">
        <f t="shared" si="61"/>
        <v>0</v>
      </c>
      <c r="AF153" s="86">
        <f t="shared" si="61"/>
        <v>0</v>
      </c>
      <c r="AG153" s="86">
        <f t="shared" si="61"/>
        <v>0</v>
      </c>
      <c r="AH153" s="89">
        <f t="shared" si="56"/>
        <v>1.2718754000000001</v>
      </c>
      <c r="AI153" s="89">
        <f t="shared" si="57"/>
        <v>1.2718754000000001</v>
      </c>
      <c r="AJ153" s="104" t="str">
        <f>'[2]Ф2 '!CT153</f>
        <v>нд</v>
      </c>
    </row>
    <row r="154" spans="1:36" ht="23.25" customHeight="1" x14ac:dyDescent="0.25">
      <c r="A154" s="80" t="s">
        <v>216</v>
      </c>
      <c r="B154" s="102" t="str">
        <f>'[2]Ф2 '!B154</f>
        <v>Реконструкция КЛ-6 кВ от РП-3 до ТП-135 ПС "Шахта-7" Ф №8</v>
      </c>
      <c r="C154" s="103" t="str">
        <f>'[2]Ф2 '!C154</f>
        <v>О_ДЭСК_001</v>
      </c>
      <c r="D154" s="84" t="s">
        <v>107</v>
      </c>
      <c r="E154" s="84">
        <f>'[2]Ф2 '!E154</f>
        <v>2024</v>
      </c>
      <c r="F154" s="86" t="str">
        <f>'[2]Ф2 '!F154</f>
        <v>нд</v>
      </c>
      <c r="G154" s="84">
        <f>'[2]Ф2 '!G154</f>
        <v>2024</v>
      </c>
      <c r="H154" s="85">
        <v>2.79271095</v>
      </c>
      <c r="I154" s="85">
        <v>2.79271095</v>
      </c>
      <c r="J154" s="84" t="s">
        <v>55</v>
      </c>
      <c r="K154" s="85">
        <f>SUM(L154:O154)</f>
        <v>2.7927108500000002</v>
      </c>
      <c r="L154" s="85">
        <v>0.24645800000000001</v>
      </c>
      <c r="M154" s="85">
        <v>2.5462528500000001</v>
      </c>
      <c r="N154" s="86">
        <v>0</v>
      </c>
      <c r="O154" s="86">
        <v>0</v>
      </c>
      <c r="P154" s="85">
        <f>SUM(Q154:T154)</f>
        <v>2.7927108500000002</v>
      </c>
      <c r="Q154" s="85">
        <v>0.24645800000000001</v>
      </c>
      <c r="R154" s="85">
        <v>2.5462528500000001</v>
      </c>
      <c r="S154" s="86">
        <v>0</v>
      </c>
      <c r="T154" s="86">
        <v>0</v>
      </c>
      <c r="U154" s="90">
        <v>0</v>
      </c>
      <c r="V154" s="90">
        <v>0</v>
      </c>
      <c r="W154" s="85">
        <f t="shared" si="62"/>
        <v>2.79271095</v>
      </c>
      <c r="X154" s="84">
        <f t="shared" si="63"/>
        <v>0</v>
      </c>
      <c r="Y154" s="86">
        <f t="shared" si="60"/>
        <v>0</v>
      </c>
      <c r="Z154" s="86">
        <f t="shared" si="61"/>
        <v>0</v>
      </c>
      <c r="AA154" s="86">
        <f t="shared" si="61"/>
        <v>0</v>
      </c>
      <c r="AB154" s="86">
        <f t="shared" si="61"/>
        <v>0</v>
      </c>
      <c r="AC154" s="86">
        <f t="shared" si="61"/>
        <v>0</v>
      </c>
      <c r="AD154" s="86">
        <f t="shared" si="61"/>
        <v>0</v>
      </c>
      <c r="AE154" s="86">
        <f t="shared" si="61"/>
        <v>0</v>
      </c>
      <c r="AF154" s="86">
        <f t="shared" si="61"/>
        <v>0</v>
      </c>
      <c r="AG154" s="86">
        <f t="shared" si="61"/>
        <v>0</v>
      </c>
      <c r="AH154" s="89">
        <f t="shared" si="56"/>
        <v>2.79271095</v>
      </c>
      <c r="AI154" s="89">
        <f t="shared" si="57"/>
        <v>2.79271095</v>
      </c>
      <c r="AJ154" s="104" t="str">
        <f>'[2]Ф2 '!CT154</f>
        <v>нд</v>
      </c>
    </row>
    <row r="155" spans="1:36" ht="23.25" customHeight="1" x14ac:dyDescent="0.25">
      <c r="A155" s="80" t="s">
        <v>217</v>
      </c>
      <c r="B155" s="102" t="str">
        <f>'[2]Ф2 '!B155</f>
        <v>Рекострукция ЛЭП-6кВ от ТП-143 до ТП-98</v>
      </c>
      <c r="C155" s="103" t="str">
        <f>'[2]Ф2 '!C155</f>
        <v>О_ДЭСК_003</v>
      </c>
      <c r="D155" s="84" t="s">
        <v>107</v>
      </c>
      <c r="E155" s="84">
        <f>'[2]Ф2 '!E155</f>
        <v>2024</v>
      </c>
      <c r="F155" s="86" t="str">
        <f>'[2]Ф2 '!F155</f>
        <v>нд</v>
      </c>
      <c r="G155" s="84">
        <f>'[2]Ф2 '!G155</f>
        <v>2024</v>
      </c>
      <c r="H155" s="85">
        <v>2.2107346400000001</v>
      </c>
      <c r="I155" s="85">
        <v>2.2107346400000001</v>
      </c>
      <c r="J155" s="84" t="s">
        <v>55</v>
      </c>
      <c r="K155" s="85">
        <f t="shared" ref="K155:K159" si="64">SUM(L155:O155)</f>
        <v>2.2107336800000001</v>
      </c>
      <c r="L155" s="85">
        <v>0.144426</v>
      </c>
      <c r="M155" s="85">
        <v>2.06630768</v>
      </c>
      <c r="N155" s="86">
        <v>0</v>
      </c>
      <c r="O155" s="86">
        <v>0</v>
      </c>
      <c r="P155" s="85">
        <f t="shared" ref="P155:P167" si="65">SUM(Q155:T155)</f>
        <v>2.2107336800000001</v>
      </c>
      <c r="Q155" s="85">
        <v>0.144426</v>
      </c>
      <c r="R155" s="85">
        <v>2.06630768</v>
      </c>
      <c r="S155" s="86">
        <v>0</v>
      </c>
      <c r="T155" s="86">
        <v>0</v>
      </c>
      <c r="U155" s="90">
        <v>0</v>
      </c>
      <c r="V155" s="90">
        <v>0</v>
      </c>
      <c r="W155" s="85">
        <f t="shared" si="62"/>
        <v>2.2107346400000001</v>
      </c>
      <c r="X155" s="84">
        <f t="shared" si="63"/>
        <v>0</v>
      </c>
      <c r="Y155" s="86">
        <f t="shared" si="60"/>
        <v>0</v>
      </c>
      <c r="Z155" s="86">
        <f t="shared" si="61"/>
        <v>0</v>
      </c>
      <c r="AA155" s="86">
        <f t="shared" si="61"/>
        <v>0</v>
      </c>
      <c r="AB155" s="86">
        <f t="shared" si="61"/>
        <v>0</v>
      </c>
      <c r="AC155" s="86">
        <f t="shared" si="61"/>
        <v>0</v>
      </c>
      <c r="AD155" s="86">
        <f t="shared" si="61"/>
        <v>0</v>
      </c>
      <c r="AE155" s="86">
        <f t="shared" si="61"/>
        <v>0</v>
      </c>
      <c r="AF155" s="86">
        <f t="shared" si="61"/>
        <v>0</v>
      </c>
      <c r="AG155" s="86">
        <f t="shared" si="61"/>
        <v>0</v>
      </c>
      <c r="AH155" s="89">
        <f t="shared" si="56"/>
        <v>2.2107346400000001</v>
      </c>
      <c r="AI155" s="89">
        <f t="shared" si="57"/>
        <v>2.2107346400000001</v>
      </c>
      <c r="AJ155" s="104" t="str">
        <f>'[2]Ф2 '!CT155</f>
        <v>нд</v>
      </c>
    </row>
    <row r="156" spans="1:36" ht="23.25" customHeight="1" x14ac:dyDescent="0.25">
      <c r="A156" s="80" t="s">
        <v>218</v>
      </c>
      <c r="B156" s="102" t="str">
        <f>'[2]Ф2 '!B156</f>
        <v>ТП-95 реконструкция ВЛ-0,4(0,23)кВ в ВЛИ-0,4кВ  ф. "Поселок №1"</v>
      </c>
      <c r="C156" s="103" t="str">
        <f>'[2]Ф2 '!C156</f>
        <v>О_ДЭСК_005</v>
      </c>
      <c r="D156" s="84" t="s">
        <v>107</v>
      </c>
      <c r="E156" s="84">
        <f>'[2]Ф2 '!E156</f>
        <v>2024</v>
      </c>
      <c r="F156" s="86" t="str">
        <f>'[2]Ф2 '!F156</f>
        <v>нд</v>
      </c>
      <c r="G156" s="84">
        <f>'[2]Ф2 '!G156</f>
        <v>2024</v>
      </c>
      <c r="H156" s="85">
        <v>1.5540558900000001</v>
      </c>
      <c r="I156" s="85">
        <v>1.5540558900000001</v>
      </c>
      <c r="J156" s="84" t="s">
        <v>55</v>
      </c>
      <c r="K156" s="85">
        <f t="shared" si="64"/>
        <v>1.55405623</v>
      </c>
      <c r="L156" s="85">
        <v>0.13850799999999999</v>
      </c>
      <c r="M156" s="85">
        <v>1.41554823</v>
      </c>
      <c r="N156" s="86">
        <v>0</v>
      </c>
      <c r="O156" s="86">
        <v>0</v>
      </c>
      <c r="P156" s="85">
        <f t="shared" si="65"/>
        <v>1.55405623</v>
      </c>
      <c r="Q156" s="85">
        <v>0.13850799999999999</v>
      </c>
      <c r="R156" s="85">
        <v>1.41554823</v>
      </c>
      <c r="S156" s="86">
        <v>0</v>
      </c>
      <c r="T156" s="86">
        <v>0</v>
      </c>
      <c r="U156" s="90">
        <v>0</v>
      </c>
      <c r="V156" s="90">
        <v>0</v>
      </c>
      <c r="W156" s="85">
        <f t="shared" si="62"/>
        <v>1.5540558900000001</v>
      </c>
      <c r="X156" s="84">
        <f t="shared" si="63"/>
        <v>0</v>
      </c>
      <c r="Y156" s="86">
        <f t="shared" si="60"/>
        <v>0</v>
      </c>
      <c r="Z156" s="86">
        <f t="shared" si="61"/>
        <v>0</v>
      </c>
      <c r="AA156" s="86">
        <f t="shared" si="61"/>
        <v>0</v>
      </c>
      <c r="AB156" s="86">
        <f t="shared" si="61"/>
        <v>0</v>
      </c>
      <c r="AC156" s="86">
        <f t="shared" si="61"/>
        <v>0</v>
      </c>
      <c r="AD156" s="86">
        <f t="shared" si="61"/>
        <v>0</v>
      </c>
      <c r="AE156" s="86">
        <f t="shared" si="61"/>
        <v>0</v>
      </c>
      <c r="AF156" s="86">
        <f t="shared" si="61"/>
        <v>0</v>
      </c>
      <c r="AG156" s="86">
        <f t="shared" si="61"/>
        <v>0</v>
      </c>
      <c r="AH156" s="89">
        <f t="shared" si="56"/>
        <v>1.5540558900000001</v>
      </c>
      <c r="AI156" s="89">
        <f t="shared" si="57"/>
        <v>1.5540558900000001</v>
      </c>
      <c r="AJ156" s="104" t="str">
        <f>'[2]Ф2 '!CT156</f>
        <v>нд</v>
      </c>
    </row>
    <row r="157" spans="1:36" ht="23.25" customHeight="1" x14ac:dyDescent="0.25">
      <c r="A157" s="80" t="s">
        <v>219</v>
      </c>
      <c r="B157" s="102" t="str">
        <f>'[2]Ф2 '!B157</f>
        <v>КТП-222 реконструкция ВЛ-0,4(0,23)кВ в ВЛИ-0,4кВ  ф. "Воронежская"</v>
      </c>
      <c r="C157" s="103" t="str">
        <f>'[2]Ф2 '!C157</f>
        <v>О_ДЭСК_006</v>
      </c>
      <c r="D157" s="84" t="s">
        <v>107</v>
      </c>
      <c r="E157" s="84">
        <f>'[2]Ф2 '!E157</f>
        <v>2024</v>
      </c>
      <c r="F157" s="86" t="str">
        <f>'[2]Ф2 '!F157</f>
        <v>нд</v>
      </c>
      <c r="G157" s="84">
        <f>'[2]Ф2 '!G157</f>
        <v>2024</v>
      </c>
      <c r="H157" s="85">
        <v>0.62037483000000004</v>
      </c>
      <c r="I157" s="85">
        <v>0.62037483000000004</v>
      </c>
      <c r="J157" s="84" t="s">
        <v>55</v>
      </c>
      <c r="K157" s="85">
        <f t="shared" si="64"/>
        <v>0.62037494999999998</v>
      </c>
      <c r="L157" s="85">
        <v>5.5292000000000001E-2</v>
      </c>
      <c r="M157" s="85">
        <v>0.56508294999999997</v>
      </c>
      <c r="N157" s="86">
        <v>0</v>
      </c>
      <c r="O157" s="86">
        <v>0</v>
      </c>
      <c r="P157" s="85">
        <f t="shared" si="65"/>
        <v>0.62037494999999998</v>
      </c>
      <c r="Q157" s="85">
        <v>5.5292000000000001E-2</v>
      </c>
      <c r="R157" s="85">
        <v>0.56508294999999997</v>
      </c>
      <c r="S157" s="85" t="s">
        <v>55</v>
      </c>
      <c r="T157" s="86">
        <v>0</v>
      </c>
      <c r="U157" s="90">
        <v>0</v>
      </c>
      <c r="V157" s="90">
        <v>0</v>
      </c>
      <c r="W157" s="85">
        <f t="shared" si="62"/>
        <v>0.62037483000000004</v>
      </c>
      <c r="X157" s="84">
        <f t="shared" si="63"/>
        <v>0</v>
      </c>
      <c r="Y157" s="86">
        <f t="shared" si="60"/>
        <v>0</v>
      </c>
      <c r="Z157" s="86">
        <f t="shared" si="61"/>
        <v>0</v>
      </c>
      <c r="AA157" s="86">
        <f t="shared" si="61"/>
        <v>0</v>
      </c>
      <c r="AB157" s="86">
        <f t="shared" si="61"/>
        <v>0</v>
      </c>
      <c r="AC157" s="86">
        <f t="shared" si="61"/>
        <v>0</v>
      </c>
      <c r="AD157" s="86">
        <f t="shared" si="61"/>
        <v>0</v>
      </c>
      <c r="AE157" s="86">
        <f t="shared" si="61"/>
        <v>0</v>
      </c>
      <c r="AF157" s="86">
        <f t="shared" si="61"/>
        <v>0</v>
      </c>
      <c r="AG157" s="86">
        <f t="shared" si="61"/>
        <v>0</v>
      </c>
      <c r="AH157" s="89">
        <f t="shared" si="56"/>
        <v>0.62037483000000004</v>
      </c>
      <c r="AI157" s="89">
        <f t="shared" si="57"/>
        <v>0.62037483000000004</v>
      </c>
      <c r="AJ157" s="104" t="str">
        <f>'[2]Ф2 '!CT157</f>
        <v>нд</v>
      </c>
    </row>
    <row r="158" spans="1:36" ht="31.5" customHeight="1" x14ac:dyDescent="0.25">
      <c r="A158" s="80" t="s">
        <v>220</v>
      </c>
      <c r="B158" s="102" t="str">
        <f>'[2]Ф2 '!B158</f>
        <v>КТП-222 реконструкция ВЛ-0,4(0,23)кВ в ВЛИ-0,4кВ  ф. "Воронежская, 1-17"</v>
      </c>
      <c r="C158" s="103" t="str">
        <f>'[2]Ф2 '!C158</f>
        <v>О_ДЭСК_007</v>
      </c>
      <c r="D158" s="84" t="s">
        <v>107</v>
      </c>
      <c r="E158" s="84">
        <f>'[2]Ф2 '!E158</f>
        <v>2024</v>
      </c>
      <c r="F158" s="86" t="str">
        <f>'[2]Ф2 '!F158</f>
        <v>нд</v>
      </c>
      <c r="G158" s="84">
        <f>'[2]Ф2 '!G158</f>
        <v>2024</v>
      </c>
      <c r="H158" s="85">
        <v>0.85201660000000001</v>
      </c>
      <c r="I158" s="85">
        <v>0.85201660000000001</v>
      </c>
      <c r="J158" s="84" t="s">
        <v>55</v>
      </c>
      <c r="K158" s="85">
        <f t="shared" si="64"/>
        <v>0.85201630000000006</v>
      </c>
      <c r="L158" s="85">
        <v>7.5937000000000004E-2</v>
      </c>
      <c r="M158" s="85">
        <v>0.77607930000000003</v>
      </c>
      <c r="N158" s="86">
        <v>0</v>
      </c>
      <c r="O158" s="86">
        <v>0</v>
      </c>
      <c r="P158" s="85">
        <f t="shared" si="65"/>
        <v>0.85201630000000006</v>
      </c>
      <c r="Q158" s="85">
        <v>7.5937000000000004E-2</v>
      </c>
      <c r="R158" s="85">
        <v>0.77607930000000003</v>
      </c>
      <c r="S158" s="85" t="s">
        <v>55</v>
      </c>
      <c r="T158" s="86">
        <v>0</v>
      </c>
      <c r="U158" s="90">
        <v>0</v>
      </c>
      <c r="V158" s="90">
        <v>0</v>
      </c>
      <c r="W158" s="85">
        <f t="shared" si="62"/>
        <v>0.85201660000000001</v>
      </c>
      <c r="X158" s="84">
        <f t="shared" si="63"/>
        <v>0</v>
      </c>
      <c r="Y158" s="86">
        <f t="shared" si="60"/>
        <v>0</v>
      </c>
      <c r="Z158" s="86">
        <f t="shared" si="61"/>
        <v>0</v>
      </c>
      <c r="AA158" s="86">
        <f t="shared" si="61"/>
        <v>0</v>
      </c>
      <c r="AB158" s="86">
        <f t="shared" si="61"/>
        <v>0</v>
      </c>
      <c r="AC158" s="86">
        <f t="shared" si="61"/>
        <v>0</v>
      </c>
      <c r="AD158" s="86">
        <f t="shared" si="61"/>
        <v>0</v>
      </c>
      <c r="AE158" s="86">
        <f t="shared" si="61"/>
        <v>0</v>
      </c>
      <c r="AF158" s="86">
        <f t="shared" si="61"/>
        <v>0</v>
      </c>
      <c r="AG158" s="86">
        <f t="shared" si="61"/>
        <v>0</v>
      </c>
      <c r="AH158" s="89">
        <f t="shared" si="56"/>
        <v>0.85201660000000001</v>
      </c>
      <c r="AI158" s="89">
        <f t="shared" si="57"/>
        <v>0.85201660000000001</v>
      </c>
      <c r="AJ158" s="104" t="str">
        <f>'[2]Ф2 '!CT158</f>
        <v>нд</v>
      </c>
    </row>
    <row r="159" spans="1:36" ht="31.5" customHeight="1" x14ac:dyDescent="0.25">
      <c r="A159" s="80" t="s">
        <v>221</v>
      </c>
      <c r="B159" s="102" t="str">
        <f>'[2]Ф2 '!B159</f>
        <v>Реконструкция ВЛ-0,4(0,23)кВ в ВЛИ-0,4кВ ТП-19 ф. "Школа-интернат" г.Артём</v>
      </c>
      <c r="C159" s="103" t="str">
        <f>'[2]Ф2 '!C159</f>
        <v>Р_ДЭСК_001</v>
      </c>
      <c r="D159" s="84" t="s">
        <v>107</v>
      </c>
      <c r="E159" s="84">
        <f>'[2]Ф2 '!E159</f>
        <v>2025</v>
      </c>
      <c r="F159" s="86">
        <f>'[2]Ф2 '!F159</f>
        <v>2025</v>
      </c>
      <c r="G159" s="84">
        <f>'[2]Ф2 '!G159</f>
        <v>2025</v>
      </c>
      <c r="H159" s="85">
        <v>0.85911181999999997</v>
      </c>
      <c r="I159" s="85">
        <f t="shared" ref="I159:I208" si="66">P159</f>
        <v>0.70368728999999997</v>
      </c>
      <c r="J159" s="84" t="s">
        <v>55</v>
      </c>
      <c r="K159" s="85">
        <f t="shared" si="64"/>
        <v>0.85881213999999995</v>
      </c>
      <c r="L159" s="85">
        <v>7.6269999999999991E-2</v>
      </c>
      <c r="M159" s="85">
        <v>0.78254214</v>
      </c>
      <c r="N159" s="86">
        <v>0</v>
      </c>
      <c r="O159" s="86">
        <v>0</v>
      </c>
      <c r="P159" s="85">
        <f t="shared" si="65"/>
        <v>0.70368728999999997</v>
      </c>
      <c r="Q159" s="86">
        <v>0</v>
      </c>
      <c r="R159" s="85">
        <v>0.70368728999999997</v>
      </c>
      <c r="S159" s="86">
        <v>0</v>
      </c>
      <c r="T159" s="86">
        <v>0</v>
      </c>
      <c r="U159" s="90">
        <v>0</v>
      </c>
      <c r="V159" s="90">
        <v>0</v>
      </c>
      <c r="W159" s="86">
        <f t="shared" ref="W159:W222" si="67">IF(G159=2024,I159,0)</f>
        <v>0</v>
      </c>
      <c r="X159" s="85">
        <f t="shared" ref="X159:Y190" si="68">H159</f>
        <v>0.85911181999999997</v>
      </c>
      <c r="Y159" s="89">
        <f t="shared" si="68"/>
        <v>0.70368728999999997</v>
      </c>
      <c r="Z159" s="86">
        <f t="shared" si="61"/>
        <v>0</v>
      </c>
      <c r="AA159" s="86">
        <f t="shared" si="61"/>
        <v>0</v>
      </c>
      <c r="AB159" s="86">
        <f t="shared" si="61"/>
        <v>0</v>
      </c>
      <c r="AC159" s="86">
        <f t="shared" si="61"/>
        <v>0</v>
      </c>
      <c r="AD159" s="86">
        <f t="shared" si="61"/>
        <v>0</v>
      </c>
      <c r="AE159" s="86">
        <f t="shared" si="61"/>
        <v>0</v>
      </c>
      <c r="AF159" s="86">
        <f t="shared" si="61"/>
        <v>0</v>
      </c>
      <c r="AG159" s="86">
        <f t="shared" si="61"/>
        <v>0</v>
      </c>
      <c r="AH159" s="89">
        <f t="shared" si="56"/>
        <v>0.85911181999999997</v>
      </c>
      <c r="AI159" s="89">
        <f t="shared" si="57"/>
        <v>0.70368728999999997</v>
      </c>
      <c r="AJ159" s="104" t="str">
        <f>'[2]Ф2 '!CT159</f>
        <v>нд</v>
      </c>
    </row>
    <row r="160" spans="1:36" ht="31.5" customHeight="1" x14ac:dyDescent="0.25">
      <c r="A160" s="80" t="s">
        <v>222</v>
      </c>
      <c r="B160" s="102" t="str">
        <f>'[2]Ф2 '!B160</f>
        <v>Реконструкция Ф-№4 и Ф-№2  от ЗРУ-6 кВ ПС "АТЭЦ" до ТП-101 г.Артём</v>
      </c>
      <c r="C160" s="103" t="str">
        <f>'[2]Ф2 '!C160</f>
        <v>Р_ДЭСК_009</v>
      </c>
      <c r="D160" s="84" t="s">
        <v>107</v>
      </c>
      <c r="E160" s="84">
        <f>'[2]Ф2 '!E160</f>
        <v>2025</v>
      </c>
      <c r="F160" s="86">
        <f>'[2]Ф2 '!F160</f>
        <v>2025</v>
      </c>
      <c r="G160" s="84">
        <f>'[2]Ф2 '!G160</f>
        <v>2025</v>
      </c>
      <c r="H160" s="85">
        <v>7.6062433500000006</v>
      </c>
      <c r="I160" s="85">
        <f t="shared" si="66"/>
        <v>8.2674383200000001</v>
      </c>
      <c r="J160" s="84" t="s">
        <v>55</v>
      </c>
      <c r="K160" s="85">
        <f>L160+M160+N160+O160</f>
        <v>7.6062433500000006</v>
      </c>
      <c r="L160" s="86">
        <v>0</v>
      </c>
      <c r="M160" s="85">
        <f>H160</f>
        <v>7.6062433500000006</v>
      </c>
      <c r="N160" s="86">
        <v>0</v>
      </c>
      <c r="O160" s="86">
        <v>0</v>
      </c>
      <c r="P160" s="85">
        <f t="shared" si="65"/>
        <v>8.2674383200000001</v>
      </c>
      <c r="Q160" s="86">
        <v>0</v>
      </c>
      <c r="R160" s="85">
        <v>8.2674383200000001</v>
      </c>
      <c r="S160" s="86">
        <v>0</v>
      </c>
      <c r="T160" s="86">
        <v>0</v>
      </c>
      <c r="U160" s="90">
        <v>0</v>
      </c>
      <c r="V160" s="90">
        <v>0</v>
      </c>
      <c r="W160" s="86">
        <f t="shared" si="67"/>
        <v>0</v>
      </c>
      <c r="X160" s="85">
        <f t="shared" si="68"/>
        <v>7.6062433500000006</v>
      </c>
      <c r="Y160" s="89">
        <f t="shared" si="68"/>
        <v>8.2674383200000001</v>
      </c>
      <c r="Z160" s="86">
        <f t="shared" si="61"/>
        <v>0</v>
      </c>
      <c r="AA160" s="86">
        <f t="shared" si="61"/>
        <v>0</v>
      </c>
      <c r="AB160" s="86">
        <f t="shared" si="61"/>
        <v>0</v>
      </c>
      <c r="AC160" s="86">
        <f t="shared" si="61"/>
        <v>0</v>
      </c>
      <c r="AD160" s="86">
        <f t="shared" si="61"/>
        <v>0</v>
      </c>
      <c r="AE160" s="86">
        <f t="shared" si="61"/>
        <v>0</v>
      </c>
      <c r="AF160" s="86">
        <f t="shared" si="61"/>
        <v>0</v>
      </c>
      <c r="AG160" s="86">
        <f t="shared" si="61"/>
        <v>0</v>
      </c>
      <c r="AH160" s="89">
        <f t="shared" si="56"/>
        <v>7.6062433500000006</v>
      </c>
      <c r="AI160" s="89">
        <f t="shared" si="57"/>
        <v>8.2674383200000001</v>
      </c>
      <c r="AJ160" s="104" t="str">
        <f>'[2]Ф2 '!CT160</f>
        <v>нд</v>
      </c>
    </row>
    <row r="161" spans="1:36" ht="31.5" customHeight="1" x14ac:dyDescent="0.25">
      <c r="A161" s="80" t="s">
        <v>223</v>
      </c>
      <c r="B161" s="102" t="str">
        <f>'[2]Ф2 '!B161</f>
        <v>Реконструкция ВЛ-0,4 кВ КТП-65  ф."Школьная" г.Дальнереченск  с.Лазо</v>
      </c>
      <c r="C161" s="103" t="str">
        <f>'[2]Ф2 '!C161</f>
        <v>L_ДЭСК_039</v>
      </c>
      <c r="D161" s="84" t="s">
        <v>107</v>
      </c>
      <c r="E161" s="84">
        <f>'[2]Ф2 '!E161</f>
        <v>2025</v>
      </c>
      <c r="F161" s="86">
        <f>'[2]Ф2 '!F161</f>
        <v>2025</v>
      </c>
      <c r="G161" s="84">
        <f>'[2]Ф2 '!G161</f>
        <v>2025</v>
      </c>
      <c r="H161" s="85">
        <v>2.83432175</v>
      </c>
      <c r="I161" s="85">
        <f t="shared" si="66"/>
        <v>3.1806194799999998</v>
      </c>
      <c r="J161" s="84" t="s">
        <v>55</v>
      </c>
      <c r="K161" s="85">
        <f t="shared" ref="K161:K162" si="69">SUM(L161:O161)</f>
        <v>2.8343214100000003</v>
      </c>
      <c r="L161" s="112">
        <v>0.25261299999999998</v>
      </c>
      <c r="M161" s="112">
        <v>2.5817084100000001</v>
      </c>
      <c r="N161" s="86">
        <v>0</v>
      </c>
      <c r="O161" s="86">
        <v>0</v>
      </c>
      <c r="P161" s="85">
        <f t="shared" si="65"/>
        <v>3.1806194799999998</v>
      </c>
      <c r="Q161" s="86">
        <v>0</v>
      </c>
      <c r="R161" s="112">
        <v>3.1806194799999998</v>
      </c>
      <c r="S161" s="86">
        <v>0</v>
      </c>
      <c r="T161" s="86">
        <v>0</v>
      </c>
      <c r="U161" s="90">
        <v>0</v>
      </c>
      <c r="V161" s="90">
        <v>0</v>
      </c>
      <c r="W161" s="86">
        <f t="shared" si="67"/>
        <v>0</v>
      </c>
      <c r="X161" s="85">
        <f t="shared" si="68"/>
        <v>2.83432175</v>
      </c>
      <c r="Y161" s="89">
        <f t="shared" si="68"/>
        <v>3.1806194799999998</v>
      </c>
      <c r="Z161" s="86">
        <f t="shared" si="61"/>
        <v>0</v>
      </c>
      <c r="AA161" s="86">
        <f t="shared" si="61"/>
        <v>0</v>
      </c>
      <c r="AB161" s="86">
        <f t="shared" si="61"/>
        <v>0</v>
      </c>
      <c r="AC161" s="86">
        <f t="shared" si="61"/>
        <v>0</v>
      </c>
      <c r="AD161" s="86">
        <f t="shared" si="61"/>
        <v>0</v>
      </c>
      <c r="AE161" s="86">
        <f t="shared" si="61"/>
        <v>0</v>
      </c>
      <c r="AF161" s="86">
        <f t="shared" si="61"/>
        <v>0</v>
      </c>
      <c r="AG161" s="86">
        <f t="shared" si="61"/>
        <v>0</v>
      </c>
      <c r="AH161" s="89">
        <f t="shared" si="56"/>
        <v>2.83432175</v>
      </c>
      <c r="AI161" s="89">
        <f t="shared" si="57"/>
        <v>3.1806194799999998</v>
      </c>
      <c r="AJ161" s="104" t="str">
        <f>'[2]Ф2 '!CT161</f>
        <v>нд</v>
      </c>
    </row>
    <row r="162" spans="1:36" ht="31.5" customHeight="1" x14ac:dyDescent="0.25">
      <c r="A162" s="80" t="s">
        <v>224</v>
      </c>
      <c r="B162" s="102" t="str">
        <f>'[2]Ф2 '!B162</f>
        <v>Реконструкция ВЛ-0,4 кВ КТП-65 ф."Калинина" г.Дальнереченск с.Лазо</v>
      </c>
      <c r="C162" s="103" t="str">
        <f>'[2]Ф2 '!C162</f>
        <v>L_ДЭСК_038</v>
      </c>
      <c r="D162" s="84" t="s">
        <v>107</v>
      </c>
      <c r="E162" s="84">
        <f>'[2]Ф2 '!E162</f>
        <v>2025</v>
      </c>
      <c r="F162" s="86">
        <f>'[2]Ф2 '!F162</f>
        <v>2025</v>
      </c>
      <c r="G162" s="84">
        <f>'[2]Ф2 '!G162</f>
        <v>2025</v>
      </c>
      <c r="H162" s="85">
        <v>3.3222922399999999</v>
      </c>
      <c r="I162" s="85">
        <f t="shared" si="66"/>
        <v>3.4245797499999999</v>
      </c>
      <c r="J162" s="84" t="s">
        <v>55</v>
      </c>
      <c r="K162" s="85">
        <f t="shared" si="69"/>
        <v>3.3222917600000001</v>
      </c>
      <c r="L162" s="112">
        <v>0.29610399999999998</v>
      </c>
      <c r="M162" s="112">
        <v>3.02618776</v>
      </c>
      <c r="N162" s="86">
        <v>0</v>
      </c>
      <c r="O162" s="86">
        <v>0</v>
      </c>
      <c r="P162" s="85">
        <f t="shared" si="65"/>
        <v>3.4245797499999999</v>
      </c>
      <c r="Q162" s="86">
        <v>0</v>
      </c>
      <c r="R162" s="112">
        <v>3.4245797499999999</v>
      </c>
      <c r="S162" s="86">
        <v>0</v>
      </c>
      <c r="T162" s="86">
        <v>0</v>
      </c>
      <c r="U162" s="90">
        <v>0</v>
      </c>
      <c r="V162" s="90">
        <v>0</v>
      </c>
      <c r="W162" s="86">
        <f t="shared" si="67"/>
        <v>0</v>
      </c>
      <c r="X162" s="85">
        <f t="shared" si="68"/>
        <v>3.3222922399999999</v>
      </c>
      <c r="Y162" s="89">
        <f t="shared" si="68"/>
        <v>3.4245797499999999</v>
      </c>
      <c r="Z162" s="86">
        <f t="shared" si="61"/>
        <v>0</v>
      </c>
      <c r="AA162" s="86">
        <f t="shared" si="61"/>
        <v>0</v>
      </c>
      <c r="AB162" s="86">
        <f t="shared" si="61"/>
        <v>0</v>
      </c>
      <c r="AC162" s="86">
        <f t="shared" si="61"/>
        <v>0</v>
      </c>
      <c r="AD162" s="86">
        <f t="shared" si="61"/>
        <v>0</v>
      </c>
      <c r="AE162" s="86">
        <f t="shared" si="61"/>
        <v>0</v>
      </c>
      <c r="AF162" s="86">
        <f t="shared" si="61"/>
        <v>0</v>
      </c>
      <c r="AG162" s="86">
        <f t="shared" si="61"/>
        <v>0</v>
      </c>
      <c r="AH162" s="89">
        <f t="shared" si="56"/>
        <v>3.3222922399999999</v>
      </c>
      <c r="AI162" s="89">
        <f t="shared" si="57"/>
        <v>3.4245797499999999</v>
      </c>
      <c r="AJ162" s="104" t="str">
        <f>'[2]Ф2 '!CT162</f>
        <v>нд</v>
      </c>
    </row>
    <row r="163" spans="1:36" ht="39.75" customHeight="1" x14ac:dyDescent="0.25">
      <c r="A163" s="80" t="s">
        <v>225</v>
      </c>
      <c r="B163" s="102" t="str">
        <f>'[2]Ф2 '!B163</f>
        <v>Реконструкция ВЛ-10 кВ Ф1 ПС "Иман" от опоры №1 до ТП-13 г.Дальнереченск</v>
      </c>
      <c r="C163" s="103" t="str">
        <f>'[2]Ф2 '!C163</f>
        <v>Р_ДЭСК_011</v>
      </c>
      <c r="D163" s="84" t="s">
        <v>107</v>
      </c>
      <c r="E163" s="84">
        <f>'[2]Ф2 '!E163</f>
        <v>2025</v>
      </c>
      <c r="F163" s="86">
        <f>'[2]Ф2 '!F163</f>
        <v>2025</v>
      </c>
      <c r="G163" s="84">
        <f>'[2]Ф2 '!G163</f>
        <v>2025</v>
      </c>
      <c r="H163" s="85">
        <v>5.5662083333333339</v>
      </c>
      <c r="I163" s="85">
        <f t="shared" si="66"/>
        <v>5.2139001499999997</v>
      </c>
      <c r="J163" s="84" t="s">
        <v>55</v>
      </c>
      <c r="K163" s="85">
        <f>L163+M163+N163+O163</f>
        <v>5.5662083333333339</v>
      </c>
      <c r="L163" s="86">
        <v>0</v>
      </c>
      <c r="M163" s="85">
        <f>H163</f>
        <v>5.5662083333333339</v>
      </c>
      <c r="N163" s="86">
        <v>0</v>
      </c>
      <c r="O163" s="86">
        <v>0</v>
      </c>
      <c r="P163" s="85">
        <f t="shared" si="65"/>
        <v>5.2139001499999997</v>
      </c>
      <c r="Q163" s="86">
        <v>0</v>
      </c>
      <c r="R163" s="85">
        <v>5.2139001499999997</v>
      </c>
      <c r="S163" s="86">
        <v>0</v>
      </c>
      <c r="T163" s="86">
        <v>0</v>
      </c>
      <c r="U163" s="90">
        <v>0</v>
      </c>
      <c r="V163" s="90">
        <v>0</v>
      </c>
      <c r="W163" s="86">
        <f t="shared" si="67"/>
        <v>0</v>
      </c>
      <c r="X163" s="85">
        <f t="shared" si="68"/>
        <v>5.5662083333333339</v>
      </c>
      <c r="Y163" s="89">
        <f t="shared" si="68"/>
        <v>5.2139001499999997</v>
      </c>
      <c r="Z163" s="86">
        <f t="shared" si="61"/>
        <v>0</v>
      </c>
      <c r="AA163" s="86">
        <f t="shared" si="61"/>
        <v>0</v>
      </c>
      <c r="AB163" s="86">
        <f t="shared" si="61"/>
        <v>0</v>
      </c>
      <c r="AC163" s="86">
        <f t="shared" si="61"/>
        <v>0</v>
      </c>
      <c r="AD163" s="86">
        <f t="shared" si="61"/>
        <v>0</v>
      </c>
      <c r="AE163" s="86">
        <f t="shared" si="61"/>
        <v>0</v>
      </c>
      <c r="AF163" s="86">
        <f t="shared" si="61"/>
        <v>0</v>
      </c>
      <c r="AG163" s="86">
        <f t="shared" si="61"/>
        <v>0</v>
      </c>
      <c r="AH163" s="89">
        <f t="shared" si="56"/>
        <v>5.5662083333333339</v>
      </c>
      <c r="AI163" s="89">
        <f t="shared" si="57"/>
        <v>5.2139001499999997</v>
      </c>
      <c r="AJ163" s="104" t="str">
        <f>'[2]Ф2 '!CT163</f>
        <v>нд</v>
      </c>
    </row>
    <row r="164" spans="1:36" ht="39.75" customHeight="1" x14ac:dyDescent="0.25">
      <c r="A164" s="80" t="s">
        <v>226</v>
      </c>
      <c r="B164" s="102" t="str">
        <f>'[2]Ф2 '!B164</f>
        <v>Реконструкция ВЛ-0,4(0,23)кВ в ВЛИ-0,4кВ КТП - 109 ф. "Володарского,2-42" г.Артём</v>
      </c>
      <c r="C164" s="103" t="str">
        <f>'[2]Ф2 '!C164</f>
        <v>Р_ДЭСК_013</v>
      </c>
      <c r="D164" s="84" t="s">
        <v>107</v>
      </c>
      <c r="E164" s="84">
        <f>'[2]Ф2 '!E164</f>
        <v>2025</v>
      </c>
      <c r="F164" s="86">
        <f>'[2]Ф2 '!F164</f>
        <v>2025</v>
      </c>
      <c r="G164" s="84">
        <f>'[2]Ф2 '!G164</f>
        <v>2025</v>
      </c>
      <c r="H164" s="85">
        <v>1.57087804</v>
      </c>
      <c r="I164" s="85">
        <f t="shared" si="66"/>
        <v>1.3217744899999999</v>
      </c>
      <c r="J164" s="84" t="s">
        <v>55</v>
      </c>
      <c r="K164" s="85">
        <f t="shared" ref="K164:K208" si="70">L164+M164+N164+O164</f>
        <v>1.57087804</v>
      </c>
      <c r="L164" s="86">
        <v>0</v>
      </c>
      <c r="M164" s="85">
        <f t="shared" ref="M164:M208" si="71">H164</f>
        <v>1.57087804</v>
      </c>
      <c r="N164" s="86">
        <v>0</v>
      </c>
      <c r="O164" s="86">
        <v>0</v>
      </c>
      <c r="P164" s="85">
        <f t="shared" si="65"/>
        <v>1.3217744899999999</v>
      </c>
      <c r="Q164" s="86">
        <v>0</v>
      </c>
      <c r="R164" s="85">
        <v>1.3217744899999999</v>
      </c>
      <c r="S164" s="86">
        <v>0</v>
      </c>
      <c r="T164" s="86">
        <v>0</v>
      </c>
      <c r="U164" s="90">
        <v>0</v>
      </c>
      <c r="V164" s="90">
        <v>0</v>
      </c>
      <c r="W164" s="86">
        <f t="shared" si="67"/>
        <v>0</v>
      </c>
      <c r="X164" s="85">
        <f t="shared" si="68"/>
        <v>1.57087804</v>
      </c>
      <c r="Y164" s="89">
        <f t="shared" si="68"/>
        <v>1.3217744899999999</v>
      </c>
      <c r="Z164" s="86">
        <f t="shared" si="61"/>
        <v>0</v>
      </c>
      <c r="AA164" s="86">
        <f t="shared" si="61"/>
        <v>0</v>
      </c>
      <c r="AB164" s="86">
        <f t="shared" si="61"/>
        <v>0</v>
      </c>
      <c r="AC164" s="86">
        <f t="shared" si="61"/>
        <v>0</v>
      </c>
      <c r="AD164" s="86">
        <f t="shared" si="61"/>
        <v>0</v>
      </c>
      <c r="AE164" s="86">
        <f t="shared" si="61"/>
        <v>0</v>
      </c>
      <c r="AF164" s="86">
        <f t="shared" si="61"/>
        <v>0</v>
      </c>
      <c r="AG164" s="86">
        <f t="shared" si="61"/>
        <v>0</v>
      </c>
      <c r="AH164" s="89">
        <f t="shared" si="56"/>
        <v>1.57087804</v>
      </c>
      <c r="AI164" s="89">
        <f t="shared" si="57"/>
        <v>1.3217744899999999</v>
      </c>
      <c r="AJ164" s="104" t="str">
        <f>'[2]Ф2 '!CT164</f>
        <v>нд</v>
      </c>
    </row>
    <row r="165" spans="1:36" ht="39.75" customHeight="1" x14ac:dyDescent="0.25">
      <c r="A165" s="80" t="s">
        <v>227</v>
      </c>
      <c r="B165" s="102" t="str">
        <f>'[2]Ф2 '!B165</f>
        <v>Реконструкция ВЛ-0,4(0,23)кВ в ВЛИ-0,4кВ ТП - 8 ф. "Кузбасская10 - Донбасская, 21-25" г.Артём</v>
      </c>
      <c r="C165" s="103" t="str">
        <f>'[2]Ф2 '!C165</f>
        <v>Р_ДЭСК_014</v>
      </c>
      <c r="D165" s="84" t="s">
        <v>107</v>
      </c>
      <c r="E165" s="84">
        <f>'[2]Ф2 '!E165</f>
        <v>2025</v>
      </c>
      <c r="F165" s="86">
        <f>'[2]Ф2 '!F165</f>
        <v>2025</v>
      </c>
      <c r="G165" s="84">
        <f>'[2]Ф2 '!G165</f>
        <v>2025</v>
      </c>
      <c r="H165" s="85">
        <v>0.99048813999999996</v>
      </c>
      <c r="I165" s="85">
        <f t="shared" si="66"/>
        <v>0.79566185</v>
      </c>
      <c r="J165" s="84" t="s">
        <v>55</v>
      </c>
      <c r="K165" s="85">
        <f t="shared" si="70"/>
        <v>0.99048813999999996</v>
      </c>
      <c r="L165" s="86">
        <v>0</v>
      </c>
      <c r="M165" s="85">
        <f t="shared" si="71"/>
        <v>0.99048813999999996</v>
      </c>
      <c r="N165" s="86">
        <v>0</v>
      </c>
      <c r="O165" s="86">
        <v>0</v>
      </c>
      <c r="P165" s="85">
        <f t="shared" si="65"/>
        <v>0.79566185</v>
      </c>
      <c r="Q165" s="86">
        <v>0</v>
      </c>
      <c r="R165" s="85">
        <v>0.79566185</v>
      </c>
      <c r="S165" s="86">
        <v>0</v>
      </c>
      <c r="T165" s="86">
        <v>0</v>
      </c>
      <c r="U165" s="90">
        <v>0</v>
      </c>
      <c r="V165" s="90">
        <v>0</v>
      </c>
      <c r="W165" s="86">
        <f t="shared" si="67"/>
        <v>0</v>
      </c>
      <c r="X165" s="85">
        <f t="shared" si="68"/>
        <v>0.99048813999999996</v>
      </c>
      <c r="Y165" s="89">
        <f t="shared" si="68"/>
        <v>0.79566185</v>
      </c>
      <c r="Z165" s="86">
        <f t="shared" si="61"/>
        <v>0</v>
      </c>
      <c r="AA165" s="86">
        <f t="shared" si="61"/>
        <v>0</v>
      </c>
      <c r="AB165" s="86">
        <f t="shared" si="61"/>
        <v>0</v>
      </c>
      <c r="AC165" s="86">
        <f t="shared" si="61"/>
        <v>0</v>
      </c>
      <c r="AD165" s="86">
        <f t="shared" si="61"/>
        <v>0</v>
      </c>
      <c r="AE165" s="86">
        <f t="shared" si="61"/>
        <v>0</v>
      </c>
      <c r="AF165" s="86">
        <f t="shared" si="61"/>
        <v>0</v>
      </c>
      <c r="AG165" s="86">
        <f t="shared" si="61"/>
        <v>0</v>
      </c>
      <c r="AH165" s="89">
        <f t="shared" si="56"/>
        <v>0.99048813999999996</v>
      </c>
      <c r="AI165" s="89">
        <f t="shared" si="57"/>
        <v>0.79566185</v>
      </c>
      <c r="AJ165" s="104" t="str">
        <f>'[2]Ф2 '!CT165</f>
        <v>нд</v>
      </c>
    </row>
    <row r="166" spans="1:36" ht="39.75" customHeight="1" x14ac:dyDescent="0.25">
      <c r="A166" s="80" t="s">
        <v>228</v>
      </c>
      <c r="B166" s="102" t="str">
        <f>'[2]Ф2 '!B166</f>
        <v>Реконструкция ВЛ-0,4(0,23)кВ в ВЛИ-0,4кВ ТП - 8 ф. "Шишкина" г.Артём</v>
      </c>
      <c r="C166" s="103" t="str">
        <f>'[2]Ф2 '!C166</f>
        <v>Р_ДЭСК_015</v>
      </c>
      <c r="D166" s="84" t="s">
        <v>107</v>
      </c>
      <c r="E166" s="84">
        <f>'[2]Ф2 '!E166</f>
        <v>2025</v>
      </c>
      <c r="F166" s="86">
        <f>'[2]Ф2 '!F166</f>
        <v>2025</v>
      </c>
      <c r="G166" s="84">
        <f>'[2]Ф2 '!G166</f>
        <v>2025</v>
      </c>
      <c r="H166" s="85">
        <v>0.87091713000000004</v>
      </c>
      <c r="I166" s="85">
        <f t="shared" si="66"/>
        <v>0.54941952999999999</v>
      </c>
      <c r="J166" s="84" t="s">
        <v>55</v>
      </c>
      <c r="K166" s="85">
        <f t="shared" si="70"/>
        <v>0.87091713000000004</v>
      </c>
      <c r="L166" s="86">
        <v>0</v>
      </c>
      <c r="M166" s="85">
        <f t="shared" si="71"/>
        <v>0.87091713000000004</v>
      </c>
      <c r="N166" s="86">
        <v>0</v>
      </c>
      <c r="O166" s="86">
        <v>0</v>
      </c>
      <c r="P166" s="85">
        <f t="shared" si="65"/>
        <v>0.54941952999999999</v>
      </c>
      <c r="Q166" s="86">
        <v>0</v>
      </c>
      <c r="R166" s="85">
        <v>0.54941952999999999</v>
      </c>
      <c r="S166" s="86">
        <v>0</v>
      </c>
      <c r="T166" s="86">
        <v>0</v>
      </c>
      <c r="U166" s="90">
        <v>0</v>
      </c>
      <c r="V166" s="90">
        <v>0</v>
      </c>
      <c r="W166" s="86">
        <f t="shared" si="67"/>
        <v>0</v>
      </c>
      <c r="X166" s="85">
        <f t="shared" si="68"/>
        <v>0.87091713000000004</v>
      </c>
      <c r="Y166" s="89">
        <f t="shared" si="68"/>
        <v>0.54941952999999999</v>
      </c>
      <c r="Z166" s="86">
        <f t="shared" si="61"/>
        <v>0</v>
      </c>
      <c r="AA166" s="86">
        <f t="shared" si="61"/>
        <v>0</v>
      </c>
      <c r="AB166" s="86">
        <f t="shared" si="61"/>
        <v>0</v>
      </c>
      <c r="AC166" s="86">
        <f t="shared" si="61"/>
        <v>0</v>
      </c>
      <c r="AD166" s="86">
        <f t="shared" si="61"/>
        <v>0</v>
      </c>
      <c r="AE166" s="86">
        <f t="shared" si="61"/>
        <v>0</v>
      </c>
      <c r="AF166" s="86">
        <f t="shared" si="61"/>
        <v>0</v>
      </c>
      <c r="AG166" s="86">
        <f t="shared" si="61"/>
        <v>0</v>
      </c>
      <c r="AH166" s="89">
        <f t="shared" si="56"/>
        <v>0.87091713000000004</v>
      </c>
      <c r="AI166" s="89">
        <f t="shared" si="57"/>
        <v>0.54941952999999999</v>
      </c>
      <c r="AJ166" s="104" t="str">
        <f>'[2]Ф2 '!CT166</f>
        <v>нд</v>
      </c>
    </row>
    <row r="167" spans="1:36" ht="39.75" customHeight="1" x14ac:dyDescent="0.25">
      <c r="A167" s="80" t="s">
        <v>229</v>
      </c>
      <c r="B167" s="102" t="str">
        <f>'[2]Ф2 '!B167</f>
        <v>Реконструкция ВЛ-0,4(0,23)кВ в ВЛИ-0,4кВ ТП - 8 ф. "Полевая" г.Артём</v>
      </c>
      <c r="C167" s="103" t="str">
        <f>'[2]Ф2 '!C167</f>
        <v>Р_ДЭСК_016</v>
      </c>
      <c r="D167" s="84" t="s">
        <v>107</v>
      </c>
      <c r="E167" s="84">
        <f>'[2]Ф2 '!E167</f>
        <v>2025</v>
      </c>
      <c r="F167" s="86">
        <f>'[2]Ф2 '!F167</f>
        <v>2025</v>
      </c>
      <c r="G167" s="84">
        <f>'[2]Ф2 '!G167</f>
        <v>2025</v>
      </c>
      <c r="H167" s="85">
        <v>0.61583193999999997</v>
      </c>
      <c r="I167" s="85">
        <f t="shared" si="66"/>
        <v>0.34868475999999998</v>
      </c>
      <c r="J167" s="84" t="s">
        <v>55</v>
      </c>
      <c r="K167" s="85">
        <f t="shared" si="70"/>
        <v>0.61583193999999997</v>
      </c>
      <c r="L167" s="86">
        <v>0</v>
      </c>
      <c r="M167" s="85">
        <f t="shared" si="71"/>
        <v>0.61583193999999997</v>
      </c>
      <c r="N167" s="86">
        <v>0</v>
      </c>
      <c r="O167" s="86">
        <v>0</v>
      </c>
      <c r="P167" s="85">
        <f t="shared" si="65"/>
        <v>0.34868475999999998</v>
      </c>
      <c r="Q167" s="86">
        <v>0</v>
      </c>
      <c r="R167" s="85">
        <v>0.34868475999999998</v>
      </c>
      <c r="S167" s="86">
        <v>0</v>
      </c>
      <c r="T167" s="86">
        <v>0</v>
      </c>
      <c r="U167" s="90">
        <v>0</v>
      </c>
      <c r="V167" s="90">
        <v>0</v>
      </c>
      <c r="W167" s="86">
        <f t="shared" si="67"/>
        <v>0</v>
      </c>
      <c r="X167" s="85">
        <f t="shared" si="68"/>
        <v>0.61583193999999997</v>
      </c>
      <c r="Y167" s="89">
        <f t="shared" si="68"/>
        <v>0.34868475999999998</v>
      </c>
      <c r="Z167" s="86">
        <f t="shared" si="61"/>
        <v>0</v>
      </c>
      <c r="AA167" s="86">
        <f t="shared" si="61"/>
        <v>0</v>
      </c>
      <c r="AB167" s="86">
        <f t="shared" si="61"/>
        <v>0</v>
      </c>
      <c r="AC167" s="86">
        <f t="shared" si="61"/>
        <v>0</v>
      </c>
      <c r="AD167" s="86">
        <f t="shared" si="61"/>
        <v>0</v>
      </c>
      <c r="AE167" s="86">
        <f t="shared" si="61"/>
        <v>0</v>
      </c>
      <c r="AF167" s="86">
        <f t="shared" si="61"/>
        <v>0</v>
      </c>
      <c r="AG167" s="86">
        <f t="shared" si="61"/>
        <v>0</v>
      </c>
      <c r="AH167" s="89">
        <f t="shared" si="56"/>
        <v>0.61583193999999997</v>
      </c>
      <c r="AI167" s="89">
        <f t="shared" si="57"/>
        <v>0.34868475999999998</v>
      </c>
      <c r="AJ167" s="104" t="str">
        <f>'[2]Ф2 '!CT167</f>
        <v>нд</v>
      </c>
    </row>
    <row r="168" spans="1:36" ht="39.75" customHeight="1" x14ac:dyDescent="0.25">
      <c r="A168" s="80" t="s">
        <v>230</v>
      </c>
      <c r="B168" s="102" t="str">
        <f>'[2]Ф2 '!B168</f>
        <v>Реконструкция ВЛ-0,4(0,23)кВ в ВЛИ-0,4кВ  ТП - 62  ф. "Кирова-техникум" г.Артём</v>
      </c>
      <c r="C168" s="103" t="str">
        <f>'[2]Ф2 '!C168</f>
        <v>Р_ДЭСК_017</v>
      </c>
      <c r="D168" s="84" t="s">
        <v>107</v>
      </c>
      <c r="E168" s="84">
        <f>'[2]Ф2 '!E168</f>
        <v>2025</v>
      </c>
      <c r="F168" s="86">
        <f>'[2]Ф2 '!F168</f>
        <v>2025</v>
      </c>
      <c r="G168" s="84">
        <f>'[2]Ф2 '!G168</f>
        <v>2025</v>
      </c>
      <c r="H168" s="85">
        <v>0.36810862</v>
      </c>
      <c r="I168" s="85">
        <f t="shared" si="66"/>
        <v>0.40873250999999999</v>
      </c>
      <c r="J168" s="84" t="s">
        <v>55</v>
      </c>
      <c r="K168" s="85">
        <f t="shared" si="70"/>
        <v>0.36810862</v>
      </c>
      <c r="L168" s="86">
        <v>0</v>
      </c>
      <c r="M168" s="85">
        <f t="shared" si="71"/>
        <v>0.36810862</v>
      </c>
      <c r="N168" s="86">
        <v>0</v>
      </c>
      <c r="O168" s="86">
        <v>0</v>
      </c>
      <c r="P168" s="85">
        <f t="shared" si="59"/>
        <v>0.40873250999999999</v>
      </c>
      <c r="Q168" s="86">
        <v>0</v>
      </c>
      <c r="R168" s="85">
        <v>0.40873250999999999</v>
      </c>
      <c r="S168" s="86">
        <v>0</v>
      </c>
      <c r="T168" s="86">
        <v>0</v>
      </c>
      <c r="U168" s="90">
        <v>0</v>
      </c>
      <c r="V168" s="90">
        <v>0</v>
      </c>
      <c r="W168" s="86">
        <f t="shared" si="67"/>
        <v>0</v>
      </c>
      <c r="X168" s="85">
        <f t="shared" si="68"/>
        <v>0.36810862</v>
      </c>
      <c r="Y168" s="89">
        <f t="shared" si="68"/>
        <v>0.40873250999999999</v>
      </c>
      <c r="Z168" s="86">
        <f t="shared" si="61"/>
        <v>0</v>
      </c>
      <c r="AA168" s="86">
        <f t="shared" si="61"/>
        <v>0</v>
      </c>
      <c r="AB168" s="86">
        <f t="shared" si="61"/>
        <v>0</v>
      </c>
      <c r="AC168" s="86">
        <f t="shared" si="61"/>
        <v>0</v>
      </c>
      <c r="AD168" s="86">
        <f t="shared" si="61"/>
        <v>0</v>
      </c>
      <c r="AE168" s="86">
        <f t="shared" si="61"/>
        <v>0</v>
      </c>
      <c r="AF168" s="86">
        <f t="shared" si="61"/>
        <v>0</v>
      </c>
      <c r="AG168" s="86">
        <f t="shared" si="61"/>
        <v>0</v>
      </c>
      <c r="AH168" s="89">
        <f t="shared" si="56"/>
        <v>0.36810862</v>
      </c>
      <c r="AI168" s="89">
        <f t="shared" si="57"/>
        <v>0.40873250999999999</v>
      </c>
      <c r="AJ168" s="104" t="str">
        <f>'[2]Ф2 '!CT168</f>
        <v>нд</v>
      </c>
    </row>
    <row r="169" spans="1:36" ht="39.75" customHeight="1" x14ac:dyDescent="0.25">
      <c r="A169" s="80" t="s">
        <v>231</v>
      </c>
      <c r="B169" s="102" t="str">
        <f>'[2]Ф2 '!B169</f>
        <v>Реконструкция ВЛ-0,4(0,23)кВ в ВЛИ-0,4кВ  ТП - 62  ф. "пер. Васнецова-Астраханская" г.Артём</v>
      </c>
      <c r="C169" s="103" t="str">
        <f>'[2]Ф2 '!C169</f>
        <v>Р_ДЭСК_018</v>
      </c>
      <c r="D169" s="84" t="s">
        <v>107</v>
      </c>
      <c r="E169" s="84">
        <f>'[2]Ф2 '!E169</f>
        <v>2025</v>
      </c>
      <c r="F169" s="86">
        <f>'[2]Ф2 '!F169</f>
        <v>2025</v>
      </c>
      <c r="G169" s="84">
        <f>'[2]Ф2 '!G169</f>
        <v>2025</v>
      </c>
      <c r="H169" s="85">
        <v>1.7203746900000001</v>
      </c>
      <c r="I169" s="85">
        <f t="shared" si="66"/>
        <v>2.3684551200000001</v>
      </c>
      <c r="J169" s="84" t="s">
        <v>55</v>
      </c>
      <c r="K169" s="85">
        <f t="shared" si="70"/>
        <v>1.7203746900000001</v>
      </c>
      <c r="L169" s="86">
        <v>0</v>
      </c>
      <c r="M169" s="85">
        <f t="shared" si="71"/>
        <v>1.7203746900000001</v>
      </c>
      <c r="N169" s="86">
        <v>0</v>
      </c>
      <c r="O169" s="86">
        <v>0</v>
      </c>
      <c r="P169" s="85">
        <f t="shared" si="59"/>
        <v>2.3684551200000001</v>
      </c>
      <c r="Q169" s="86">
        <v>0</v>
      </c>
      <c r="R169" s="85">
        <v>2.3684551200000001</v>
      </c>
      <c r="S169" s="86">
        <v>0</v>
      </c>
      <c r="T169" s="86">
        <v>0</v>
      </c>
      <c r="U169" s="90">
        <v>0</v>
      </c>
      <c r="V169" s="90">
        <v>0</v>
      </c>
      <c r="W169" s="86">
        <f t="shared" si="67"/>
        <v>0</v>
      </c>
      <c r="X169" s="85">
        <f t="shared" si="68"/>
        <v>1.7203746900000001</v>
      </c>
      <c r="Y169" s="89">
        <f t="shared" si="68"/>
        <v>2.3684551200000001</v>
      </c>
      <c r="Z169" s="86">
        <f t="shared" si="61"/>
        <v>0</v>
      </c>
      <c r="AA169" s="86">
        <f t="shared" si="61"/>
        <v>0</v>
      </c>
      <c r="AB169" s="86">
        <f t="shared" si="61"/>
        <v>0</v>
      </c>
      <c r="AC169" s="86">
        <f t="shared" si="61"/>
        <v>0</v>
      </c>
      <c r="AD169" s="86">
        <f t="shared" si="61"/>
        <v>0</v>
      </c>
      <c r="AE169" s="86">
        <f t="shared" si="61"/>
        <v>0</v>
      </c>
      <c r="AF169" s="86">
        <f t="shared" si="61"/>
        <v>0</v>
      </c>
      <c r="AG169" s="86">
        <f t="shared" si="61"/>
        <v>0</v>
      </c>
      <c r="AH169" s="89">
        <f t="shared" si="56"/>
        <v>1.7203746900000001</v>
      </c>
      <c r="AI169" s="89">
        <f t="shared" si="57"/>
        <v>2.3684551200000001</v>
      </c>
      <c r="AJ169" s="104" t="str">
        <f>'[2]Ф2 '!CT169</f>
        <v>нд</v>
      </c>
    </row>
    <row r="170" spans="1:36" ht="39.75" customHeight="1" x14ac:dyDescent="0.25">
      <c r="A170" s="80" t="s">
        <v>232</v>
      </c>
      <c r="B170" s="102" t="str">
        <f>'[2]Ф2 '!B170</f>
        <v>Реконструкция ВЛ-0,4(0,23)кВ в ВЛИ-0,4кВ ТП - 62 ф. "Хасанская-пер. Хасанский" г.Артём</v>
      </c>
      <c r="C170" s="103" t="str">
        <f>'[2]Ф2 '!C170</f>
        <v>Р_ДЭСК_019</v>
      </c>
      <c r="D170" s="84" t="s">
        <v>107</v>
      </c>
      <c r="E170" s="84">
        <f>'[2]Ф2 '!E170</f>
        <v>2025</v>
      </c>
      <c r="F170" s="86">
        <f>'[2]Ф2 '!F170</f>
        <v>2025</v>
      </c>
      <c r="G170" s="84">
        <f>'[2]Ф2 '!G170</f>
        <v>2025</v>
      </c>
      <c r="H170" s="85">
        <v>0.72239160999999996</v>
      </c>
      <c r="I170" s="85">
        <f t="shared" si="66"/>
        <v>1.0703698699999999</v>
      </c>
      <c r="J170" s="84" t="s">
        <v>55</v>
      </c>
      <c r="K170" s="85">
        <f t="shared" si="70"/>
        <v>0.72239160999999996</v>
      </c>
      <c r="L170" s="86">
        <v>0</v>
      </c>
      <c r="M170" s="85">
        <f t="shared" si="71"/>
        <v>0.72239160999999996</v>
      </c>
      <c r="N170" s="86">
        <v>0</v>
      </c>
      <c r="O170" s="86">
        <v>0</v>
      </c>
      <c r="P170" s="85">
        <f t="shared" si="59"/>
        <v>1.0703698699999999</v>
      </c>
      <c r="Q170" s="86">
        <v>0</v>
      </c>
      <c r="R170" s="85">
        <v>1.0703698699999999</v>
      </c>
      <c r="S170" s="86">
        <v>0</v>
      </c>
      <c r="T170" s="86">
        <v>0</v>
      </c>
      <c r="U170" s="90">
        <v>0</v>
      </c>
      <c r="V170" s="90">
        <v>0</v>
      </c>
      <c r="W170" s="86">
        <f t="shared" si="67"/>
        <v>0</v>
      </c>
      <c r="X170" s="85">
        <f t="shared" si="68"/>
        <v>0.72239160999999996</v>
      </c>
      <c r="Y170" s="89">
        <f t="shared" si="68"/>
        <v>1.0703698699999999</v>
      </c>
      <c r="Z170" s="86">
        <f t="shared" si="61"/>
        <v>0</v>
      </c>
      <c r="AA170" s="86">
        <f t="shared" si="61"/>
        <v>0</v>
      </c>
      <c r="AB170" s="86">
        <f t="shared" si="61"/>
        <v>0</v>
      </c>
      <c r="AC170" s="86">
        <f t="shared" si="61"/>
        <v>0</v>
      </c>
      <c r="AD170" s="86">
        <f t="shared" si="61"/>
        <v>0</v>
      </c>
      <c r="AE170" s="86">
        <f t="shared" si="61"/>
        <v>0</v>
      </c>
      <c r="AF170" s="86">
        <f t="shared" si="61"/>
        <v>0</v>
      </c>
      <c r="AG170" s="86">
        <f t="shared" si="61"/>
        <v>0</v>
      </c>
      <c r="AH170" s="89">
        <f t="shared" si="56"/>
        <v>0.72239160999999996</v>
      </c>
      <c r="AI170" s="89">
        <f t="shared" si="57"/>
        <v>1.0703698699999999</v>
      </c>
      <c r="AJ170" s="104" t="str">
        <f>'[2]Ф2 '!CT170</f>
        <v>нд</v>
      </c>
    </row>
    <row r="171" spans="1:36" ht="39.75" customHeight="1" x14ac:dyDescent="0.25">
      <c r="A171" s="80" t="s">
        <v>233</v>
      </c>
      <c r="B171" s="102" t="str">
        <f>'[2]Ф2 '!B171</f>
        <v>Реконструкция ВЛ-0,4(0,23)кВ в ВЛИ-0,4кВ ТП - 206 ф. "Черемуховая" г.Артём</v>
      </c>
      <c r="C171" s="103" t="str">
        <f>'[2]Ф2 '!C171</f>
        <v>Р_ДЭСК_020</v>
      </c>
      <c r="D171" s="84" t="s">
        <v>107</v>
      </c>
      <c r="E171" s="84">
        <f>'[2]Ф2 '!E171</f>
        <v>2025</v>
      </c>
      <c r="F171" s="86">
        <f>'[2]Ф2 '!F171</f>
        <v>2025</v>
      </c>
      <c r="G171" s="84">
        <f>'[2]Ф2 '!G171</f>
        <v>2025</v>
      </c>
      <c r="H171" s="85">
        <v>1.2233729200000001</v>
      </c>
      <c r="I171" s="85">
        <f t="shared" si="66"/>
        <v>1.5020464099999999</v>
      </c>
      <c r="J171" s="84" t="s">
        <v>55</v>
      </c>
      <c r="K171" s="85">
        <f t="shared" si="70"/>
        <v>1.2233729200000001</v>
      </c>
      <c r="L171" s="86">
        <v>0</v>
      </c>
      <c r="M171" s="85">
        <f t="shared" si="71"/>
        <v>1.2233729200000001</v>
      </c>
      <c r="N171" s="86">
        <v>0</v>
      </c>
      <c r="O171" s="86">
        <v>0</v>
      </c>
      <c r="P171" s="85">
        <f t="shared" si="59"/>
        <v>1.5020464099999999</v>
      </c>
      <c r="Q171" s="86">
        <v>0</v>
      </c>
      <c r="R171" s="85">
        <v>1.5020464099999999</v>
      </c>
      <c r="S171" s="86">
        <v>0</v>
      </c>
      <c r="T171" s="86">
        <v>0</v>
      </c>
      <c r="U171" s="90">
        <v>0</v>
      </c>
      <c r="V171" s="90">
        <v>0</v>
      </c>
      <c r="W171" s="86">
        <f t="shared" si="67"/>
        <v>0</v>
      </c>
      <c r="X171" s="85">
        <f t="shared" si="68"/>
        <v>1.2233729200000001</v>
      </c>
      <c r="Y171" s="89">
        <f t="shared" si="68"/>
        <v>1.5020464099999999</v>
      </c>
      <c r="Z171" s="86">
        <f t="shared" si="61"/>
        <v>0</v>
      </c>
      <c r="AA171" s="86">
        <f t="shared" si="61"/>
        <v>0</v>
      </c>
      <c r="AB171" s="86">
        <f t="shared" si="61"/>
        <v>0</v>
      </c>
      <c r="AC171" s="86">
        <f t="shared" si="61"/>
        <v>0</v>
      </c>
      <c r="AD171" s="86">
        <f t="shared" si="61"/>
        <v>0</v>
      </c>
      <c r="AE171" s="86">
        <f t="shared" si="61"/>
        <v>0</v>
      </c>
      <c r="AF171" s="86">
        <f t="shared" si="61"/>
        <v>0</v>
      </c>
      <c r="AG171" s="86">
        <f t="shared" si="61"/>
        <v>0</v>
      </c>
      <c r="AH171" s="89">
        <f t="shared" si="56"/>
        <v>1.2233729200000001</v>
      </c>
      <c r="AI171" s="89">
        <f t="shared" si="57"/>
        <v>1.5020464099999999</v>
      </c>
      <c r="AJ171" s="104" t="str">
        <f>'[2]Ф2 '!CT171</f>
        <v>нд</v>
      </c>
    </row>
    <row r="172" spans="1:36" ht="39.75" customHeight="1" x14ac:dyDescent="0.25">
      <c r="A172" s="80" t="s">
        <v>234</v>
      </c>
      <c r="B172" s="102" t="str">
        <f>'[2]Ф2 '!B172</f>
        <v>Реконструкция ВЛ-0,4(0,23)кВ в ВЛИ-0,4кВ ТП - 206 ф. "Берёзовая" г.Артём</v>
      </c>
      <c r="C172" s="103" t="str">
        <f>'[2]Ф2 '!C172</f>
        <v>Р_ДЭСК_021</v>
      </c>
      <c r="D172" s="84" t="s">
        <v>107</v>
      </c>
      <c r="E172" s="84">
        <f>'[2]Ф2 '!E172</f>
        <v>2025</v>
      </c>
      <c r="F172" s="86">
        <f>'[2]Ф2 '!F172</f>
        <v>2025</v>
      </c>
      <c r="G172" s="84">
        <f>'[2]Ф2 '!G172</f>
        <v>2025</v>
      </c>
      <c r="H172" s="85">
        <v>1.26446097</v>
      </c>
      <c r="I172" s="85">
        <f t="shared" si="66"/>
        <v>1.73974381</v>
      </c>
      <c r="J172" s="84" t="s">
        <v>55</v>
      </c>
      <c r="K172" s="85">
        <f t="shared" si="70"/>
        <v>1.26446097</v>
      </c>
      <c r="L172" s="86">
        <v>0</v>
      </c>
      <c r="M172" s="85">
        <f t="shared" si="71"/>
        <v>1.26446097</v>
      </c>
      <c r="N172" s="86">
        <v>0</v>
      </c>
      <c r="O172" s="86">
        <v>0</v>
      </c>
      <c r="P172" s="85">
        <f t="shared" si="59"/>
        <v>1.73974381</v>
      </c>
      <c r="Q172" s="86">
        <v>0</v>
      </c>
      <c r="R172" s="85">
        <v>1.73974381</v>
      </c>
      <c r="S172" s="86">
        <v>0</v>
      </c>
      <c r="T172" s="86">
        <v>0</v>
      </c>
      <c r="U172" s="90">
        <v>0</v>
      </c>
      <c r="V172" s="90">
        <v>0</v>
      </c>
      <c r="W172" s="86">
        <f t="shared" si="67"/>
        <v>0</v>
      </c>
      <c r="X172" s="85">
        <f t="shared" si="68"/>
        <v>1.26446097</v>
      </c>
      <c r="Y172" s="89">
        <f t="shared" si="68"/>
        <v>1.73974381</v>
      </c>
      <c r="Z172" s="86">
        <f t="shared" si="61"/>
        <v>0</v>
      </c>
      <c r="AA172" s="86">
        <f t="shared" si="61"/>
        <v>0</v>
      </c>
      <c r="AB172" s="86">
        <f t="shared" si="61"/>
        <v>0</v>
      </c>
      <c r="AC172" s="86">
        <f t="shared" si="61"/>
        <v>0</v>
      </c>
      <c r="AD172" s="86">
        <f t="shared" si="61"/>
        <v>0</v>
      </c>
      <c r="AE172" s="86">
        <f t="shared" si="61"/>
        <v>0</v>
      </c>
      <c r="AF172" s="86">
        <f t="shared" si="61"/>
        <v>0</v>
      </c>
      <c r="AG172" s="86">
        <f t="shared" si="61"/>
        <v>0</v>
      </c>
      <c r="AH172" s="89">
        <f t="shared" si="56"/>
        <v>1.26446097</v>
      </c>
      <c r="AI172" s="89">
        <f t="shared" si="57"/>
        <v>1.73974381</v>
      </c>
      <c r="AJ172" s="104" t="str">
        <f>'[2]Ф2 '!CT172</f>
        <v>нд</v>
      </c>
    </row>
    <row r="173" spans="1:36" ht="36.75" customHeight="1" x14ac:dyDescent="0.25">
      <c r="A173" s="80" t="s">
        <v>235</v>
      </c>
      <c r="B173" s="102" t="str">
        <f>'[2]Ф2 '!B173</f>
        <v>Реконструкция ВЛ-0,4(0,23)кВ в ВЛИ-0,4кВ ТП - 32 ф. "Эксперементальная 1-21,2-20" г.Артём</v>
      </c>
      <c r="C173" s="103" t="str">
        <f>'[2]Ф2 '!C173</f>
        <v>Р_ДЭСК_022</v>
      </c>
      <c r="D173" s="84" t="s">
        <v>107</v>
      </c>
      <c r="E173" s="84">
        <f>'[2]Ф2 '!E173</f>
        <v>2025</v>
      </c>
      <c r="F173" s="86">
        <f>'[2]Ф2 '!F173</f>
        <v>2025</v>
      </c>
      <c r="G173" s="84">
        <f>'[2]Ф2 '!G173</f>
        <v>2025</v>
      </c>
      <c r="H173" s="85">
        <v>1.8053263399999999</v>
      </c>
      <c r="I173" s="85">
        <f t="shared" si="66"/>
        <v>1.4460289</v>
      </c>
      <c r="J173" s="84" t="s">
        <v>55</v>
      </c>
      <c r="K173" s="85">
        <f t="shared" si="70"/>
        <v>1.8053263399999999</v>
      </c>
      <c r="L173" s="86">
        <v>0</v>
      </c>
      <c r="M173" s="85">
        <f t="shared" si="71"/>
        <v>1.8053263399999999</v>
      </c>
      <c r="N173" s="86">
        <v>0</v>
      </c>
      <c r="O173" s="86">
        <v>0</v>
      </c>
      <c r="P173" s="85">
        <f t="shared" si="59"/>
        <v>1.4460289</v>
      </c>
      <c r="Q173" s="86">
        <v>0</v>
      </c>
      <c r="R173" s="85">
        <v>1.4460289</v>
      </c>
      <c r="S173" s="86">
        <v>0</v>
      </c>
      <c r="T173" s="86">
        <v>0</v>
      </c>
      <c r="U173" s="90">
        <v>0</v>
      </c>
      <c r="V173" s="90">
        <v>0</v>
      </c>
      <c r="W173" s="86">
        <f t="shared" si="67"/>
        <v>0</v>
      </c>
      <c r="X173" s="85">
        <f t="shared" si="68"/>
        <v>1.8053263399999999</v>
      </c>
      <c r="Y173" s="89">
        <f t="shared" si="68"/>
        <v>1.4460289</v>
      </c>
      <c r="Z173" s="86">
        <f t="shared" si="61"/>
        <v>0</v>
      </c>
      <c r="AA173" s="86">
        <f t="shared" si="61"/>
        <v>0</v>
      </c>
      <c r="AB173" s="86">
        <f t="shared" si="61"/>
        <v>0</v>
      </c>
      <c r="AC173" s="86">
        <f t="shared" si="61"/>
        <v>0</v>
      </c>
      <c r="AD173" s="86">
        <f t="shared" si="61"/>
        <v>0</v>
      </c>
      <c r="AE173" s="86">
        <f t="shared" si="61"/>
        <v>0</v>
      </c>
      <c r="AF173" s="86">
        <f t="shared" si="61"/>
        <v>0</v>
      </c>
      <c r="AG173" s="86">
        <f t="shared" si="61"/>
        <v>0</v>
      </c>
      <c r="AH173" s="89">
        <f t="shared" si="56"/>
        <v>1.8053263399999999</v>
      </c>
      <c r="AI173" s="89">
        <f t="shared" si="57"/>
        <v>1.4460289</v>
      </c>
      <c r="AJ173" s="104" t="str">
        <f>'[2]Ф2 '!CT173</f>
        <v>нд</v>
      </c>
    </row>
    <row r="174" spans="1:36" ht="36.75" customHeight="1" x14ac:dyDescent="0.25">
      <c r="A174" s="80" t="s">
        <v>236</v>
      </c>
      <c r="B174" s="102" t="str">
        <f>'[2]Ф2 '!B174</f>
        <v>Реконструкция ВЛ-0,4(0,23)кВ в ВЛИ-0,4кВ ТП - 32 ф. "Зеленый бульвар" г.Артём</v>
      </c>
      <c r="C174" s="103" t="str">
        <f>'[2]Ф2 '!C174</f>
        <v>Р_ДЭСК_023</v>
      </c>
      <c r="D174" s="84" t="s">
        <v>107</v>
      </c>
      <c r="E174" s="84">
        <f>'[2]Ф2 '!E174</f>
        <v>2025</v>
      </c>
      <c r="F174" s="86">
        <f>'[2]Ф2 '!F174</f>
        <v>2025</v>
      </c>
      <c r="G174" s="84">
        <f>'[2]Ф2 '!G174</f>
        <v>2025</v>
      </c>
      <c r="H174" s="85">
        <v>0.98828280000000013</v>
      </c>
      <c r="I174" s="85">
        <f t="shared" si="66"/>
        <v>1.6843593800000001</v>
      </c>
      <c r="J174" s="84" t="s">
        <v>55</v>
      </c>
      <c r="K174" s="85">
        <f t="shared" si="70"/>
        <v>0.98828280000000013</v>
      </c>
      <c r="L174" s="86">
        <v>0</v>
      </c>
      <c r="M174" s="85">
        <f t="shared" si="71"/>
        <v>0.98828280000000013</v>
      </c>
      <c r="N174" s="86">
        <v>0</v>
      </c>
      <c r="O174" s="86">
        <v>0</v>
      </c>
      <c r="P174" s="85">
        <f t="shared" si="59"/>
        <v>1.6843593800000001</v>
      </c>
      <c r="Q174" s="86">
        <v>0</v>
      </c>
      <c r="R174" s="85">
        <v>1.6843593800000001</v>
      </c>
      <c r="S174" s="86">
        <v>0</v>
      </c>
      <c r="T174" s="86">
        <v>0</v>
      </c>
      <c r="U174" s="90">
        <v>0</v>
      </c>
      <c r="V174" s="90">
        <v>0</v>
      </c>
      <c r="W174" s="86">
        <f t="shared" si="67"/>
        <v>0</v>
      </c>
      <c r="X174" s="85">
        <f t="shared" si="68"/>
        <v>0.98828280000000013</v>
      </c>
      <c r="Y174" s="89">
        <f t="shared" si="68"/>
        <v>1.6843593800000001</v>
      </c>
      <c r="Z174" s="86">
        <f t="shared" si="61"/>
        <v>0</v>
      </c>
      <c r="AA174" s="86">
        <f t="shared" si="61"/>
        <v>0</v>
      </c>
      <c r="AB174" s="86">
        <f t="shared" si="61"/>
        <v>0</v>
      </c>
      <c r="AC174" s="86">
        <f t="shared" si="61"/>
        <v>0</v>
      </c>
      <c r="AD174" s="86">
        <f t="shared" si="61"/>
        <v>0</v>
      </c>
      <c r="AE174" s="86">
        <f t="shared" si="61"/>
        <v>0</v>
      </c>
      <c r="AF174" s="86">
        <f t="shared" si="61"/>
        <v>0</v>
      </c>
      <c r="AG174" s="86">
        <f t="shared" si="61"/>
        <v>0</v>
      </c>
      <c r="AH174" s="89">
        <f t="shared" si="56"/>
        <v>0.98828280000000013</v>
      </c>
      <c r="AI174" s="89">
        <f t="shared" si="57"/>
        <v>1.6843593800000001</v>
      </c>
      <c r="AJ174" s="104" t="str">
        <f>'[2]Ф2 '!CT174</f>
        <v>нд</v>
      </c>
    </row>
    <row r="175" spans="1:36" ht="36.75" customHeight="1" x14ac:dyDescent="0.25">
      <c r="A175" s="80" t="s">
        <v>237</v>
      </c>
      <c r="B175" s="102" t="str">
        <f>'[2]Ф2 '!B175</f>
        <v>Реконструкция ВЛ-0,4(0,23)кВ в ВЛИ-0,4кВ ТП - 32 ф. "Эксперементальная -Блока" г.Артём</v>
      </c>
      <c r="C175" s="103" t="str">
        <f>'[2]Ф2 '!C175</f>
        <v>Р_ДЭСК_024</v>
      </c>
      <c r="D175" s="84" t="s">
        <v>107</v>
      </c>
      <c r="E175" s="84">
        <f>'[2]Ф2 '!E175</f>
        <v>2025</v>
      </c>
      <c r="F175" s="86">
        <f>'[2]Ф2 '!F175</f>
        <v>2025</v>
      </c>
      <c r="G175" s="84">
        <f>'[2]Ф2 '!G175</f>
        <v>2025</v>
      </c>
      <c r="H175" s="85">
        <v>0.74118225999999998</v>
      </c>
      <c r="I175" s="85">
        <f t="shared" si="66"/>
        <v>0.70273384999999999</v>
      </c>
      <c r="J175" s="84" t="s">
        <v>55</v>
      </c>
      <c r="K175" s="85">
        <f t="shared" si="70"/>
        <v>0.74118225999999998</v>
      </c>
      <c r="L175" s="86">
        <v>0</v>
      </c>
      <c r="M175" s="85">
        <f t="shared" si="71"/>
        <v>0.74118225999999998</v>
      </c>
      <c r="N175" s="86">
        <v>0</v>
      </c>
      <c r="O175" s="86">
        <v>0</v>
      </c>
      <c r="P175" s="85">
        <f t="shared" si="59"/>
        <v>0.70273384999999999</v>
      </c>
      <c r="Q175" s="86">
        <v>0</v>
      </c>
      <c r="R175" s="85">
        <v>0.70273384999999999</v>
      </c>
      <c r="S175" s="86">
        <v>0</v>
      </c>
      <c r="T175" s="86">
        <v>0</v>
      </c>
      <c r="U175" s="90">
        <v>0</v>
      </c>
      <c r="V175" s="90">
        <v>0</v>
      </c>
      <c r="W175" s="86">
        <f t="shared" si="67"/>
        <v>0</v>
      </c>
      <c r="X175" s="85">
        <f t="shared" si="68"/>
        <v>0.74118225999999998</v>
      </c>
      <c r="Y175" s="89">
        <f t="shared" si="68"/>
        <v>0.70273384999999999</v>
      </c>
      <c r="Z175" s="86">
        <f t="shared" si="61"/>
        <v>0</v>
      </c>
      <c r="AA175" s="86">
        <f t="shared" si="61"/>
        <v>0</v>
      </c>
      <c r="AB175" s="86">
        <f t="shared" si="61"/>
        <v>0</v>
      </c>
      <c r="AC175" s="86">
        <f t="shared" si="61"/>
        <v>0</v>
      </c>
      <c r="AD175" s="86">
        <f t="shared" si="61"/>
        <v>0</v>
      </c>
      <c r="AE175" s="86">
        <f t="shared" si="61"/>
        <v>0</v>
      </c>
      <c r="AF175" s="86">
        <f t="shared" si="61"/>
        <v>0</v>
      </c>
      <c r="AG175" s="86">
        <f t="shared" si="61"/>
        <v>0</v>
      </c>
      <c r="AH175" s="89">
        <f t="shared" si="56"/>
        <v>0.74118225999999998</v>
      </c>
      <c r="AI175" s="89">
        <f t="shared" si="57"/>
        <v>0.70273384999999999</v>
      </c>
      <c r="AJ175" s="104" t="str">
        <f>'[2]Ф2 '!CT175</f>
        <v>нд</v>
      </c>
    </row>
    <row r="176" spans="1:36" ht="36.75" customHeight="1" x14ac:dyDescent="0.25">
      <c r="A176" s="80" t="s">
        <v>238</v>
      </c>
      <c r="B176" s="102" t="str">
        <f>'[2]Ф2 '!B176</f>
        <v>Реконструкция ВЛ-0,4(0,23)кВ в ВЛИ-0,4кВ КТП - 205 ф. 70лет Октября,2-32" г.Артём</v>
      </c>
      <c r="C176" s="103" t="str">
        <f>'[2]Ф2 '!C176</f>
        <v>Р_ДЭСК_025</v>
      </c>
      <c r="D176" s="84" t="s">
        <v>107</v>
      </c>
      <c r="E176" s="84">
        <f>'[2]Ф2 '!E176</f>
        <v>2025</v>
      </c>
      <c r="F176" s="86">
        <f>'[2]Ф2 '!F176</f>
        <v>2025</v>
      </c>
      <c r="G176" s="84">
        <f>'[2]Ф2 '!G176</f>
        <v>2025</v>
      </c>
      <c r="H176" s="85">
        <v>1.2547943500000001</v>
      </c>
      <c r="I176" s="85">
        <f t="shared" si="66"/>
        <v>0.62793251000000005</v>
      </c>
      <c r="J176" s="84" t="s">
        <v>55</v>
      </c>
      <c r="K176" s="85">
        <f t="shared" si="70"/>
        <v>1.2547943500000001</v>
      </c>
      <c r="L176" s="86">
        <v>0</v>
      </c>
      <c r="M176" s="85">
        <f t="shared" si="71"/>
        <v>1.2547943500000001</v>
      </c>
      <c r="N176" s="86">
        <v>0</v>
      </c>
      <c r="O176" s="86">
        <v>0</v>
      </c>
      <c r="P176" s="85">
        <f t="shared" si="59"/>
        <v>0.62793251000000005</v>
      </c>
      <c r="Q176" s="86">
        <v>0</v>
      </c>
      <c r="R176" s="85">
        <v>0.62793251000000005</v>
      </c>
      <c r="S176" s="86">
        <v>0</v>
      </c>
      <c r="T176" s="86">
        <v>0</v>
      </c>
      <c r="U176" s="90">
        <v>0</v>
      </c>
      <c r="V176" s="90">
        <v>0</v>
      </c>
      <c r="W176" s="86">
        <f t="shared" si="67"/>
        <v>0</v>
      </c>
      <c r="X176" s="85">
        <f t="shared" si="68"/>
        <v>1.2547943500000001</v>
      </c>
      <c r="Y176" s="89">
        <f t="shared" si="68"/>
        <v>0.62793251000000005</v>
      </c>
      <c r="Z176" s="86">
        <f t="shared" si="61"/>
        <v>0</v>
      </c>
      <c r="AA176" s="86">
        <f t="shared" si="61"/>
        <v>0</v>
      </c>
      <c r="AB176" s="86">
        <f t="shared" si="61"/>
        <v>0</v>
      </c>
      <c r="AC176" s="86">
        <f t="shared" si="61"/>
        <v>0</v>
      </c>
      <c r="AD176" s="86">
        <f t="shared" si="61"/>
        <v>0</v>
      </c>
      <c r="AE176" s="86">
        <f t="shared" si="61"/>
        <v>0</v>
      </c>
      <c r="AF176" s="86">
        <f t="shared" si="61"/>
        <v>0</v>
      </c>
      <c r="AG176" s="86">
        <f t="shared" si="61"/>
        <v>0</v>
      </c>
      <c r="AH176" s="89">
        <f t="shared" si="56"/>
        <v>1.2547943500000001</v>
      </c>
      <c r="AI176" s="89">
        <f t="shared" si="57"/>
        <v>0.62793251000000005</v>
      </c>
      <c r="AJ176" s="104" t="str">
        <f>'[2]Ф2 '!CT176</f>
        <v>нд</v>
      </c>
    </row>
    <row r="177" spans="1:36" ht="36.75" customHeight="1" x14ac:dyDescent="0.25">
      <c r="A177" s="80" t="s">
        <v>239</v>
      </c>
      <c r="B177" s="102" t="str">
        <f>'[2]Ф2 '!B177</f>
        <v>Реконструкция ВЛ-0,4(0,23)кВ в ВЛИ-0,4кВ КТП - 205  ф. 70лет Октября,7-21" г.Артём</v>
      </c>
      <c r="C177" s="103" t="str">
        <f>'[2]Ф2 '!C177</f>
        <v>Р_ДЭСК_026</v>
      </c>
      <c r="D177" s="84" t="s">
        <v>107</v>
      </c>
      <c r="E177" s="84">
        <f>'[2]Ф2 '!E177</f>
        <v>2025</v>
      </c>
      <c r="F177" s="86">
        <f>'[2]Ф2 '!F177</f>
        <v>2025</v>
      </c>
      <c r="G177" s="84">
        <f>'[2]Ф2 '!G177</f>
        <v>2025</v>
      </c>
      <c r="H177" s="85">
        <v>1.0617401399999999</v>
      </c>
      <c r="I177" s="85">
        <f t="shared" si="66"/>
        <v>1.39956904</v>
      </c>
      <c r="J177" s="84" t="s">
        <v>55</v>
      </c>
      <c r="K177" s="85">
        <f t="shared" si="70"/>
        <v>1.0617401399999999</v>
      </c>
      <c r="L177" s="86">
        <v>0</v>
      </c>
      <c r="M177" s="85">
        <f t="shared" si="71"/>
        <v>1.0617401399999999</v>
      </c>
      <c r="N177" s="86">
        <v>0</v>
      </c>
      <c r="O177" s="86">
        <v>0</v>
      </c>
      <c r="P177" s="85">
        <f t="shared" si="59"/>
        <v>1.39956904</v>
      </c>
      <c r="Q177" s="86">
        <v>0</v>
      </c>
      <c r="R177" s="85">
        <v>1.39956904</v>
      </c>
      <c r="S177" s="86">
        <v>0</v>
      </c>
      <c r="T177" s="86">
        <v>0</v>
      </c>
      <c r="U177" s="90">
        <v>0</v>
      </c>
      <c r="V177" s="90">
        <v>0</v>
      </c>
      <c r="W177" s="86">
        <f t="shared" si="67"/>
        <v>0</v>
      </c>
      <c r="X177" s="85">
        <f t="shared" si="68"/>
        <v>1.0617401399999999</v>
      </c>
      <c r="Y177" s="89">
        <f t="shared" si="68"/>
        <v>1.39956904</v>
      </c>
      <c r="Z177" s="86">
        <f t="shared" si="61"/>
        <v>0</v>
      </c>
      <c r="AA177" s="86">
        <f t="shared" si="61"/>
        <v>0</v>
      </c>
      <c r="AB177" s="86">
        <f t="shared" si="61"/>
        <v>0</v>
      </c>
      <c r="AC177" s="86">
        <f t="shared" si="61"/>
        <v>0</v>
      </c>
      <c r="AD177" s="86">
        <f t="shared" si="61"/>
        <v>0</v>
      </c>
      <c r="AE177" s="86">
        <f t="shared" si="61"/>
        <v>0</v>
      </c>
      <c r="AF177" s="86">
        <f t="shared" si="61"/>
        <v>0</v>
      </c>
      <c r="AG177" s="86">
        <f t="shared" ref="AG177:AG217" si="72">IF(M177=2026,O177,0)</f>
        <v>0</v>
      </c>
      <c r="AH177" s="89">
        <f t="shared" si="56"/>
        <v>1.0617401399999999</v>
      </c>
      <c r="AI177" s="89">
        <f t="shared" si="57"/>
        <v>1.39956904</v>
      </c>
      <c r="AJ177" s="104" t="str">
        <f>'[2]Ф2 '!CT177</f>
        <v>нд</v>
      </c>
    </row>
    <row r="178" spans="1:36" ht="36.75" customHeight="1" x14ac:dyDescent="0.25">
      <c r="A178" s="80" t="s">
        <v>240</v>
      </c>
      <c r="B178" s="102" t="str">
        <f>'[2]Ф2 '!B178</f>
        <v>Реконструкция ВЛ-0,4(0,23)кВ в ВЛИ-0,4кВ КТП - 205  ф. "Ясеневый пер.- Бархатный пер." г.Артём</v>
      </c>
      <c r="C178" s="103" t="str">
        <f>'[2]Ф2 '!C178</f>
        <v>Р_ДЭСК_027</v>
      </c>
      <c r="D178" s="84" t="s">
        <v>107</v>
      </c>
      <c r="E178" s="84">
        <f>'[2]Ф2 '!E178</f>
        <v>2025</v>
      </c>
      <c r="F178" s="86">
        <f>'[2]Ф2 '!F178</f>
        <v>2025</v>
      </c>
      <c r="G178" s="84">
        <f>'[2]Ф2 '!G178</f>
        <v>2025</v>
      </c>
      <c r="H178" s="85">
        <v>1.56789326</v>
      </c>
      <c r="I178" s="85">
        <f t="shared" si="66"/>
        <v>1.5751433800000001</v>
      </c>
      <c r="J178" s="84" t="s">
        <v>55</v>
      </c>
      <c r="K178" s="85">
        <f t="shared" si="70"/>
        <v>1.56789326</v>
      </c>
      <c r="L178" s="86">
        <v>0</v>
      </c>
      <c r="M178" s="85">
        <f t="shared" si="71"/>
        <v>1.56789326</v>
      </c>
      <c r="N178" s="86">
        <v>0</v>
      </c>
      <c r="O178" s="86">
        <v>0</v>
      </c>
      <c r="P178" s="85">
        <f t="shared" si="59"/>
        <v>1.5751433800000001</v>
      </c>
      <c r="Q178" s="86">
        <v>0</v>
      </c>
      <c r="R178" s="85">
        <v>1.5751433800000001</v>
      </c>
      <c r="S178" s="86">
        <v>0</v>
      </c>
      <c r="T178" s="86">
        <v>0</v>
      </c>
      <c r="U178" s="90">
        <v>0</v>
      </c>
      <c r="V178" s="90">
        <v>0</v>
      </c>
      <c r="W178" s="86">
        <f t="shared" si="67"/>
        <v>0</v>
      </c>
      <c r="X178" s="85">
        <f t="shared" si="68"/>
        <v>1.56789326</v>
      </c>
      <c r="Y178" s="89">
        <f t="shared" si="68"/>
        <v>1.5751433800000001</v>
      </c>
      <c r="Z178" s="86">
        <f t="shared" ref="Z178:AF208" si="73">IF(F178=2026,H178,0)</f>
        <v>0</v>
      </c>
      <c r="AA178" s="86">
        <f t="shared" si="73"/>
        <v>0</v>
      </c>
      <c r="AB178" s="86">
        <f t="shared" si="73"/>
        <v>0</v>
      </c>
      <c r="AC178" s="86">
        <f t="shared" si="73"/>
        <v>0</v>
      </c>
      <c r="AD178" s="86">
        <f t="shared" si="73"/>
        <v>0</v>
      </c>
      <c r="AE178" s="86">
        <f t="shared" si="73"/>
        <v>0</v>
      </c>
      <c r="AF178" s="86">
        <f t="shared" si="73"/>
        <v>0</v>
      </c>
      <c r="AG178" s="86">
        <f t="shared" si="72"/>
        <v>0</v>
      </c>
      <c r="AH178" s="89">
        <f t="shared" si="56"/>
        <v>1.56789326</v>
      </c>
      <c r="AI178" s="89">
        <f t="shared" si="57"/>
        <v>1.5751433800000001</v>
      </c>
      <c r="AJ178" s="104" t="str">
        <f>'[2]Ф2 '!CT178</f>
        <v>нд</v>
      </c>
    </row>
    <row r="179" spans="1:36" ht="36.75" customHeight="1" x14ac:dyDescent="0.25">
      <c r="A179" s="80" t="s">
        <v>241</v>
      </c>
      <c r="B179" s="102" t="str">
        <f>'[2]Ф2 '!B179</f>
        <v>Реконструкция ВЛ-0,4(0,23)кВ в ВЛИ-0,4кВ КТП - 205  ф. "Раздольная, 2-14" г.Артём</v>
      </c>
      <c r="C179" s="103" t="str">
        <f>'[2]Ф2 '!C179</f>
        <v>Р_ДЭСК_028</v>
      </c>
      <c r="D179" s="84" t="s">
        <v>107</v>
      </c>
      <c r="E179" s="84">
        <f>'[2]Ф2 '!E179</f>
        <v>2025</v>
      </c>
      <c r="F179" s="86">
        <f>'[2]Ф2 '!F179</f>
        <v>2025</v>
      </c>
      <c r="G179" s="84">
        <f>'[2]Ф2 '!G179</f>
        <v>2025</v>
      </c>
      <c r="H179" s="85">
        <v>0.80397204</v>
      </c>
      <c r="I179" s="85">
        <f t="shared" si="66"/>
        <v>0.78772266999999996</v>
      </c>
      <c r="J179" s="84" t="s">
        <v>55</v>
      </c>
      <c r="K179" s="85">
        <f t="shared" si="70"/>
        <v>0.80397204</v>
      </c>
      <c r="L179" s="86">
        <v>0</v>
      </c>
      <c r="M179" s="85">
        <f t="shared" si="71"/>
        <v>0.80397204</v>
      </c>
      <c r="N179" s="86">
        <v>0</v>
      </c>
      <c r="O179" s="86">
        <v>0</v>
      </c>
      <c r="P179" s="85">
        <f t="shared" si="59"/>
        <v>0.78772266999999996</v>
      </c>
      <c r="Q179" s="86">
        <v>0</v>
      </c>
      <c r="R179" s="85">
        <v>0.78772266999999996</v>
      </c>
      <c r="S179" s="86">
        <v>0</v>
      </c>
      <c r="T179" s="86">
        <v>0</v>
      </c>
      <c r="U179" s="90">
        <v>0</v>
      </c>
      <c r="V179" s="90">
        <v>0</v>
      </c>
      <c r="W179" s="86">
        <f t="shared" si="67"/>
        <v>0</v>
      </c>
      <c r="X179" s="85">
        <f t="shared" si="68"/>
        <v>0.80397204</v>
      </c>
      <c r="Y179" s="89">
        <f t="shared" si="68"/>
        <v>0.78772266999999996</v>
      </c>
      <c r="Z179" s="86">
        <f t="shared" si="73"/>
        <v>0</v>
      </c>
      <c r="AA179" s="86">
        <f t="shared" si="73"/>
        <v>0</v>
      </c>
      <c r="AB179" s="86">
        <f t="shared" si="73"/>
        <v>0</v>
      </c>
      <c r="AC179" s="86">
        <f t="shared" si="73"/>
        <v>0</v>
      </c>
      <c r="AD179" s="86">
        <f t="shared" si="73"/>
        <v>0</v>
      </c>
      <c r="AE179" s="86">
        <f t="shared" si="73"/>
        <v>0</v>
      </c>
      <c r="AF179" s="86">
        <f t="shared" si="73"/>
        <v>0</v>
      </c>
      <c r="AG179" s="86">
        <f t="shared" si="72"/>
        <v>0</v>
      </c>
      <c r="AH179" s="89">
        <f t="shared" si="56"/>
        <v>0.80397204</v>
      </c>
      <c r="AI179" s="89">
        <f t="shared" si="57"/>
        <v>0.78772266999999996</v>
      </c>
      <c r="AJ179" s="104" t="str">
        <f>'[2]Ф2 '!CT179</f>
        <v>нд</v>
      </c>
    </row>
    <row r="180" spans="1:36" ht="36.75" customHeight="1" x14ac:dyDescent="0.25">
      <c r="A180" s="80" t="s">
        <v>242</v>
      </c>
      <c r="B180" s="102" t="str">
        <f>'[2]Ф2 '!B180</f>
        <v>Реконструкция ВЛ-0,4(0,23)кВ в ВЛИ-0,4кВ КТП - 205  ф. "Лучевая-пер.Факельный" г.Артём</v>
      </c>
      <c r="C180" s="103" t="str">
        <f>'[2]Ф2 '!C180</f>
        <v>Р_ДЭСК_029</v>
      </c>
      <c r="D180" s="84" t="s">
        <v>107</v>
      </c>
      <c r="E180" s="84">
        <f>'[2]Ф2 '!E180</f>
        <v>2025</v>
      </c>
      <c r="F180" s="86">
        <f>'[2]Ф2 '!F180</f>
        <v>2025</v>
      </c>
      <c r="G180" s="84">
        <f>'[2]Ф2 '!G180</f>
        <v>2025</v>
      </c>
      <c r="H180" s="85">
        <v>1.8074330000000001</v>
      </c>
      <c r="I180" s="85">
        <f t="shared" si="66"/>
        <v>1.6709047699999999</v>
      </c>
      <c r="J180" s="84" t="s">
        <v>55</v>
      </c>
      <c r="K180" s="85">
        <f t="shared" si="70"/>
        <v>1.8074330000000001</v>
      </c>
      <c r="L180" s="86">
        <v>0</v>
      </c>
      <c r="M180" s="85">
        <f t="shared" si="71"/>
        <v>1.8074330000000001</v>
      </c>
      <c r="N180" s="86">
        <v>0</v>
      </c>
      <c r="O180" s="86">
        <v>0</v>
      </c>
      <c r="P180" s="85">
        <f t="shared" si="59"/>
        <v>1.6709047699999999</v>
      </c>
      <c r="Q180" s="86">
        <v>0</v>
      </c>
      <c r="R180" s="85">
        <v>1.6709047699999999</v>
      </c>
      <c r="S180" s="86">
        <v>0</v>
      </c>
      <c r="T180" s="86">
        <v>0</v>
      </c>
      <c r="U180" s="90">
        <v>0</v>
      </c>
      <c r="V180" s="90">
        <v>0</v>
      </c>
      <c r="W180" s="86">
        <f t="shared" si="67"/>
        <v>0</v>
      </c>
      <c r="X180" s="85">
        <f t="shared" si="68"/>
        <v>1.8074330000000001</v>
      </c>
      <c r="Y180" s="89">
        <f t="shared" si="68"/>
        <v>1.6709047699999999</v>
      </c>
      <c r="Z180" s="86">
        <f t="shared" si="73"/>
        <v>0</v>
      </c>
      <c r="AA180" s="86">
        <f t="shared" si="73"/>
        <v>0</v>
      </c>
      <c r="AB180" s="86">
        <f t="shared" si="73"/>
        <v>0</v>
      </c>
      <c r="AC180" s="86">
        <f t="shared" si="73"/>
        <v>0</v>
      </c>
      <c r="AD180" s="86">
        <f t="shared" si="73"/>
        <v>0</v>
      </c>
      <c r="AE180" s="86">
        <f t="shared" si="73"/>
        <v>0</v>
      </c>
      <c r="AF180" s="86">
        <f t="shared" si="73"/>
        <v>0</v>
      </c>
      <c r="AG180" s="86">
        <f t="shared" si="72"/>
        <v>0</v>
      </c>
      <c r="AH180" s="89">
        <f t="shared" si="56"/>
        <v>1.8074330000000001</v>
      </c>
      <c r="AI180" s="89">
        <f t="shared" si="57"/>
        <v>1.6709047699999999</v>
      </c>
      <c r="AJ180" s="104" t="str">
        <f>'[2]Ф2 '!CT180</f>
        <v>нд</v>
      </c>
    </row>
    <row r="181" spans="1:36" ht="36.75" customHeight="1" x14ac:dyDescent="0.25">
      <c r="A181" s="80" t="s">
        <v>243</v>
      </c>
      <c r="B181" s="102" t="str">
        <f>'[2]Ф2 '!B181</f>
        <v>Реконструкция ВЛ-0,4(0,23)кВ в ВЛИ-0,4кВ КТП - 205  ф. "Бархатный пер.-Ясеневый пер." г.Артём</v>
      </c>
      <c r="C181" s="103" t="str">
        <f>'[2]Ф2 '!C181</f>
        <v>Р_ДЭСК_030</v>
      </c>
      <c r="D181" s="84" t="s">
        <v>107</v>
      </c>
      <c r="E181" s="84">
        <f>'[2]Ф2 '!E181</f>
        <v>2025</v>
      </c>
      <c r="F181" s="86">
        <f>'[2]Ф2 '!F181</f>
        <v>2025</v>
      </c>
      <c r="G181" s="84">
        <f>'[2]Ф2 '!G181</f>
        <v>2025</v>
      </c>
      <c r="H181" s="85">
        <v>1.0592253</v>
      </c>
      <c r="I181" s="85">
        <f t="shared" si="66"/>
        <v>1.2949700900000001</v>
      </c>
      <c r="J181" s="84" t="s">
        <v>55</v>
      </c>
      <c r="K181" s="85">
        <f t="shared" si="70"/>
        <v>1.0592253</v>
      </c>
      <c r="L181" s="86">
        <v>0</v>
      </c>
      <c r="M181" s="85">
        <f t="shared" si="71"/>
        <v>1.0592253</v>
      </c>
      <c r="N181" s="86">
        <v>0</v>
      </c>
      <c r="O181" s="86">
        <v>0</v>
      </c>
      <c r="P181" s="85">
        <f t="shared" si="59"/>
        <v>1.2949700900000001</v>
      </c>
      <c r="Q181" s="86">
        <v>0</v>
      </c>
      <c r="R181" s="85">
        <v>1.2949700900000001</v>
      </c>
      <c r="S181" s="86">
        <v>0</v>
      </c>
      <c r="T181" s="86">
        <v>0</v>
      </c>
      <c r="U181" s="90">
        <v>0</v>
      </c>
      <c r="V181" s="90">
        <v>0</v>
      </c>
      <c r="W181" s="86">
        <f t="shared" si="67"/>
        <v>0</v>
      </c>
      <c r="X181" s="85">
        <f t="shared" si="68"/>
        <v>1.0592253</v>
      </c>
      <c r="Y181" s="89">
        <f t="shared" si="68"/>
        <v>1.2949700900000001</v>
      </c>
      <c r="Z181" s="86">
        <f t="shared" si="73"/>
        <v>0</v>
      </c>
      <c r="AA181" s="86">
        <f t="shared" si="73"/>
        <v>0</v>
      </c>
      <c r="AB181" s="86">
        <f t="shared" si="73"/>
        <v>0</v>
      </c>
      <c r="AC181" s="86">
        <f t="shared" si="73"/>
        <v>0</v>
      </c>
      <c r="AD181" s="86">
        <f t="shared" si="73"/>
        <v>0</v>
      </c>
      <c r="AE181" s="86">
        <f t="shared" si="73"/>
        <v>0</v>
      </c>
      <c r="AF181" s="86">
        <f t="shared" si="73"/>
        <v>0</v>
      </c>
      <c r="AG181" s="86">
        <f t="shared" si="72"/>
        <v>0</v>
      </c>
      <c r="AH181" s="89">
        <f t="shared" si="56"/>
        <v>1.0592253</v>
      </c>
      <c r="AI181" s="89">
        <f t="shared" si="57"/>
        <v>1.2949700900000001</v>
      </c>
      <c r="AJ181" s="104" t="str">
        <f>'[2]Ф2 '!CT181</f>
        <v>нд</v>
      </c>
    </row>
    <row r="182" spans="1:36" ht="36.75" customHeight="1" x14ac:dyDescent="0.25">
      <c r="A182" s="80" t="s">
        <v>244</v>
      </c>
      <c r="B182" s="102" t="str">
        <f>'[2]Ф2 '!B182</f>
        <v>Реконструкция ВЛ-0,4(0,23)кВ в ВЛИ-0,4кВ ТП - 172 ф. "Проезд Пугачева" г.Артём</v>
      </c>
      <c r="C182" s="103" t="str">
        <f>'[2]Ф2 '!C182</f>
        <v>Р_ДЭСК_031</v>
      </c>
      <c r="D182" s="84" t="s">
        <v>107</v>
      </c>
      <c r="E182" s="84">
        <f>'[2]Ф2 '!E182</f>
        <v>2025</v>
      </c>
      <c r="F182" s="86">
        <f>'[2]Ф2 '!F182</f>
        <v>2025</v>
      </c>
      <c r="G182" s="84">
        <f>'[2]Ф2 '!G182</f>
        <v>2025</v>
      </c>
      <c r="H182" s="85">
        <v>1.6776742600000001</v>
      </c>
      <c r="I182" s="85">
        <f t="shared" si="66"/>
        <v>1.3487239</v>
      </c>
      <c r="J182" s="84" t="s">
        <v>55</v>
      </c>
      <c r="K182" s="85">
        <f t="shared" si="70"/>
        <v>1.6776742600000001</v>
      </c>
      <c r="L182" s="86">
        <v>0</v>
      </c>
      <c r="M182" s="85">
        <f t="shared" si="71"/>
        <v>1.6776742600000001</v>
      </c>
      <c r="N182" s="86">
        <v>0</v>
      </c>
      <c r="O182" s="86">
        <v>0</v>
      </c>
      <c r="P182" s="85">
        <f t="shared" si="59"/>
        <v>1.3487239</v>
      </c>
      <c r="Q182" s="86">
        <v>0</v>
      </c>
      <c r="R182" s="85">
        <v>1.3487239</v>
      </c>
      <c r="S182" s="86">
        <v>0</v>
      </c>
      <c r="T182" s="86">
        <v>0</v>
      </c>
      <c r="U182" s="90">
        <v>0</v>
      </c>
      <c r="V182" s="90">
        <v>0</v>
      </c>
      <c r="W182" s="86">
        <f t="shared" si="67"/>
        <v>0</v>
      </c>
      <c r="X182" s="85">
        <f t="shared" si="68"/>
        <v>1.6776742600000001</v>
      </c>
      <c r="Y182" s="89">
        <f t="shared" si="68"/>
        <v>1.3487239</v>
      </c>
      <c r="Z182" s="86">
        <f t="shared" si="73"/>
        <v>0</v>
      </c>
      <c r="AA182" s="86">
        <f t="shared" si="73"/>
        <v>0</v>
      </c>
      <c r="AB182" s="86">
        <f t="shared" si="73"/>
        <v>0</v>
      </c>
      <c r="AC182" s="86">
        <f t="shared" si="73"/>
        <v>0</v>
      </c>
      <c r="AD182" s="86">
        <f t="shared" si="73"/>
        <v>0</v>
      </c>
      <c r="AE182" s="86">
        <f t="shared" si="73"/>
        <v>0</v>
      </c>
      <c r="AF182" s="86">
        <f t="shared" si="73"/>
        <v>0</v>
      </c>
      <c r="AG182" s="86">
        <f t="shared" si="72"/>
        <v>0</v>
      </c>
      <c r="AH182" s="89">
        <f t="shared" si="56"/>
        <v>1.6776742600000001</v>
      </c>
      <c r="AI182" s="89">
        <f t="shared" si="57"/>
        <v>1.3487239</v>
      </c>
      <c r="AJ182" s="104" t="str">
        <f>'[2]Ф2 '!CT182</f>
        <v>нд</v>
      </c>
    </row>
    <row r="183" spans="1:36" ht="36.75" customHeight="1" x14ac:dyDescent="0.25">
      <c r="A183" s="80" t="s">
        <v>245</v>
      </c>
      <c r="B183" s="102" t="str">
        <f>'[2]Ф2 '!B183</f>
        <v>Реконструкция ВЛ-0,4(0,23)кВ в ВЛИ-0,4кВ ТП - 172 ф. "Мурманская-Уткинская" г.Артём</v>
      </c>
      <c r="C183" s="103" t="str">
        <f>'[2]Ф2 '!C183</f>
        <v>Р_ДЭСК_032</v>
      </c>
      <c r="D183" s="84" t="s">
        <v>107</v>
      </c>
      <c r="E183" s="84">
        <f>'[2]Ф2 '!E183</f>
        <v>2025</v>
      </c>
      <c r="F183" s="86">
        <f>'[2]Ф2 '!F183</f>
        <v>2025</v>
      </c>
      <c r="G183" s="84">
        <f>'[2]Ф2 '!G183</f>
        <v>2025</v>
      </c>
      <c r="H183" s="85">
        <v>1.56860029</v>
      </c>
      <c r="I183" s="85">
        <f t="shared" si="66"/>
        <v>2.3694711399999999</v>
      </c>
      <c r="J183" s="84" t="s">
        <v>55</v>
      </c>
      <c r="K183" s="85">
        <f t="shared" si="70"/>
        <v>1.56860029</v>
      </c>
      <c r="L183" s="86">
        <v>0</v>
      </c>
      <c r="M183" s="85">
        <f t="shared" si="71"/>
        <v>1.56860029</v>
      </c>
      <c r="N183" s="86">
        <v>0</v>
      </c>
      <c r="O183" s="86">
        <v>0</v>
      </c>
      <c r="P183" s="85">
        <f t="shared" si="59"/>
        <v>2.3694711399999999</v>
      </c>
      <c r="Q183" s="86">
        <v>0</v>
      </c>
      <c r="R183" s="85">
        <v>2.3694711399999999</v>
      </c>
      <c r="S183" s="86">
        <v>0</v>
      </c>
      <c r="T183" s="86">
        <v>0</v>
      </c>
      <c r="U183" s="90">
        <v>0</v>
      </c>
      <c r="V183" s="90">
        <v>0</v>
      </c>
      <c r="W183" s="86">
        <f t="shared" si="67"/>
        <v>0</v>
      </c>
      <c r="X183" s="85">
        <f t="shared" si="68"/>
        <v>1.56860029</v>
      </c>
      <c r="Y183" s="89">
        <f t="shared" si="68"/>
        <v>2.3694711399999999</v>
      </c>
      <c r="Z183" s="86">
        <f t="shared" si="73"/>
        <v>0</v>
      </c>
      <c r="AA183" s="86">
        <f t="shared" si="73"/>
        <v>0</v>
      </c>
      <c r="AB183" s="86">
        <f t="shared" si="73"/>
        <v>0</v>
      </c>
      <c r="AC183" s="86">
        <f t="shared" si="73"/>
        <v>0</v>
      </c>
      <c r="AD183" s="86">
        <f t="shared" si="73"/>
        <v>0</v>
      </c>
      <c r="AE183" s="86">
        <f t="shared" si="73"/>
        <v>0</v>
      </c>
      <c r="AF183" s="86">
        <f t="shared" si="73"/>
        <v>0</v>
      </c>
      <c r="AG183" s="86">
        <f t="shared" si="72"/>
        <v>0</v>
      </c>
      <c r="AH183" s="89">
        <f t="shared" si="56"/>
        <v>1.56860029</v>
      </c>
      <c r="AI183" s="89">
        <f t="shared" si="57"/>
        <v>2.3694711399999999</v>
      </c>
      <c r="AJ183" s="104" t="str">
        <f>'[2]Ф2 '!CT183</f>
        <v>нд</v>
      </c>
    </row>
    <row r="184" spans="1:36" ht="36.75" customHeight="1" x14ac:dyDescent="0.25">
      <c r="A184" s="80" t="s">
        <v>246</v>
      </c>
      <c r="B184" s="102" t="str">
        <f>'[2]Ф2 '!B184</f>
        <v>Реконструкция ВЛ-0,4(0,23)кВ в ВЛИ-0,4кВ ТП - 172 ф. "Освещение Поселка" г.Артём</v>
      </c>
      <c r="C184" s="103" t="str">
        <f>'[2]Ф2 '!C184</f>
        <v>Р_ДЭСК_033</v>
      </c>
      <c r="D184" s="84" t="s">
        <v>107</v>
      </c>
      <c r="E184" s="84">
        <f>'[2]Ф2 '!E184</f>
        <v>2025</v>
      </c>
      <c r="F184" s="86">
        <f>'[2]Ф2 '!F184</f>
        <v>2025</v>
      </c>
      <c r="G184" s="84">
        <f>'[2]Ф2 '!G184</f>
        <v>2025</v>
      </c>
      <c r="H184" s="85">
        <v>1.44286793</v>
      </c>
      <c r="I184" s="85">
        <f t="shared" si="66"/>
        <v>1.50985503</v>
      </c>
      <c r="J184" s="84" t="s">
        <v>55</v>
      </c>
      <c r="K184" s="85">
        <f t="shared" si="70"/>
        <v>1.44286793</v>
      </c>
      <c r="L184" s="86">
        <v>0</v>
      </c>
      <c r="M184" s="85">
        <f t="shared" si="71"/>
        <v>1.44286793</v>
      </c>
      <c r="N184" s="86">
        <v>0</v>
      </c>
      <c r="O184" s="86">
        <v>0</v>
      </c>
      <c r="P184" s="85">
        <f t="shared" si="59"/>
        <v>1.50985503</v>
      </c>
      <c r="Q184" s="86">
        <v>0</v>
      </c>
      <c r="R184" s="85">
        <v>1.50985503</v>
      </c>
      <c r="S184" s="86">
        <v>0</v>
      </c>
      <c r="T184" s="86">
        <v>0</v>
      </c>
      <c r="U184" s="90">
        <v>0</v>
      </c>
      <c r="V184" s="90">
        <v>0</v>
      </c>
      <c r="W184" s="86">
        <f t="shared" si="67"/>
        <v>0</v>
      </c>
      <c r="X184" s="85">
        <f t="shared" si="68"/>
        <v>1.44286793</v>
      </c>
      <c r="Y184" s="89">
        <f t="shared" si="68"/>
        <v>1.50985503</v>
      </c>
      <c r="Z184" s="86">
        <f t="shared" si="73"/>
        <v>0</v>
      </c>
      <c r="AA184" s="86">
        <f t="shared" si="73"/>
        <v>0</v>
      </c>
      <c r="AB184" s="86">
        <f t="shared" si="73"/>
        <v>0</v>
      </c>
      <c r="AC184" s="86">
        <f t="shared" si="73"/>
        <v>0</v>
      </c>
      <c r="AD184" s="86">
        <f t="shared" si="73"/>
        <v>0</v>
      </c>
      <c r="AE184" s="86">
        <f t="shared" si="73"/>
        <v>0</v>
      </c>
      <c r="AF184" s="86">
        <f t="shared" si="73"/>
        <v>0</v>
      </c>
      <c r="AG184" s="86">
        <f t="shared" si="72"/>
        <v>0</v>
      </c>
      <c r="AH184" s="89">
        <f t="shared" si="56"/>
        <v>1.44286793</v>
      </c>
      <c r="AI184" s="89">
        <f t="shared" si="57"/>
        <v>1.50985503</v>
      </c>
      <c r="AJ184" s="104" t="str">
        <f>'[2]Ф2 '!CT184</f>
        <v>нд</v>
      </c>
    </row>
    <row r="185" spans="1:36" ht="36.75" customHeight="1" x14ac:dyDescent="0.25">
      <c r="A185" s="80" t="s">
        <v>247</v>
      </c>
      <c r="B185" s="102" t="str">
        <f>'[2]Ф2 '!B185</f>
        <v>Реконструкция ВЛ-0,4(0,23)кВ в ВЛИ-0,4кВ КТП - 6 ф. "Набережная" с.Новопокровка Красноармейский район</v>
      </c>
      <c r="C185" s="103" t="str">
        <f>'[2]Ф2 '!C185</f>
        <v>Р_ДЭСК_034</v>
      </c>
      <c r="D185" s="84" t="s">
        <v>107</v>
      </c>
      <c r="E185" s="84">
        <f>'[2]Ф2 '!E185</f>
        <v>2025</v>
      </c>
      <c r="F185" s="86">
        <f>'[2]Ф2 '!F185</f>
        <v>2025</v>
      </c>
      <c r="G185" s="84">
        <f>'[2]Ф2 '!G185</f>
        <v>2025</v>
      </c>
      <c r="H185" s="85">
        <v>4.0879390500000001</v>
      </c>
      <c r="I185" s="85">
        <f t="shared" si="66"/>
        <v>5.0660548800000003</v>
      </c>
      <c r="J185" s="84" t="s">
        <v>55</v>
      </c>
      <c r="K185" s="85">
        <f t="shared" si="70"/>
        <v>4.0879390500000001</v>
      </c>
      <c r="L185" s="86">
        <v>0</v>
      </c>
      <c r="M185" s="85">
        <f t="shared" si="71"/>
        <v>4.0879390500000001</v>
      </c>
      <c r="N185" s="86">
        <v>0</v>
      </c>
      <c r="O185" s="86">
        <v>0</v>
      </c>
      <c r="P185" s="85">
        <f t="shared" si="59"/>
        <v>5.0660548800000003</v>
      </c>
      <c r="Q185" s="86">
        <v>0</v>
      </c>
      <c r="R185" s="85">
        <v>5.0660548800000003</v>
      </c>
      <c r="S185" s="86">
        <v>0</v>
      </c>
      <c r="T185" s="86">
        <v>0</v>
      </c>
      <c r="U185" s="90">
        <v>0</v>
      </c>
      <c r="V185" s="90">
        <v>0</v>
      </c>
      <c r="W185" s="86">
        <f t="shared" si="67"/>
        <v>0</v>
      </c>
      <c r="X185" s="85">
        <f t="shared" si="68"/>
        <v>4.0879390500000001</v>
      </c>
      <c r="Y185" s="89">
        <f t="shared" si="68"/>
        <v>5.0660548800000003</v>
      </c>
      <c r="Z185" s="86">
        <f t="shared" si="73"/>
        <v>0</v>
      </c>
      <c r="AA185" s="86">
        <f t="shared" si="73"/>
        <v>0</v>
      </c>
      <c r="AB185" s="86">
        <f t="shared" si="73"/>
        <v>0</v>
      </c>
      <c r="AC185" s="86">
        <f t="shared" si="73"/>
        <v>0</v>
      </c>
      <c r="AD185" s="86">
        <f t="shared" si="73"/>
        <v>0</v>
      </c>
      <c r="AE185" s="86">
        <f t="shared" si="73"/>
        <v>0</v>
      </c>
      <c r="AF185" s="86">
        <f t="shared" si="73"/>
        <v>0</v>
      </c>
      <c r="AG185" s="86">
        <f t="shared" si="72"/>
        <v>0</v>
      </c>
      <c r="AH185" s="89">
        <f t="shared" si="56"/>
        <v>4.0879390500000001</v>
      </c>
      <c r="AI185" s="89">
        <f t="shared" si="57"/>
        <v>5.0660548800000003</v>
      </c>
      <c r="AJ185" s="104" t="str">
        <f>'[2]Ф2 '!CT185</f>
        <v>нд</v>
      </c>
    </row>
    <row r="186" spans="1:36" ht="36.75" customHeight="1" x14ac:dyDescent="0.25">
      <c r="A186" s="80" t="s">
        <v>248</v>
      </c>
      <c r="B186" s="102" t="str">
        <f>'[2]Ф2 '!B186</f>
        <v>Реконструкция ВЛ-0,4(0,23)кВ в ВЛИ-0,4кВ КТП - 2  ф."Милеоративная"с.Пожарское Пожарский район</v>
      </c>
      <c r="C186" s="103" t="str">
        <f>'[2]Ф2 '!C186</f>
        <v>Р_ДЭСК_035</v>
      </c>
      <c r="D186" s="84" t="s">
        <v>107</v>
      </c>
      <c r="E186" s="84">
        <f>'[2]Ф2 '!E186</f>
        <v>2025</v>
      </c>
      <c r="F186" s="86">
        <f>'[2]Ф2 '!F186</f>
        <v>2025</v>
      </c>
      <c r="G186" s="84">
        <f>'[2]Ф2 '!G186</f>
        <v>2025</v>
      </c>
      <c r="H186" s="85">
        <v>1.1682742399999999</v>
      </c>
      <c r="I186" s="85">
        <f t="shared" si="66"/>
        <v>1.7480608099999999</v>
      </c>
      <c r="J186" s="84" t="s">
        <v>55</v>
      </c>
      <c r="K186" s="85">
        <f t="shared" si="70"/>
        <v>1.1682742399999999</v>
      </c>
      <c r="L186" s="86">
        <v>0</v>
      </c>
      <c r="M186" s="85">
        <f t="shared" si="71"/>
        <v>1.1682742399999999</v>
      </c>
      <c r="N186" s="86">
        <v>0</v>
      </c>
      <c r="O186" s="86">
        <v>0</v>
      </c>
      <c r="P186" s="85">
        <f t="shared" si="59"/>
        <v>1.7480608099999999</v>
      </c>
      <c r="Q186" s="86">
        <v>0</v>
      </c>
      <c r="R186" s="85">
        <v>1.7480608099999999</v>
      </c>
      <c r="S186" s="86">
        <v>0</v>
      </c>
      <c r="T186" s="86">
        <v>0</v>
      </c>
      <c r="U186" s="90">
        <v>0</v>
      </c>
      <c r="V186" s="90">
        <v>0</v>
      </c>
      <c r="W186" s="86">
        <f t="shared" si="67"/>
        <v>0</v>
      </c>
      <c r="X186" s="85">
        <f t="shared" si="68"/>
        <v>1.1682742399999999</v>
      </c>
      <c r="Y186" s="89">
        <f t="shared" si="68"/>
        <v>1.7480608099999999</v>
      </c>
      <c r="Z186" s="86">
        <f t="shared" si="73"/>
        <v>0</v>
      </c>
      <c r="AA186" s="86">
        <f t="shared" si="73"/>
        <v>0</v>
      </c>
      <c r="AB186" s="86">
        <f t="shared" si="73"/>
        <v>0</v>
      </c>
      <c r="AC186" s="86">
        <f t="shared" si="73"/>
        <v>0</v>
      </c>
      <c r="AD186" s="86">
        <f t="shared" si="73"/>
        <v>0</v>
      </c>
      <c r="AE186" s="86">
        <f t="shared" si="73"/>
        <v>0</v>
      </c>
      <c r="AF186" s="86">
        <f t="shared" si="73"/>
        <v>0</v>
      </c>
      <c r="AG186" s="86">
        <f t="shared" si="72"/>
        <v>0</v>
      </c>
      <c r="AH186" s="89">
        <f t="shared" si="56"/>
        <v>1.1682742399999999</v>
      </c>
      <c r="AI186" s="89">
        <f t="shared" si="57"/>
        <v>1.7480608099999999</v>
      </c>
      <c r="AJ186" s="104" t="str">
        <f>'[2]Ф2 '!CT186</f>
        <v>нд</v>
      </c>
    </row>
    <row r="187" spans="1:36" ht="36.75" customHeight="1" x14ac:dyDescent="0.25">
      <c r="A187" s="80" t="s">
        <v>249</v>
      </c>
      <c r="B187" s="102" t="str">
        <f>'[2]Ф2 '!B187</f>
        <v>Реконструкция ВЛ-0,4(0,23)кВ в ВЛИ-0,4кВ КТП - 2 ф."50-л Октября"с.Пожарское Пожарский район</v>
      </c>
      <c r="C187" s="103" t="str">
        <f>'[2]Ф2 '!C187</f>
        <v>Р_ДЭСК_036</v>
      </c>
      <c r="D187" s="84" t="s">
        <v>107</v>
      </c>
      <c r="E187" s="84">
        <f>'[2]Ф2 '!E187</f>
        <v>2025</v>
      </c>
      <c r="F187" s="86">
        <f>'[2]Ф2 '!F187</f>
        <v>2025</v>
      </c>
      <c r="G187" s="84">
        <f>'[2]Ф2 '!G187</f>
        <v>2025</v>
      </c>
      <c r="H187" s="85">
        <v>1.59039569</v>
      </c>
      <c r="I187" s="85">
        <f t="shared" si="66"/>
        <v>0.97128548000000003</v>
      </c>
      <c r="J187" s="84" t="s">
        <v>55</v>
      </c>
      <c r="K187" s="85">
        <f t="shared" si="70"/>
        <v>1.59039569</v>
      </c>
      <c r="L187" s="86">
        <v>0</v>
      </c>
      <c r="M187" s="85">
        <f t="shared" si="71"/>
        <v>1.59039569</v>
      </c>
      <c r="N187" s="86">
        <v>0</v>
      </c>
      <c r="O187" s="86">
        <v>0</v>
      </c>
      <c r="P187" s="85">
        <f t="shared" si="59"/>
        <v>0.97128548000000003</v>
      </c>
      <c r="Q187" s="86">
        <v>0</v>
      </c>
      <c r="R187" s="85">
        <v>0.97128548000000003</v>
      </c>
      <c r="S187" s="86">
        <v>0</v>
      </c>
      <c r="T187" s="86">
        <v>0</v>
      </c>
      <c r="U187" s="90">
        <v>0</v>
      </c>
      <c r="V187" s="90">
        <v>0</v>
      </c>
      <c r="W187" s="86">
        <f t="shared" si="67"/>
        <v>0</v>
      </c>
      <c r="X187" s="85">
        <f t="shared" si="68"/>
        <v>1.59039569</v>
      </c>
      <c r="Y187" s="89">
        <f t="shared" si="68"/>
        <v>0.97128548000000003</v>
      </c>
      <c r="Z187" s="86">
        <f t="shared" si="73"/>
        <v>0</v>
      </c>
      <c r="AA187" s="86">
        <f t="shared" si="73"/>
        <v>0</v>
      </c>
      <c r="AB187" s="86">
        <f t="shared" si="73"/>
        <v>0</v>
      </c>
      <c r="AC187" s="86">
        <f t="shared" si="73"/>
        <v>0</v>
      </c>
      <c r="AD187" s="86">
        <f t="shared" si="73"/>
        <v>0</v>
      </c>
      <c r="AE187" s="86">
        <f t="shared" si="73"/>
        <v>0</v>
      </c>
      <c r="AF187" s="86">
        <f t="shared" si="73"/>
        <v>0</v>
      </c>
      <c r="AG187" s="86">
        <f t="shared" si="72"/>
        <v>0</v>
      </c>
      <c r="AH187" s="89">
        <f t="shared" si="56"/>
        <v>1.59039569</v>
      </c>
      <c r="AI187" s="89">
        <f t="shared" si="57"/>
        <v>0.97128548000000003</v>
      </c>
      <c r="AJ187" s="104" t="str">
        <f>'[2]Ф2 '!CT187</f>
        <v>нд</v>
      </c>
    </row>
    <row r="188" spans="1:36" ht="36.75" customHeight="1" x14ac:dyDescent="0.25">
      <c r="A188" s="80" t="s">
        <v>250</v>
      </c>
      <c r="B188" s="102" t="str">
        <f>'[2]Ф2 '!B188</f>
        <v>Реконструкция ВЛ-0,4(0,23)кВ в ВЛИ-0,4кВ  КТП - 2 ф."Стрельникова"с.Пожарское Пожарский район</v>
      </c>
      <c r="C188" s="103" t="str">
        <f>'[2]Ф2 '!C188</f>
        <v>Р_ДЭСК_037</v>
      </c>
      <c r="D188" s="84" t="s">
        <v>107</v>
      </c>
      <c r="E188" s="84">
        <f>'[2]Ф2 '!E188</f>
        <v>2025</v>
      </c>
      <c r="F188" s="86">
        <f>'[2]Ф2 '!F188</f>
        <v>2025</v>
      </c>
      <c r="G188" s="84">
        <f>'[2]Ф2 '!G188</f>
        <v>2025</v>
      </c>
      <c r="H188" s="85">
        <v>4.5954030299999999</v>
      </c>
      <c r="I188" s="85">
        <f t="shared" si="66"/>
        <v>3.6856081199999999</v>
      </c>
      <c r="J188" s="84" t="s">
        <v>55</v>
      </c>
      <c r="K188" s="85">
        <f t="shared" si="70"/>
        <v>4.5954030299999999</v>
      </c>
      <c r="L188" s="86">
        <v>0</v>
      </c>
      <c r="M188" s="85">
        <f t="shared" si="71"/>
        <v>4.5954030299999999</v>
      </c>
      <c r="N188" s="86">
        <v>0</v>
      </c>
      <c r="O188" s="86">
        <v>0</v>
      </c>
      <c r="P188" s="85">
        <f t="shared" si="59"/>
        <v>3.6856081199999999</v>
      </c>
      <c r="Q188" s="86">
        <v>0</v>
      </c>
      <c r="R188" s="85">
        <v>3.6856081199999999</v>
      </c>
      <c r="S188" s="86">
        <v>0</v>
      </c>
      <c r="T188" s="86">
        <v>0</v>
      </c>
      <c r="U188" s="90">
        <v>0</v>
      </c>
      <c r="V188" s="90">
        <v>0</v>
      </c>
      <c r="W188" s="86">
        <f t="shared" si="67"/>
        <v>0</v>
      </c>
      <c r="X188" s="85">
        <f t="shared" si="68"/>
        <v>4.5954030299999999</v>
      </c>
      <c r="Y188" s="89">
        <f t="shared" si="68"/>
        <v>3.6856081199999999</v>
      </c>
      <c r="Z188" s="86">
        <f t="shared" si="73"/>
        <v>0</v>
      </c>
      <c r="AA188" s="86">
        <f t="shared" si="73"/>
        <v>0</v>
      </c>
      <c r="AB188" s="86">
        <f t="shared" si="73"/>
        <v>0</v>
      </c>
      <c r="AC188" s="86">
        <f t="shared" si="73"/>
        <v>0</v>
      </c>
      <c r="AD188" s="86">
        <f t="shared" si="73"/>
        <v>0</v>
      </c>
      <c r="AE188" s="86">
        <f t="shared" si="73"/>
        <v>0</v>
      </c>
      <c r="AF188" s="86">
        <f t="shared" si="73"/>
        <v>0</v>
      </c>
      <c r="AG188" s="86">
        <f t="shared" si="72"/>
        <v>0</v>
      </c>
      <c r="AH188" s="89">
        <f t="shared" si="56"/>
        <v>4.5954030299999999</v>
      </c>
      <c r="AI188" s="89">
        <f t="shared" si="57"/>
        <v>3.6856081199999999</v>
      </c>
      <c r="AJ188" s="104" t="str">
        <f>'[2]Ф2 '!CT188</f>
        <v>нд</v>
      </c>
    </row>
    <row r="189" spans="1:36" ht="36.75" customHeight="1" x14ac:dyDescent="0.25">
      <c r="A189" s="80" t="s">
        <v>251</v>
      </c>
      <c r="B189" s="102" t="str">
        <f>'[2]Ф2 '!B189</f>
        <v>Реконструкция ВЛ-0,4(0,23)кВ в ВЛИ-0,4кВ КТП - 2 ф."Насосная"с.Пожарское Пожарский район</v>
      </c>
      <c r="C189" s="103" t="str">
        <f>'[2]Ф2 '!C189</f>
        <v>Р_ДЭСК_038</v>
      </c>
      <c r="D189" s="84" t="s">
        <v>107</v>
      </c>
      <c r="E189" s="84">
        <f>'[2]Ф2 '!E189</f>
        <v>2025</v>
      </c>
      <c r="F189" s="86">
        <f>'[2]Ф2 '!F189</f>
        <v>2025</v>
      </c>
      <c r="G189" s="84">
        <f>'[2]Ф2 '!G189</f>
        <v>2025</v>
      </c>
      <c r="H189" s="85">
        <v>0.46405949000000002</v>
      </c>
      <c r="I189" s="85">
        <f t="shared" si="66"/>
        <v>0.23778922999999999</v>
      </c>
      <c r="J189" s="84" t="s">
        <v>55</v>
      </c>
      <c r="K189" s="85">
        <f t="shared" si="70"/>
        <v>0.46405949000000002</v>
      </c>
      <c r="L189" s="86">
        <v>0</v>
      </c>
      <c r="M189" s="85">
        <f t="shared" si="71"/>
        <v>0.46405949000000002</v>
      </c>
      <c r="N189" s="86">
        <v>0</v>
      </c>
      <c r="O189" s="86">
        <v>0</v>
      </c>
      <c r="P189" s="85">
        <f t="shared" si="59"/>
        <v>0.23778922999999999</v>
      </c>
      <c r="Q189" s="86">
        <v>0</v>
      </c>
      <c r="R189" s="85">
        <v>0.23778922999999999</v>
      </c>
      <c r="S189" s="86">
        <v>0</v>
      </c>
      <c r="T189" s="86">
        <v>0</v>
      </c>
      <c r="U189" s="90">
        <v>0</v>
      </c>
      <c r="V189" s="90">
        <v>0</v>
      </c>
      <c r="W189" s="86">
        <f t="shared" si="67"/>
        <v>0</v>
      </c>
      <c r="X189" s="85">
        <f t="shared" si="68"/>
        <v>0.46405949000000002</v>
      </c>
      <c r="Y189" s="89">
        <f t="shared" si="68"/>
        <v>0.23778922999999999</v>
      </c>
      <c r="Z189" s="86">
        <f t="shared" si="73"/>
        <v>0</v>
      </c>
      <c r="AA189" s="86">
        <f t="shared" si="73"/>
        <v>0</v>
      </c>
      <c r="AB189" s="86">
        <f t="shared" si="73"/>
        <v>0</v>
      </c>
      <c r="AC189" s="86">
        <f t="shared" si="73"/>
        <v>0</v>
      </c>
      <c r="AD189" s="86">
        <f t="shared" si="73"/>
        <v>0</v>
      </c>
      <c r="AE189" s="86">
        <f t="shared" si="73"/>
        <v>0</v>
      </c>
      <c r="AF189" s="86">
        <f t="shared" si="73"/>
        <v>0</v>
      </c>
      <c r="AG189" s="86">
        <f t="shared" si="72"/>
        <v>0</v>
      </c>
      <c r="AH189" s="89">
        <f t="shared" si="56"/>
        <v>0.46405949000000002</v>
      </c>
      <c r="AI189" s="89">
        <f t="shared" si="57"/>
        <v>0.23778922999999999</v>
      </c>
      <c r="AJ189" s="104" t="str">
        <f>'[2]Ф2 '!CT189</f>
        <v>нд</v>
      </c>
    </row>
    <row r="190" spans="1:36" ht="36.75" customHeight="1" x14ac:dyDescent="0.25">
      <c r="A190" s="80" t="s">
        <v>252</v>
      </c>
      <c r="B190" s="102" t="str">
        <f>'[2]Ф2 '!B190</f>
        <v>Реконструкция КЛ-10 кВ Ф-5 от ПС «Лесозаводск» до опоры №1 г.Лесозаводск</v>
      </c>
      <c r="C190" s="103" t="str">
        <f>'[2]Ф2 '!C190</f>
        <v>Р_ДЭСК_053</v>
      </c>
      <c r="D190" s="84" t="s">
        <v>107</v>
      </c>
      <c r="E190" s="84">
        <f>'[2]Ф2 '!E190</f>
        <v>2025</v>
      </c>
      <c r="F190" s="86">
        <f>'[2]Ф2 '!F190</f>
        <v>2025</v>
      </c>
      <c r="G190" s="84">
        <f>'[2]Ф2 '!G190</f>
        <v>2025</v>
      </c>
      <c r="H190" s="85">
        <v>2.0410069000000002</v>
      </c>
      <c r="I190" s="85">
        <f t="shared" si="66"/>
        <v>2.1202685200000002</v>
      </c>
      <c r="J190" s="84" t="s">
        <v>55</v>
      </c>
      <c r="K190" s="85">
        <f t="shared" si="70"/>
        <v>2.0410069000000002</v>
      </c>
      <c r="L190" s="86">
        <v>0</v>
      </c>
      <c r="M190" s="85">
        <f t="shared" si="71"/>
        <v>2.0410069000000002</v>
      </c>
      <c r="N190" s="86">
        <v>0</v>
      </c>
      <c r="O190" s="86">
        <v>0</v>
      </c>
      <c r="P190" s="85">
        <f t="shared" si="59"/>
        <v>2.1202685200000002</v>
      </c>
      <c r="Q190" s="86">
        <v>0</v>
      </c>
      <c r="R190" s="85">
        <v>2.1202685200000002</v>
      </c>
      <c r="S190" s="86">
        <v>0</v>
      </c>
      <c r="T190" s="86">
        <v>0</v>
      </c>
      <c r="U190" s="90">
        <v>0</v>
      </c>
      <c r="V190" s="90">
        <v>0</v>
      </c>
      <c r="W190" s="86">
        <f t="shared" si="67"/>
        <v>0</v>
      </c>
      <c r="X190" s="85">
        <f t="shared" si="68"/>
        <v>2.0410069000000002</v>
      </c>
      <c r="Y190" s="89">
        <f t="shared" si="68"/>
        <v>2.1202685200000002</v>
      </c>
      <c r="Z190" s="86">
        <f t="shared" si="73"/>
        <v>0</v>
      </c>
      <c r="AA190" s="86">
        <f t="shared" si="73"/>
        <v>0</v>
      </c>
      <c r="AB190" s="86">
        <f t="shared" si="73"/>
        <v>0</v>
      </c>
      <c r="AC190" s="86">
        <f t="shared" si="73"/>
        <v>0</v>
      </c>
      <c r="AD190" s="86">
        <f t="shared" si="73"/>
        <v>0</v>
      </c>
      <c r="AE190" s="86">
        <f t="shared" si="73"/>
        <v>0</v>
      </c>
      <c r="AF190" s="86">
        <f t="shared" si="73"/>
        <v>0</v>
      </c>
      <c r="AG190" s="86">
        <f t="shared" si="72"/>
        <v>0</v>
      </c>
      <c r="AH190" s="89">
        <f t="shared" si="56"/>
        <v>2.0410069000000002</v>
      </c>
      <c r="AI190" s="89">
        <f t="shared" si="57"/>
        <v>2.1202685200000002</v>
      </c>
      <c r="AJ190" s="104" t="str">
        <f>'[2]Ф2 '!CT190</f>
        <v>нд</v>
      </c>
    </row>
    <row r="191" spans="1:36" ht="36.75" customHeight="1" x14ac:dyDescent="0.25">
      <c r="A191" s="80" t="s">
        <v>253</v>
      </c>
      <c r="B191" s="102" t="str">
        <f>'[2]Ф2 '!B191</f>
        <v>Реконструкция ВЛ-10 кВ Ф-16 ПС-220/35/10кВ "Лесозаводск" от опоры №1 до опоры №11 (г.Лесозаводск</v>
      </c>
      <c r="C191" s="103" t="str">
        <f>'[2]Ф2 '!C191</f>
        <v>Р_ДЭСК_055</v>
      </c>
      <c r="D191" s="84" t="s">
        <v>107</v>
      </c>
      <c r="E191" s="84">
        <f>'[2]Ф2 '!E191</f>
        <v>2025</v>
      </c>
      <c r="F191" s="86">
        <f>'[2]Ф2 '!F191</f>
        <v>2025</v>
      </c>
      <c r="G191" s="84">
        <f>'[2]Ф2 '!G191</f>
        <v>2025</v>
      </c>
      <c r="H191" s="85">
        <v>0.72624320000000009</v>
      </c>
      <c r="I191" s="85">
        <f t="shared" si="66"/>
        <v>0.67822738999999999</v>
      </c>
      <c r="J191" s="84" t="s">
        <v>55</v>
      </c>
      <c r="K191" s="85">
        <f t="shared" si="70"/>
        <v>0.72624320000000009</v>
      </c>
      <c r="L191" s="86">
        <v>0</v>
      </c>
      <c r="M191" s="85">
        <f t="shared" si="71"/>
        <v>0.72624320000000009</v>
      </c>
      <c r="N191" s="86">
        <v>0</v>
      </c>
      <c r="O191" s="86">
        <v>0</v>
      </c>
      <c r="P191" s="85">
        <f t="shared" si="59"/>
        <v>0.67822738999999999</v>
      </c>
      <c r="Q191" s="86">
        <v>0</v>
      </c>
      <c r="R191" s="85">
        <v>0.67822738999999999</v>
      </c>
      <c r="S191" s="86">
        <v>0</v>
      </c>
      <c r="T191" s="86">
        <v>0</v>
      </c>
      <c r="U191" s="90">
        <v>0</v>
      </c>
      <c r="V191" s="90">
        <v>0</v>
      </c>
      <c r="W191" s="86">
        <f t="shared" si="67"/>
        <v>0</v>
      </c>
      <c r="X191" s="85">
        <f t="shared" ref="X191:Y208" si="74">H191</f>
        <v>0.72624320000000009</v>
      </c>
      <c r="Y191" s="89">
        <f t="shared" si="74"/>
        <v>0.67822738999999999</v>
      </c>
      <c r="Z191" s="86">
        <f t="shared" si="73"/>
        <v>0</v>
      </c>
      <c r="AA191" s="86">
        <f t="shared" si="73"/>
        <v>0</v>
      </c>
      <c r="AB191" s="86">
        <f t="shared" si="73"/>
        <v>0</v>
      </c>
      <c r="AC191" s="86">
        <f t="shared" si="73"/>
        <v>0</v>
      </c>
      <c r="AD191" s="86">
        <f t="shared" si="73"/>
        <v>0</v>
      </c>
      <c r="AE191" s="86">
        <f t="shared" si="73"/>
        <v>0</v>
      </c>
      <c r="AF191" s="86">
        <f t="shared" si="73"/>
        <v>0</v>
      </c>
      <c r="AG191" s="86">
        <f t="shared" si="72"/>
        <v>0</v>
      </c>
      <c r="AH191" s="89">
        <f t="shared" si="56"/>
        <v>0.72624320000000009</v>
      </c>
      <c r="AI191" s="89">
        <f t="shared" si="57"/>
        <v>0.67822738999999999</v>
      </c>
      <c r="AJ191" s="104" t="str">
        <f>'[2]Ф2 '!CT191</f>
        <v>нд</v>
      </c>
    </row>
    <row r="192" spans="1:36" ht="36.75" customHeight="1" x14ac:dyDescent="0.25">
      <c r="A192" s="80" t="s">
        <v>254</v>
      </c>
      <c r="B192" s="102" t="str">
        <f>'[2]Ф2 '!B192</f>
        <v>Реконструкция ВЛИ-0,4 кВ от ТП-76 г.Лесозаводск</v>
      </c>
      <c r="C192" s="103" t="str">
        <f>'[2]Ф2 '!C192</f>
        <v>Р_ДЭСК_060</v>
      </c>
      <c r="D192" s="84" t="s">
        <v>107</v>
      </c>
      <c r="E192" s="84">
        <f>'[2]Ф2 '!E192</f>
        <v>2025</v>
      </c>
      <c r="F192" s="86">
        <f>'[2]Ф2 '!F192</f>
        <v>2025</v>
      </c>
      <c r="G192" s="84">
        <f>'[2]Ф2 '!G192</f>
        <v>2025</v>
      </c>
      <c r="H192" s="85">
        <v>0.97158363999999997</v>
      </c>
      <c r="I192" s="85">
        <f t="shared" si="66"/>
        <v>1.08483855</v>
      </c>
      <c r="J192" s="84" t="s">
        <v>55</v>
      </c>
      <c r="K192" s="85">
        <f t="shared" si="70"/>
        <v>0.97158363999999997</v>
      </c>
      <c r="L192" s="86">
        <v>0</v>
      </c>
      <c r="M192" s="85">
        <f t="shared" si="71"/>
        <v>0.97158363999999997</v>
      </c>
      <c r="N192" s="86">
        <v>0</v>
      </c>
      <c r="O192" s="86">
        <v>0</v>
      </c>
      <c r="P192" s="85">
        <f t="shared" si="59"/>
        <v>1.08483855</v>
      </c>
      <c r="Q192" s="86">
        <v>0</v>
      </c>
      <c r="R192" s="85">
        <v>1.08483855</v>
      </c>
      <c r="S192" s="86">
        <v>0</v>
      </c>
      <c r="T192" s="86">
        <v>0</v>
      </c>
      <c r="U192" s="90">
        <v>0</v>
      </c>
      <c r="V192" s="90">
        <v>0</v>
      </c>
      <c r="W192" s="86">
        <f t="shared" si="67"/>
        <v>0</v>
      </c>
      <c r="X192" s="85">
        <f t="shared" si="74"/>
        <v>0.97158363999999997</v>
      </c>
      <c r="Y192" s="89">
        <f t="shared" si="74"/>
        <v>1.08483855</v>
      </c>
      <c r="Z192" s="86">
        <f t="shared" si="73"/>
        <v>0</v>
      </c>
      <c r="AA192" s="86">
        <f t="shared" si="73"/>
        <v>0</v>
      </c>
      <c r="AB192" s="86">
        <f t="shared" si="73"/>
        <v>0</v>
      </c>
      <c r="AC192" s="86">
        <f t="shared" si="73"/>
        <v>0</v>
      </c>
      <c r="AD192" s="86">
        <f t="shared" si="73"/>
        <v>0</v>
      </c>
      <c r="AE192" s="86">
        <f t="shared" si="73"/>
        <v>0</v>
      </c>
      <c r="AF192" s="86">
        <f t="shared" si="73"/>
        <v>0</v>
      </c>
      <c r="AG192" s="86">
        <f t="shared" si="72"/>
        <v>0</v>
      </c>
      <c r="AH192" s="89">
        <f t="shared" ref="AH192:AH255" si="75">U192+V192+W192+X192+Z192+AB192+AD192+AF192</f>
        <v>0.97158363999999997</v>
      </c>
      <c r="AI192" s="89">
        <f t="shared" ref="AI192:AI255" si="76">U192+V192+W192+Y192+AA192+AC192+AE192+AG192</f>
        <v>1.08483855</v>
      </c>
      <c r="AJ192" s="104" t="str">
        <f>'[2]Ф2 '!CT192</f>
        <v>нд</v>
      </c>
    </row>
    <row r="193" spans="1:36" ht="36.75" customHeight="1" x14ac:dyDescent="0.25">
      <c r="A193" s="80" t="s">
        <v>255</v>
      </c>
      <c r="B193" s="102" t="str">
        <f>'[2]Ф2 '!B193</f>
        <v>Реконструкция ВЛИ-0,4 кВ от КТПН-65 г.Лесозаводск</v>
      </c>
      <c r="C193" s="103" t="str">
        <f>'[2]Ф2 '!C193</f>
        <v>Р_ДЭСК_061</v>
      </c>
      <c r="D193" s="84" t="s">
        <v>107</v>
      </c>
      <c r="E193" s="84">
        <f>'[2]Ф2 '!E193</f>
        <v>2025</v>
      </c>
      <c r="F193" s="86">
        <f>'[2]Ф2 '!F193</f>
        <v>2025</v>
      </c>
      <c r="G193" s="84">
        <f>'[2]Ф2 '!G193</f>
        <v>2025</v>
      </c>
      <c r="H193" s="85">
        <v>3.84267643</v>
      </c>
      <c r="I193" s="85">
        <f t="shared" si="66"/>
        <v>3.8792854800000001</v>
      </c>
      <c r="J193" s="84" t="s">
        <v>55</v>
      </c>
      <c r="K193" s="85">
        <f t="shared" si="70"/>
        <v>3.84267643</v>
      </c>
      <c r="L193" s="86">
        <v>0</v>
      </c>
      <c r="M193" s="85">
        <f t="shared" si="71"/>
        <v>3.84267643</v>
      </c>
      <c r="N193" s="86">
        <v>0</v>
      </c>
      <c r="O193" s="86">
        <v>0</v>
      </c>
      <c r="P193" s="85">
        <f t="shared" si="59"/>
        <v>3.8792854800000001</v>
      </c>
      <c r="Q193" s="86">
        <v>0</v>
      </c>
      <c r="R193" s="85">
        <v>3.8792854800000001</v>
      </c>
      <c r="S193" s="86">
        <v>0</v>
      </c>
      <c r="T193" s="86">
        <v>0</v>
      </c>
      <c r="U193" s="90">
        <v>0</v>
      </c>
      <c r="V193" s="90">
        <v>0</v>
      </c>
      <c r="W193" s="86">
        <f t="shared" si="67"/>
        <v>0</v>
      </c>
      <c r="X193" s="85">
        <f t="shared" si="74"/>
        <v>3.84267643</v>
      </c>
      <c r="Y193" s="89">
        <f t="shared" si="74"/>
        <v>3.8792854800000001</v>
      </c>
      <c r="Z193" s="86">
        <f t="shared" si="73"/>
        <v>0</v>
      </c>
      <c r="AA193" s="86">
        <f t="shared" si="73"/>
        <v>0</v>
      </c>
      <c r="AB193" s="86">
        <f t="shared" si="73"/>
        <v>0</v>
      </c>
      <c r="AC193" s="86">
        <f t="shared" si="73"/>
        <v>0</v>
      </c>
      <c r="AD193" s="86">
        <f t="shared" si="73"/>
        <v>0</v>
      </c>
      <c r="AE193" s="86">
        <f t="shared" si="73"/>
        <v>0</v>
      </c>
      <c r="AF193" s="86">
        <f t="shared" si="73"/>
        <v>0</v>
      </c>
      <c r="AG193" s="86">
        <f t="shared" si="72"/>
        <v>0</v>
      </c>
      <c r="AH193" s="89">
        <f t="shared" si="75"/>
        <v>3.84267643</v>
      </c>
      <c r="AI193" s="89">
        <f t="shared" si="76"/>
        <v>3.8792854800000001</v>
      </c>
      <c r="AJ193" s="104" t="str">
        <f>'[2]Ф2 '!CT193</f>
        <v>нд</v>
      </c>
    </row>
    <row r="194" spans="1:36" ht="36.75" customHeight="1" x14ac:dyDescent="0.25">
      <c r="A194" s="80" t="s">
        <v>256</v>
      </c>
      <c r="B194" s="102" t="str">
        <f>'[2]Ф2 '!B194</f>
        <v>Реконструкция ВЛ-0,4 кВ КТП-71 ф. "Строительная" г.Дальнереченск, с.Лазо</v>
      </c>
      <c r="C194" s="103" t="str">
        <f>'[2]Ф2 '!C194</f>
        <v>Р_ДЭСК_067</v>
      </c>
      <c r="D194" s="84" t="s">
        <v>107</v>
      </c>
      <c r="E194" s="84">
        <f>'[2]Ф2 '!E194</f>
        <v>2025</v>
      </c>
      <c r="F194" s="86">
        <f>'[2]Ф2 '!F194</f>
        <v>2025</v>
      </c>
      <c r="G194" s="84">
        <f>'[2]Ф2 '!G194</f>
        <v>2025</v>
      </c>
      <c r="H194" s="85">
        <v>3.1939149500000004</v>
      </c>
      <c r="I194" s="85">
        <f t="shared" si="66"/>
        <v>2.6897060800000001</v>
      </c>
      <c r="J194" s="84" t="s">
        <v>55</v>
      </c>
      <c r="K194" s="85">
        <f t="shared" si="70"/>
        <v>3.1939149500000004</v>
      </c>
      <c r="L194" s="86">
        <v>0</v>
      </c>
      <c r="M194" s="85">
        <f t="shared" si="71"/>
        <v>3.1939149500000004</v>
      </c>
      <c r="N194" s="86">
        <v>0</v>
      </c>
      <c r="O194" s="86">
        <v>0</v>
      </c>
      <c r="P194" s="85">
        <f t="shared" si="59"/>
        <v>2.6897060800000001</v>
      </c>
      <c r="Q194" s="86">
        <v>0</v>
      </c>
      <c r="R194" s="85">
        <v>2.6897060800000001</v>
      </c>
      <c r="S194" s="86">
        <v>0</v>
      </c>
      <c r="T194" s="86">
        <v>0</v>
      </c>
      <c r="U194" s="90">
        <v>0</v>
      </c>
      <c r="V194" s="90">
        <v>0</v>
      </c>
      <c r="W194" s="86">
        <f t="shared" si="67"/>
        <v>0</v>
      </c>
      <c r="X194" s="85">
        <f t="shared" si="74"/>
        <v>3.1939149500000004</v>
      </c>
      <c r="Y194" s="89">
        <f t="shared" si="74"/>
        <v>2.6897060800000001</v>
      </c>
      <c r="Z194" s="86">
        <f t="shared" si="73"/>
        <v>0</v>
      </c>
      <c r="AA194" s="86">
        <f t="shared" si="73"/>
        <v>0</v>
      </c>
      <c r="AB194" s="86">
        <f t="shared" si="73"/>
        <v>0</v>
      </c>
      <c r="AC194" s="86">
        <f t="shared" si="73"/>
        <v>0</v>
      </c>
      <c r="AD194" s="86">
        <f t="shared" si="73"/>
        <v>0</v>
      </c>
      <c r="AE194" s="86">
        <f t="shared" si="73"/>
        <v>0</v>
      </c>
      <c r="AF194" s="86">
        <f t="shared" si="73"/>
        <v>0</v>
      </c>
      <c r="AG194" s="86">
        <f t="shared" si="72"/>
        <v>0</v>
      </c>
      <c r="AH194" s="89">
        <f t="shared" si="75"/>
        <v>3.1939149500000004</v>
      </c>
      <c r="AI194" s="89">
        <f t="shared" si="76"/>
        <v>2.6897060800000001</v>
      </c>
      <c r="AJ194" s="104" t="str">
        <f>'[2]Ф2 '!CT194</f>
        <v>нд</v>
      </c>
    </row>
    <row r="195" spans="1:36" ht="36.75" customHeight="1" x14ac:dyDescent="0.25">
      <c r="A195" s="80" t="s">
        <v>257</v>
      </c>
      <c r="B195" s="102" t="str">
        <f>'[2]Ф2 '!B195</f>
        <v>Реконструкция ВЛ-0,4 кВ КТП-71 ф. "Советская" г.Дальнереченск, с.Лазо</v>
      </c>
      <c r="C195" s="103" t="str">
        <f>'[2]Ф2 '!C195</f>
        <v>Р_ДЭСК_068</v>
      </c>
      <c r="D195" s="84" t="s">
        <v>107</v>
      </c>
      <c r="E195" s="84">
        <f>'[2]Ф2 '!E195</f>
        <v>2025</v>
      </c>
      <c r="F195" s="86">
        <f>'[2]Ф2 '!F195</f>
        <v>2025</v>
      </c>
      <c r="G195" s="84">
        <f>'[2]Ф2 '!G195</f>
        <v>2025</v>
      </c>
      <c r="H195" s="85">
        <v>3.3542114299999999</v>
      </c>
      <c r="I195" s="85">
        <f t="shared" si="66"/>
        <v>2.7254333399999999</v>
      </c>
      <c r="J195" s="84" t="s">
        <v>55</v>
      </c>
      <c r="K195" s="85">
        <f t="shared" si="70"/>
        <v>3.3542114299999999</v>
      </c>
      <c r="L195" s="86">
        <v>0</v>
      </c>
      <c r="M195" s="85">
        <f t="shared" si="71"/>
        <v>3.3542114299999999</v>
      </c>
      <c r="N195" s="86">
        <v>0</v>
      </c>
      <c r="O195" s="86">
        <v>0</v>
      </c>
      <c r="P195" s="85">
        <f t="shared" si="59"/>
        <v>2.7254333399999999</v>
      </c>
      <c r="Q195" s="86">
        <v>0</v>
      </c>
      <c r="R195" s="85">
        <v>2.7254333399999999</v>
      </c>
      <c r="S195" s="86">
        <v>0</v>
      </c>
      <c r="T195" s="86">
        <v>0</v>
      </c>
      <c r="U195" s="90">
        <v>0</v>
      </c>
      <c r="V195" s="90">
        <v>0</v>
      </c>
      <c r="W195" s="86">
        <f t="shared" si="67"/>
        <v>0</v>
      </c>
      <c r="X195" s="85">
        <f t="shared" si="74"/>
        <v>3.3542114299999999</v>
      </c>
      <c r="Y195" s="89">
        <f t="shared" si="74"/>
        <v>2.7254333399999999</v>
      </c>
      <c r="Z195" s="86">
        <f t="shared" si="73"/>
        <v>0</v>
      </c>
      <c r="AA195" s="86">
        <f t="shared" si="73"/>
        <v>0</v>
      </c>
      <c r="AB195" s="86">
        <f t="shared" si="73"/>
        <v>0</v>
      </c>
      <c r="AC195" s="86">
        <f t="shared" si="73"/>
        <v>0</v>
      </c>
      <c r="AD195" s="86">
        <f t="shared" si="73"/>
        <v>0</v>
      </c>
      <c r="AE195" s="86">
        <f t="shared" si="73"/>
        <v>0</v>
      </c>
      <c r="AF195" s="86">
        <f t="shared" si="73"/>
        <v>0</v>
      </c>
      <c r="AG195" s="86">
        <f t="shared" si="72"/>
        <v>0</v>
      </c>
      <c r="AH195" s="89">
        <f t="shared" si="75"/>
        <v>3.3542114299999999</v>
      </c>
      <c r="AI195" s="89">
        <f t="shared" si="76"/>
        <v>2.7254333399999999</v>
      </c>
      <c r="AJ195" s="104" t="str">
        <f>'[2]Ф2 '!CT195</f>
        <v>нд</v>
      </c>
    </row>
    <row r="196" spans="1:36" ht="36.75" customHeight="1" x14ac:dyDescent="0.25">
      <c r="A196" s="80" t="s">
        <v>258</v>
      </c>
      <c r="B196" s="102" t="str">
        <f>'[2]Ф2 '!B196</f>
        <v>Реконструкция ВЛ-0,4(0,23)кВ в ВЛИ-0,4кВ ТП -8 ф. "Котельная"</v>
      </c>
      <c r="C196" s="103" t="str">
        <f>'[2]Ф2 '!C196</f>
        <v>Р_ДЭСК_074</v>
      </c>
      <c r="D196" s="84" t="s">
        <v>107</v>
      </c>
      <c r="E196" s="84">
        <f>'[2]Ф2 '!E196</f>
        <v>2025</v>
      </c>
      <c r="F196" s="86">
        <f>'[2]Ф2 '!F196</f>
        <v>2025</v>
      </c>
      <c r="G196" s="84">
        <f>'[2]Ф2 '!G196</f>
        <v>2025</v>
      </c>
      <c r="H196" s="85">
        <v>0.22924541000000001</v>
      </c>
      <c r="I196" s="85">
        <f t="shared" si="66"/>
        <v>0.20431853999999999</v>
      </c>
      <c r="J196" s="84" t="s">
        <v>55</v>
      </c>
      <c r="K196" s="85">
        <f t="shared" si="70"/>
        <v>0.22924541000000001</v>
      </c>
      <c r="L196" s="86">
        <v>0</v>
      </c>
      <c r="M196" s="85">
        <f t="shared" si="71"/>
        <v>0.22924541000000001</v>
      </c>
      <c r="N196" s="86">
        <v>0</v>
      </c>
      <c r="O196" s="86">
        <v>0</v>
      </c>
      <c r="P196" s="85">
        <f t="shared" si="59"/>
        <v>0.20431853999999999</v>
      </c>
      <c r="Q196" s="86">
        <v>0</v>
      </c>
      <c r="R196" s="85">
        <v>0.20431853999999999</v>
      </c>
      <c r="S196" s="86">
        <v>0</v>
      </c>
      <c r="T196" s="86">
        <v>0</v>
      </c>
      <c r="U196" s="90">
        <v>0</v>
      </c>
      <c r="V196" s="90">
        <v>0</v>
      </c>
      <c r="W196" s="86">
        <f t="shared" si="67"/>
        <v>0</v>
      </c>
      <c r="X196" s="85">
        <f t="shared" si="74"/>
        <v>0.22924541000000001</v>
      </c>
      <c r="Y196" s="89">
        <f t="shared" si="74"/>
        <v>0.20431853999999999</v>
      </c>
      <c r="Z196" s="86">
        <f t="shared" si="73"/>
        <v>0</v>
      </c>
      <c r="AA196" s="86">
        <f t="shared" si="73"/>
        <v>0</v>
      </c>
      <c r="AB196" s="86">
        <f t="shared" si="73"/>
        <v>0</v>
      </c>
      <c r="AC196" s="86">
        <f t="shared" si="73"/>
        <v>0</v>
      </c>
      <c r="AD196" s="86">
        <f t="shared" si="73"/>
        <v>0</v>
      </c>
      <c r="AE196" s="86">
        <f t="shared" si="73"/>
        <v>0</v>
      </c>
      <c r="AF196" s="86">
        <f t="shared" si="73"/>
        <v>0</v>
      </c>
      <c r="AG196" s="86">
        <f t="shared" si="72"/>
        <v>0</v>
      </c>
      <c r="AH196" s="89">
        <f t="shared" si="75"/>
        <v>0.22924541000000001</v>
      </c>
      <c r="AI196" s="89">
        <f t="shared" si="76"/>
        <v>0.20431853999999999</v>
      </c>
      <c r="AJ196" s="104" t="str">
        <f>'[2]Ф2 '!CT196</f>
        <v>нд</v>
      </c>
    </row>
    <row r="197" spans="1:36" ht="36.75" customHeight="1" x14ac:dyDescent="0.25">
      <c r="A197" s="80" t="s">
        <v>259</v>
      </c>
      <c r="B197" s="102" t="str">
        <f>'[2]Ф2 '!B197</f>
        <v>Реконструкция ВЛ-0,4(0,23)кВ в ВЛИ-0,4кВ ТП -8 ф. "Донбасская"</v>
      </c>
      <c r="C197" s="103" t="str">
        <f>'[2]Ф2 '!C197</f>
        <v>Р_ДЭСК_075</v>
      </c>
      <c r="D197" s="84" t="s">
        <v>107</v>
      </c>
      <c r="E197" s="84">
        <f>'[2]Ф2 '!E197</f>
        <v>2025</v>
      </c>
      <c r="F197" s="86">
        <f>'[2]Ф2 '!F197</f>
        <v>2025</v>
      </c>
      <c r="G197" s="84">
        <f>'[2]Ф2 '!G197</f>
        <v>2025</v>
      </c>
      <c r="H197" s="85">
        <v>0.13312636</v>
      </c>
      <c r="I197" s="85">
        <f t="shared" si="66"/>
        <v>0.13312636</v>
      </c>
      <c r="J197" s="84" t="s">
        <v>55</v>
      </c>
      <c r="K197" s="85">
        <f t="shared" si="70"/>
        <v>0.13312636</v>
      </c>
      <c r="L197" s="86">
        <v>0</v>
      </c>
      <c r="M197" s="85">
        <f t="shared" si="71"/>
        <v>0.13312636</v>
      </c>
      <c r="N197" s="86">
        <v>0</v>
      </c>
      <c r="O197" s="86">
        <v>0</v>
      </c>
      <c r="P197" s="85">
        <f t="shared" si="59"/>
        <v>0.13312636</v>
      </c>
      <c r="Q197" s="86">
        <v>0</v>
      </c>
      <c r="R197" s="85">
        <v>0.13312636</v>
      </c>
      <c r="S197" s="86">
        <v>0</v>
      </c>
      <c r="T197" s="86">
        <v>0</v>
      </c>
      <c r="U197" s="90">
        <v>0</v>
      </c>
      <c r="V197" s="90">
        <v>0</v>
      </c>
      <c r="W197" s="86">
        <f t="shared" si="67"/>
        <v>0</v>
      </c>
      <c r="X197" s="85">
        <f t="shared" si="74"/>
        <v>0.13312636</v>
      </c>
      <c r="Y197" s="89">
        <f t="shared" si="74"/>
        <v>0.13312636</v>
      </c>
      <c r="Z197" s="86">
        <f t="shared" si="73"/>
        <v>0</v>
      </c>
      <c r="AA197" s="86">
        <f t="shared" si="73"/>
        <v>0</v>
      </c>
      <c r="AB197" s="86">
        <f t="shared" si="73"/>
        <v>0</v>
      </c>
      <c r="AC197" s="86">
        <f t="shared" si="73"/>
        <v>0</v>
      </c>
      <c r="AD197" s="86">
        <f t="shared" si="73"/>
        <v>0</v>
      </c>
      <c r="AE197" s="86">
        <f t="shared" si="73"/>
        <v>0</v>
      </c>
      <c r="AF197" s="86">
        <f t="shared" si="73"/>
        <v>0</v>
      </c>
      <c r="AG197" s="86">
        <f t="shared" si="72"/>
        <v>0</v>
      </c>
      <c r="AH197" s="89">
        <f t="shared" si="75"/>
        <v>0.13312636</v>
      </c>
      <c r="AI197" s="89">
        <f t="shared" si="76"/>
        <v>0.13312636</v>
      </c>
      <c r="AJ197" s="104" t="str">
        <f>'[2]Ф2 '!CT197</f>
        <v>нд</v>
      </c>
    </row>
    <row r="198" spans="1:36" ht="36.75" customHeight="1" x14ac:dyDescent="0.25">
      <c r="A198" s="80" t="s">
        <v>260</v>
      </c>
      <c r="B198" s="102" t="str">
        <f>'[2]Ф2 '!B198</f>
        <v>Реконструкция ВЛ-0,4(0,23)кВ в ВЛИ-0,4кВ  КТП -7/1  ф. "2-я Рабочая-пер. Севский"</v>
      </c>
      <c r="C198" s="103" t="str">
        <f>'[2]Ф2 '!C198</f>
        <v>Р_ДЭСК_076</v>
      </c>
      <c r="D198" s="84" t="s">
        <v>107</v>
      </c>
      <c r="E198" s="84">
        <f>'[2]Ф2 '!E198</f>
        <v>2025</v>
      </c>
      <c r="F198" s="86">
        <f>'[2]Ф2 '!F198</f>
        <v>2025</v>
      </c>
      <c r="G198" s="84">
        <f>'[2]Ф2 '!G198</f>
        <v>2025</v>
      </c>
      <c r="H198" s="85">
        <v>1.7348012000000002</v>
      </c>
      <c r="I198" s="85">
        <f t="shared" si="66"/>
        <v>1.2144460500000001</v>
      </c>
      <c r="J198" s="84" t="s">
        <v>55</v>
      </c>
      <c r="K198" s="85">
        <f t="shared" si="70"/>
        <v>1.7348012000000002</v>
      </c>
      <c r="L198" s="86">
        <v>0</v>
      </c>
      <c r="M198" s="85">
        <f t="shared" si="71"/>
        <v>1.7348012000000002</v>
      </c>
      <c r="N198" s="86">
        <v>0</v>
      </c>
      <c r="O198" s="86">
        <v>0</v>
      </c>
      <c r="P198" s="85">
        <f t="shared" si="59"/>
        <v>1.2144460500000001</v>
      </c>
      <c r="Q198" s="86">
        <v>0</v>
      </c>
      <c r="R198" s="85">
        <v>1.2144460500000001</v>
      </c>
      <c r="S198" s="86">
        <v>0</v>
      </c>
      <c r="T198" s="86">
        <v>0</v>
      </c>
      <c r="U198" s="90">
        <v>0</v>
      </c>
      <c r="V198" s="90">
        <v>0</v>
      </c>
      <c r="W198" s="86">
        <f t="shared" si="67"/>
        <v>0</v>
      </c>
      <c r="X198" s="85">
        <f t="shared" si="74"/>
        <v>1.7348012000000002</v>
      </c>
      <c r="Y198" s="89">
        <f t="shared" si="74"/>
        <v>1.2144460500000001</v>
      </c>
      <c r="Z198" s="86">
        <f t="shared" si="73"/>
        <v>0</v>
      </c>
      <c r="AA198" s="86">
        <f t="shared" si="73"/>
        <v>0</v>
      </c>
      <c r="AB198" s="86">
        <f t="shared" si="73"/>
        <v>0</v>
      </c>
      <c r="AC198" s="86">
        <f t="shared" si="73"/>
        <v>0</v>
      </c>
      <c r="AD198" s="86">
        <f t="shared" si="73"/>
        <v>0</v>
      </c>
      <c r="AE198" s="86">
        <f t="shared" si="73"/>
        <v>0</v>
      </c>
      <c r="AF198" s="86">
        <f t="shared" si="73"/>
        <v>0</v>
      </c>
      <c r="AG198" s="86">
        <f t="shared" si="72"/>
        <v>0</v>
      </c>
      <c r="AH198" s="89">
        <f t="shared" si="75"/>
        <v>1.7348012000000002</v>
      </c>
      <c r="AI198" s="89">
        <f t="shared" si="76"/>
        <v>1.2144460500000001</v>
      </c>
      <c r="AJ198" s="104" t="str">
        <f>'[2]Ф2 '!CT198</f>
        <v>нд</v>
      </c>
    </row>
    <row r="199" spans="1:36" ht="36.75" customHeight="1" x14ac:dyDescent="0.25">
      <c r="A199" s="80" t="s">
        <v>261</v>
      </c>
      <c r="B199" s="102" t="str">
        <f>'[2]Ф2 '!B199</f>
        <v>Реконструкция ВЛ-0,4(0,23)кВ в ВЛИ-0,4кВ  КТП -7/1  ф. "Севская"</v>
      </c>
      <c r="C199" s="103" t="str">
        <f>'[2]Ф2 '!C199</f>
        <v>Р_ДЭСК_077</v>
      </c>
      <c r="D199" s="84" t="s">
        <v>107</v>
      </c>
      <c r="E199" s="84">
        <f>'[2]Ф2 '!E199</f>
        <v>2025</v>
      </c>
      <c r="F199" s="86">
        <f>'[2]Ф2 '!F199</f>
        <v>2025</v>
      </c>
      <c r="G199" s="84">
        <f>'[2]Ф2 '!G199</f>
        <v>2025</v>
      </c>
      <c r="H199" s="85">
        <v>1.4623462599999999</v>
      </c>
      <c r="I199" s="85">
        <f t="shared" si="66"/>
        <v>1.1040195100000001</v>
      </c>
      <c r="J199" s="84" t="s">
        <v>55</v>
      </c>
      <c r="K199" s="85">
        <f t="shared" si="70"/>
        <v>1.4623462599999999</v>
      </c>
      <c r="L199" s="86">
        <v>0</v>
      </c>
      <c r="M199" s="85">
        <f t="shared" si="71"/>
        <v>1.4623462599999999</v>
      </c>
      <c r="N199" s="86">
        <v>0</v>
      </c>
      <c r="O199" s="86">
        <v>0</v>
      </c>
      <c r="P199" s="85">
        <f t="shared" si="59"/>
        <v>1.1040195100000001</v>
      </c>
      <c r="Q199" s="86">
        <v>0</v>
      </c>
      <c r="R199" s="85">
        <v>1.1040195100000001</v>
      </c>
      <c r="S199" s="86">
        <v>0</v>
      </c>
      <c r="T199" s="86">
        <v>0</v>
      </c>
      <c r="U199" s="90">
        <v>0</v>
      </c>
      <c r="V199" s="90">
        <v>0</v>
      </c>
      <c r="W199" s="86">
        <f t="shared" si="67"/>
        <v>0</v>
      </c>
      <c r="X199" s="85">
        <f t="shared" si="74"/>
        <v>1.4623462599999999</v>
      </c>
      <c r="Y199" s="89">
        <f t="shared" si="74"/>
        <v>1.1040195100000001</v>
      </c>
      <c r="Z199" s="86">
        <f t="shared" si="73"/>
        <v>0</v>
      </c>
      <c r="AA199" s="86">
        <f t="shared" si="73"/>
        <v>0</v>
      </c>
      <c r="AB199" s="86">
        <f t="shared" si="73"/>
        <v>0</v>
      </c>
      <c r="AC199" s="86">
        <f t="shared" si="73"/>
        <v>0</v>
      </c>
      <c r="AD199" s="86">
        <f t="shared" si="73"/>
        <v>0</v>
      </c>
      <c r="AE199" s="86">
        <f t="shared" si="73"/>
        <v>0</v>
      </c>
      <c r="AF199" s="86">
        <f t="shared" si="73"/>
        <v>0</v>
      </c>
      <c r="AG199" s="86">
        <f t="shared" si="72"/>
        <v>0</v>
      </c>
      <c r="AH199" s="89">
        <f t="shared" si="75"/>
        <v>1.4623462599999999</v>
      </c>
      <c r="AI199" s="89">
        <f t="shared" si="76"/>
        <v>1.1040195100000001</v>
      </c>
      <c r="AJ199" s="104" t="str">
        <f>'[2]Ф2 '!CT199</f>
        <v>нд</v>
      </c>
    </row>
    <row r="200" spans="1:36" ht="36.75" customHeight="1" x14ac:dyDescent="0.25">
      <c r="A200" s="80" t="s">
        <v>262</v>
      </c>
      <c r="B200" s="102" t="str">
        <f>'[2]Ф2 '!B200</f>
        <v>Реконструкция ВЛ-0,4(0,23)кВ в ВЛИ-0,4кВ  КТП -7/1  ф. "пер. Севский-2"</v>
      </c>
      <c r="C200" s="103" t="str">
        <f>'[2]Ф2 '!C200</f>
        <v>Р_ДЭСК_078</v>
      </c>
      <c r="D200" s="84" t="s">
        <v>107</v>
      </c>
      <c r="E200" s="84">
        <f>'[2]Ф2 '!E200</f>
        <v>2025</v>
      </c>
      <c r="F200" s="86">
        <f>'[2]Ф2 '!F200</f>
        <v>2025</v>
      </c>
      <c r="G200" s="84">
        <f>'[2]Ф2 '!G200</f>
        <v>2025</v>
      </c>
      <c r="H200" s="85">
        <v>0.14965150000000002</v>
      </c>
      <c r="I200" s="85">
        <f t="shared" si="66"/>
        <v>0.16223331999999999</v>
      </c>
      <c r="J200" s="84" t="s">
        <v>55</v>
      </c>
      <c r="K200" s="85">
        <f t="shared" si="70"/>
        <v>0.14965150000000002</v>
      </c>
      <c r="L200" s="86">
        <v>0</v>
      </c>
      <c r="M200" s="85">
        <f t="shared" si="71"/>
        <v>0.14965150000000002</v>
      </c>
      <c r="N200" s="86">
        <v>0</v>
      </c>
      <c r="O200" s="86">
        <v>0</v>
      </c>
      <c r="P200" s="85">
        <f t="shared" si="59"/>
        <v>0.16223331999999999</v>
      </c>
      <c r="Q200" s="86">
        <v>0</v>
      </c>
      <c r="R200" s="85">
        <v>0.16223331999999999</v>
      </c>
      <c r="S200" s="86">
        <v>0</v>
      </c>
      <c r="T200" s="86">
        <v>0</v>
      </c>
      <c r="U200" s="90">
        <v>0</v>
      </c>
      <c r="V200" s="90">
        <v>0</v>
      </c>
      <c r="W200" s="86">
        <f t="shared" si="67"/>
        <v>0</v>
      </c>
      <c r="X200" s="85">
        <f t="shared" si="74"/>
        <v>0.14965150000000002</v>
      </c>
      <c r="Y200" s="89">
        <f t="shared" si="74"/>
        <v>0.16223331999999999</v>
      </c>
      <c r="Z200" s="86">
        <f t="shared" si="73"/>
        <v>0</v>
      </c>
      <c r="AA200" s="86">
        <f t="shared" si="73"/>
        <v>0</v>
      </c>
      <c r="AB200" s="86">
        <f t="shared" si="73"/>
        <v>0</v>
      </c>
      <c r="AC200" s="86">
        <f t="shared" si="73"/>
        <v>0</v>
      </c>
      <c r="AD200" s="86">
        <f t="shared" si="73"/>
        <v>0</v>
      </c>
      <c r="AE200" s="86">
        <f t="shared" si="73"/>
        <v>0</v>
      </c>
      <c r="AF200" s="86">
        <f t="shared" si="73"/>
        <v>0</v>
      </c>
      <c r="AG200" s="86">
        <f t="shared" si="72"/>
        <v>0</v>
      </c>
      <c r="AH200" s="89">
        <f t="shared" si="75"/>
        <v>0.14965150000000002</v>
      </c>
      <c r="AI200" s="89">
        <f t="shared" si="76"/>
        <v>0.16223331999999999</v>
      </c>
      <c r="AJ200" s="104" t="str">
        <f>'[2]Ф2 '!CT200</f>
        <v>нд</v>
      </c>
    </row>
    <row r="201" spans="1:36" ht="36.75" customHeight="1" x14ac:dyDescent="0.25">
      <c r="A201" s="80" t="s">
        <v>263</v>
      </c>
      <c r="B201" s="102" t="str">
        <f>'[2]Ф2 '!B201</f>
        <v>Реконструкция ВЛ-0,4(0,23)кВ в ВЛИ-0,4кВ  КТП -13  ф. "Пугачева-Мурманская"</v>
      </c>
      <c r="C201" s="103" t="str">
        <f>'[2]Ф2 '!C201</f>
        <v>Р_ДЭСК_080</v>
      </c>
      <c r="D201" s="84" t="s">
        <v>107</v>
      </c>
      <c r="E201" s="84">
        <f>'[2]Ф2 '!E201</f>
        <v>2025</v>
      </c>
      <c r="F201" s="86">
        <f>'[2]Ф2 '!F201</f>
        <v>2025</v>
      </c>
      <c r="G201" s="84">
        <f>'[2]Ф2 '!G201</f>
        <v>2025</v>
      </c>
      <c r="H201" s="85">
        <v>0.66278524000000005</v>
      </c>
      <c r="I201" s="85">
        <f t="shared" si="66"/>
        <v>0.62185504000000003</v>
      </c>
      <c r="J201" s="84" t="s">
        <v>55</v>
      </c>
      <c r="K201" s="85">
        <f t="shared" si="70"/>
        <v>0.66278524000000005</v>
      </c>
      <c r="L201" s="86">
        <v>0</v>
      </c>
      <c r="M201" s="85">
        <f t="shared" si="71"/>
        <v>0.66278524000000005</v>
      </c>
      <c r="N201" s="86">
        <v>0</v>
      </c>
      <c r="O201" s="86">
        <v>0</v>
      </c>
      <c r="P201" s="85">
        <f t="shared" si="59"/>
        <v>0.62185504000000003</v>
      </c>
      <c r="Q201" s="86">
        <v>0</v>
      </c>
      <c r="R201" s="85">
        <v>0.62185504000000003</v>
      </c>
      <c r="S201" s="86">
        <v>0</v>
      </c>
      <c r="T201" s="86">
        <v>0</v>
      </c>
      <c r="U201" s="90">
        <v>0</v>
      </c>
      <c r="V201" s="90">
        <v>0</v>
      </c>
      <c r="W201" s="86">
        <f t="shared" si="67"/>
        <v>0</v>
      </c>
      <c r="X201" s="85">
        <f t="shared" si="74"/>
        <v>0.66278524000000005</v>
      </c>
      <c r="Y201" s="89">
        <f t="shared" si="74"/>
        <v>0.62185504000000003</v>
      </c>
      <c r="Z201" s="86">
        <f t="shared" si="73"/>
        <v>0</v>
      </c>
      <c r="AA201" s="86">
        <f t="shared" si="73"/>
        <v>0</v>
      </c>
      <c r="AB201" s="86">
        <f t="shared" si="73"/>
        <v>0</v>
      </c>
      <c r="AC201" s="86">
        <f t="shared" si="73"/>
        <v>0</v>
      </c>
      <c r="AD201" s="86">
        <f t="shared" si="73"/>
        <v>0</v>
      </c>
      <c r="AE201" s="86">
        <f t="shared" si="73"/>
        <v>0</v>
      </c>
      <c r="AF201" s="86">
        <f t="shared" si="73"/>
        <v>0</v>
      </c>
      <c r="AG201" s="86">
        <f t="shared" si="72"/>
        <v>0</v>
      </c>
      <c r="AH201" s="89">
        <f t="shared" si="75"/>
        <v>0.66278524000000005</v>
      </c>
      <c r="AI201" s="89">
        <f t="shared" si="76"/>
        <v>0.62185504000000003</v>
      </c>
      <c r="AJ201" s="104" t="str">
        <f>'[2]Ф2 '!CT201</f>
        <v>нд</v>
      </c>
    </row>
    <row r="202" spans="1:36" ht="36.75" customHeight="1" x14ac:dyDescent="0.25">
      <c r="A202" s="80" t="s">
        <v>264</v>
      </c>
      <c r="B202" s="102" t="str">
        <f>'[2]Ф2 '!B202</f>
        <v>Реконструкция ВЛ-0,4(0,23)кВ в ВЛИ-0,4кВ  КТП -13  ф. "Брянская"</v>
      </c>
      <c r="C202" s="103" t="str">
        <f>'[2]Ф2 '!C202</f>
        <v>Р_ДЭСК_081</v>
      </c>
      <c r="D202" s="84" t="s">
        <v>107</v>
      </c>
      <c r="E202" s="84">
        <f>'[2]Ф2 '!E202</f>
        <v>2025</v>
      </c>
      <c r="F202" s="86">
        <f>'[2]Ф2 '!F202</f>
        <v>2025</v>
      </c>
      <c r="G202" s="84">
        <f>'[2]Ф2 '!G202</f>
        <v>2025</v>
      </c>
      <c r="H202" s="85">
        <v>0.87665667000000003</v>
      </c>
      <c r="I202" s="85">
        <f t="shared" si="66"/>
        <v>0.78805875000000003</v>
      </c>
      <c r="J202" s="84" t="s">
        <v>55</v>
      </c>
      <c r="K202" s="85">
        <f t="shared" si="70"/>
        <v>0.87665667000000003</v>
      </c>
      <c r="L202" s="86">
        <v>0</v>
      </c>
      <c r="M202" s="85">
        <f t="shared" si="71"/>
        <v>0.87665667000000003</v>
      </c>
      <c r="N202" s="86">
        <v>0</v>
      </c>
      <c r="O202" s="86">
        <v>0</v>
      </c>
      <c r="P202" s="85">
        <f t="shared" si="59"/>
        <v>0.78805875000000003</v>
      </c>
      <c r="Q202" s="86">
        <v>0</v>
      </c>
      <c r="R202" s="85">
        <v>0.78805875000000003</v>
      </c>
      <c r="S202" s="86">
        <v>0</v>
      </c>
      <c r="T202" s="86">
        <v>0</v>
      </c>
      <c r="U202" s="90">
        <v>0</v>
      </c>
      <c r="V202" s="90">
        <v>0</v>
      </c>
      <c r="W202" s="86">
        <f t="shared" si="67"/>
        <v>0</v>
      </c>
      <c r="X202" s="85">
        <f t="shared" si="74"/>
        <v>0.87665667000000003</v>
      </c>
      <c r="Y202" s="89">
        <f t="shared" si="74"/>
        <v>0.78805875000000003</v>
      </c>
      <c r="Z202" s="86">
        <f t="shared" si="73"/>
        <v>0</v>
      </c>
      <c r="AA202" s="86">
        <f t="shared" si="73"/>
        <v>0</v>
      </c>
      <c r="AB202" s="86">
        <f t="shared" si="73"/>
        <v>0</v>
      </c>
      <c r="AC202" s="86">
        <f t="shared" si="73"/>
        <v>0</v>
      </c>
      <c r="AD202" s="86">
        <f t="shared" si="73"/>
        <v>0</v>
      </c>
      <c r="AE202" s="86">
        <f t="shared" si="73"/>
        <v>0</v>
      </c>
      <c r="AF202" s="86">
        <f t="shared" si="73"/>
        <v>0</v>
      </c>
      <c r="AG202" s="86">
        <f t="shared" si="72"/>
        <v>0</v>
      </c>
      <c r="AH202" s="89">
        <f t="shared" si="75"/>
        <v>0.87665667000000003</v>
      </c>
      <c r="AI202" s="89">
        <f t="shared" si="76"/>
        <v>0.78805875000000003</v>
      </c>
      <c r="AJ202" s="104" t="str">
        <f>'[2]Ф2 '!CT202</f>
        <v>нд</v>
      </c>
    </row>
    <row r="203" spans="1:36" ht="36.75" customHeight="1" x14ac:dyDescent="0.25">
      <c r="A203" s="80" t="s">
        <v>265</v>
      </c>
      <c r="B203" s="102" t="str">
        <f>'[2]Ф2 '!B203</f>
        <v>Реконструкция ВЛ-0,4(0,23)кВ в ВЛИ-0,4кВ  КТП -13  ф. "Брянская-1"</v>
      </c>
      <c r="C203" s="103" t="str">
        <f>'[2]Ф2 '!C203</f>
        <v>Р_ДЭСК_082</v>
      </c>
      <c r="D203" s="84" t="s">
        <v>107</v>
      </c>
      <c r="E203" s="84">
        <f>'[2]Ф2 '!E203</f>
        <v>2025</v>
      </c>
      <c r="F203" s="86">
        <f>'[2]Ф2 '!F203</f>
        <v>2025</v>
      </c>
      <c r="G203" s="84">
        <f>'[2]Ф2 '!G203</f>
        <v>2025</v>
      </c>
      <c r="H203" s="85">
        <v>0.50611950999999999</v>
      </c>
      <c r="I203" s="85">
        <f t="shared" si="66"/>
        <v>0.55550036999999997</v>
      </c>
      <c r="J203" s="84" t="s">
        <v>55</v>
      </c>
      <c r="K203" s="85">
        <f t="shared" si="70"/>
        <v>0.50611950999999999</v>
      </c>
      <c r="L203" s="86">
        <v>0</v>
      </c>
      <c r="M203" s="85">
        <f t="shared" si="71"/>
        <v>0.50611950999999999</v>
      </c>
      <c r="N203" s="86">
        <v>0</v>
      </c>
      <c r="O203" s="86">
        <v>0</v>
      </c>
      <c r="P203" s="85">
        <f t="shared" si="59"/>
        <v>0.55550036999999997</v>
      </c>
      <c r="Q203" s="86">
        <v>0</v>
      </c>
      <c r="R203" s="85">
        <v>0.55550036999999997</v>
      </c>
      <c r="S203" s="86">
        <v>0</v>
      </c>
      <c r="T203" s="86">
        <v>0</v>
      </c>
      <c r="U203" s="90">
        <v>0</v>
      </c>
      <c r="V203" s="90">
        <v>0</v>
      </c>
      <c r="W203" s="86">
        <f t="shared" si="67"/>
        <v>0</v>
      </c>
      <c r="X203" s="85">
        <f t="shared" si="74"/>
        <v>0.50611950999999999</v>
      </c>
      <c r="Y203" s="89">
        <f t="shared" si="74"/>
        <v>0.55550036999999997</v>
      </c>
      <c r="Z203" s="86">
        <f t="shared" si="73"/>
        <v>0</v>
      </c>
      <c r="AA203" s="86">
        <f t="shared" si="73"/>
        <v>0</v>
      </c>
      <c r="AB203" s="86">
        <f t="shared" si="73"/>
        <v>0</v>
      </c>
      <c r="AC203" s="86">
        <f t="shared" si="73"/>
        <v>0</v>
      </c>
      <c r="AD203" s="86">
        <f t="shared" si="73"/>
        <v>0</v>
      </c>
      <c r="AE203" s="86">
        <f t="shared" si="73"/>
        <v>0</v>
      </c>
      <c r="AF203" s="86">
        <f t="shared" si="73"/>
        <v>0</v>
      </c>
      <c r="AG203" s="86">
        <f t="shared" si="72"/>
        <v>0</v>
      </c>
      <c r="AH203" s="89">
        <f t="shared" si="75"/>
        <v>0.50611950999999999</v>
      </c>
      <c r="AI203" s="89">
        <f t="shared" si="76"/>
        <v>0.55550036999999997</v>
      </c>
      <c r="AJ203" s="104" t="str">
        <f>'[2]Ф2 '!CT203</f>
        <v>нд</v>
      </c>
    </row>
    <row r="204" spans="1:36" ht="36.75" customHeight="1" x14ac:dyDescent="0.25">
      <c r="A204" s="80" t="s">
        <v>266</v>
      </c>
      <c r="B204" s="102" t="str">
        <f>'[2]Ф2 '!B204</f>
        <v>Реконструкция ВЛ-0,4(0,23)кВ в ВЛИ-0,4кВ  КТП -13  ф. "Курская-Орловская СИП"</v>
      </c>
      <c r="C204" s="103" t="str">
        <f>'[2]Ф2 '!C204</f>
        <v>Р_ДЭСК_083</v>
      </c>
      <c r="D204" s="84" t="s">
        <v>107</v>
      </c>
      <c r="E204" s="84">
        <f>'[2]Ф2 '!E204</f>
        <v>2025</v>
      </c>
      <c r="F204" s="86">
        <f>'[2]Ф2 '!F204</f>
        <v>2025</v>
      </c>
      <c r="G204" s="84">
        <f>'[2]Ф2 '!G204</f>
        <v>2025</v>
      </c>
      <c r="H204" s="85">
        <v>1.4965929899999999</v>
      </c>
      <c r="I204" s="85">
        <f t="shared" si="66"/>
        <v>1.4537601899999999</v>
      </c>
      <c r="J204" s="84" t="s">
        <v>55</v>
      </c>
      <c r="K204" s="85">
        <f t="shared" si="70"/>
        <v>1.4965929899999999</v>
      </c>
      <c r="L204" s="86">
        <v>0</v>
      </c>
      <c r="M204" s="85">
        <f t="shared" si="71"/>
        <v>1.4965929899999999</v>
      </c>
      <c r="N204" s="86">
        <v>0</v>
      </c>
      <c r="O204" s="86">
        <v>0</v>
      </c>
      <c r="P204" s="85">
        <f t="shared" si="59"/>
        <v>1.4537601899999999</v>
      </c>
      <c r="Q204" s="86">
        <v>0</v>
      </c>
      <c r="R204" s="85">
        <v>1.4537601899999999</v>
      </c>
      <c r="S204" s="86">
        <v>0</v>
      </c>
      <c r="T204" s="86">
        <v>0</v>
      </c>
      <c r="U204" s="90">
        <v>0</v>
      </c>
      <c r="V204" s="90">
        <v>0</v>
      </c>
      <c r="W204" s="86">
        <f t="shared" si="67"/>
        <v>0</v>
      </c>
      <c r="X204" s="85">
        <f t="shared" si="74"/>
        <v>1.4965929899999999</v>
      </c>
      <c r="Y204" s="89">
        <f t="shared" si="74"/>
        <v>1.4537601899999999</v>
      </c>
      <c r="Z204" s="86">
        <f t="shared" si="73"/>
        <v>0</v>
      </c>
      <c r="AA204" s="86">
        <f t="shared" si="73"/>
        <v>0</v>
      </c>
      <c r="AB204" s="86">
        <f t="shared" si="73"/>
        <v>0</v>
      </c>
      <c r="AC204" s="86">
        <f t="shared" si="73"/>
        <v>0</v>
      </c>
      <c r="AD204" s="86">
        <f t="shared" si="73"/>
        <v>0</v>
      </c>
      <c r="AE204" s="86">
        <f t="shared" si="73"/>
        <v>0</v>
      </c>
      <c r="AF204" s="86">
        <f t="shared" si="73"/>
        <v>0</v>
      </c>
      <c r="AG204" s="86">
        <f t="shared" si="72"/>
        <v>0</v>
      </c>
      <c r="AH204" s="89">
        <f t="shared" si="75"/>
        <v>1.4965929899999999</v>
      </c>
      <c r="AI204" s="89">
        <f t="shared" si="76"/>
        <v>1.4537601899999999</v>
      </c>
      <c r="AJ204" s="104" t="str">
        <f>'[2]Ф2 '!CT204</f>
        <v>нд</v>
      </c>
    </row>
    <row r="205" spans="1:36" ht="55.5" customHeight="1" x14ac:dyDescent="0.25">
      <c r="A205" s="80" t="s">
        <v>267</v>
      </c>
      <c r="B205" s="102" t="str">
        <f>'[2]Ф2 '!B205</f>
        <v>Реконструкция ВЛ-0,4(0,23)кВ в ВЛИ-0,4кВ  КТП-3  ф. "Советская" с. Новопокровка</v>
      </c>
      <c r="C205" s="103" t="str">
        <f>'[2]Ф2 '!C205</f>
        <v>Р_ДЭСК_088</v>
      </c>
      <c r="D205" s="84" t="s">
        <v>107</v>
      </c>
      <c r="E205" s="84">
        <f>'[2]Ф2 '!E205</f>
        <v>2025</v>
      </c>
      <c r="F205" s="86">
        <f>'[2]Ф2 '!F205</f>
        <v>2025</v>
      </c>
      <c r="G205" s="84">
        <f>'[2]Ф2 '!G205</f>
        <v>2025</v>
      </c>
      <c r="H205" s="85">
        <v>1.2300955899999999</v>
      </c>
      <c r="I205" s="85">
        <f t="shared" si="66"/>
        <v>1.4485427399999999</v>
      </c>
      <c r="J205" s="84" t="s">
        <v>55</v>
      </c>
      <c r="K205" s="85">
        <f t="shared" si="70"/>
        <v>1.2300955899999999</v>
      </c>
      <c r="L205" s="86">
        <v>0</v>
      </c>
      <c r="M205" s="85">
        <f t="shared" si="71"/>
        <v>1.2300955899999999</v>
      </c>
      <c r="N205" s="86">
        <v>0</v>
      </c>
      <c r="O205" s="86">
        <v>0</v>
      </c>
      <c r="P205" s="85">
        <f t="shared" si="59"/>
        <v>1.4485427399999999</v>
      </c>
      <c r="Q205" s="86">
        <v>0</v>
      </c>
      <c r="R205" s="85">
        <v>1.4485427399999999</v>
      </c>
      <c r="S205" s="86">
        <v>0</v>
      </c>
      <c r="T205" s="86">
        <v>0</v>
      </c>
      <c r="U205" s="90">
        <v>0</v>
      </c>
      <c r="V205" s="90">
        <v>0</v>
      </c>
      <c r="W205" s="86">
        <f t="shared" si="67"/>
        <v>0</v>
      </c>
      <c r="X205" s="85">
        <f t="shared" si="74"/>
        <v>1.2300955899999999</v>
      </c>
      <c r="Y205" s="89">
        <f t="shared" si="74"/>
        <v>1.4485427399999999</v>
      </c>
      <c r="Z205" s="86">
        <f t="shared" si="73"/>
        <v>0</v>
      </c>
      <c r="AA205" s="86">
        <f t="shared" si="73"/>
        <v>0</v>
      </c>
      <c r="AB205" s="86">
        <f t="shared" si="73"/>
        <v>0</v>
      </c>
      <c r="AC205" s="86">
        <f t="shared" si="73"/>
        <v>0</v>
      </c>
      <c r="AD205" s="86">
        <f t="shared" si="73"/>
        <v>0</v>
      </c>
      <c r="AE205" s="86">
        <f t="shared" si="73"/>
        <v>0</v>
      </c>
      <c r="AF205" s="86">
        <f t="shared" si="73"/>
        <v>0</v>
      </c>
      <c r="AG205" s="86">
        <f t="shared" si="72"/>
        <v>0</v>
      </c>
      <c r="AH205" s="89">
        <f t="shared" si="75"/>
        <v>1.2300955899999999</v>
      </c>
      <c r="AI205" s="89">
        <f t="shared" si="76"/>
        <v>1.4485427399999999</v>
      </c>
      <c r="AJ205" s="104" t="str">
        <f>'[2]Ф2 '!CT205</f>
        <v>нд</v>
      </c>
    </row>
    <row r="206" spans="1:36" ht="41.25" customHeight="1" x14ac:dyDescent="0.25">
      <c r="A206" s="80" t="s">
        <v>268</v>
      </c>
      <c r="B206" s="102" t="str">
        <f>'[2]Ф2 '!B206</f>
        <v>Реконструкция ВЛ-0,4(0,23)кВ в ВЛИ-0,4кВ  КТП-4  ф. "7й Магазин" г. Дальнереченск</v>
      </c>
      <c r="C206" s="103" t="str">
        <f>'[2]Ф2 '!C206</f>
        <v>Р_ДЭСК_090</v>
      </c>
      <c r="D206" s="84" t="s">
        <v>107</v>
      </c>
      <c r="E206" s="84">
        <f>'[2]Ф2 '!E206</f>
        <v>2025</v>
      </c>
      <c r="F206" s="86">
        <f>'[2]Ф2 '!F206</f>
        <v>2025</v>
      </c>
      <c r="G206" s="84">
        <f>'[2]Ф2 '!G206</f>
        <v>2025</v>
      </c>
      <c r="H206" s="85">
        <v>3.1106803300000001</v>
      </c>
      <c r="I206" s="85">
        <f t="shared" si="66"/>
        <v>3.8462377499999998</v>
      </c>
      <c r="J206" s="84" t="s">
        <v>55</v>
      </c>
      <c r="K206" s="85">
        <f t="shared" si="70"/>
        <v>3.1106803300000001</v>
      </c>
      <c r="L206" s="86">
        <v>0</v>
      </c>
      <c r="M206" s="85">
        <f t="shared" si="71"/>
        <v>3.1106803300000001</v>
      </c>
      <c r="N206" s="86">
        <v>0</v>
      </c>
      <c r="O206" s="86">
        <v>0</v>
      </c>
      <c r="P206" s="85">
        <f t="shared" si="59"/>
        <v>3.8462377499999998</v>
      </c>
      <c r="Q206" s="86">
        <v>0</v>
      </c>
      <c r="R206" s="85">
        <v>3.8462377499999998</v>
      </c>
      <c r="S206" s="86">
        <v>0</v>
      </c>
      <c r="T206" s="86">
        <v>0</v>
      </c>
      <c r="U206" s="90">
        <v>0</v>
      </c>
      <c r="V206" s="90">
        <v>0</v>
      </c>
      <c r="W206" s="86">
        <f t="shared" si="67"/>
        <v>0</v>
      </c>
      <c r="X206" s="85">
        <f t="shared" si="74"/>
        <v>3.1106803300000001</v>
      </c>
      <c r="Y206" s="89">
        <f t="shared" si="74"/>
        <v>3.8462377499999998</v>
      </c>
      <c r="Z206" s="86">
        <f t="shared" si="73"/>
        <v>0</v>
      </c>
      <c r="AA206" s="86">
        <f t="shared" si="73"/>
        <v>0</v>
      </c>
      <c r="AB206" s="86">
        <f t="shared" si="73"/>
        <v>0</v>
      </c>
      <c r="AC206" s="86">
        <f t="shared" si="73"/>
        <v>0</v>
      </c>
      <c r="AD206" s="86">
        <f t="shared" si="73"/>
        <v>0</v>
      </c>
      <c r="AE206" s="86">
        <f t="shared" si="73"/>
        <v>0</v>
      </c>
      <c r="AF206" s="86">
        <f t="shared" si="73"/>
        <v>0</v>
      </c>
      <c r="AG206" s="86">
        <f t="shared" si="72"/>
        <v>0</v>
      </c>
      <c r="AH206" s="89">
        <f t="shared" si="75"/>
        <v>3.1106803300000001</v>
      </c>
      <c r="AI206" s="89">
        <f t="shared" si="76"/>
        <v>3.8462377499999998</v>
      </c>
      <c r="AJ206" s="104" t="str">
        <f>'[2]Ф2 '!CT206</f>
        <v>нд</v>
      </c>
    </row>
    <row r="207" spans="1:36" ht="37.5" customHeight="1" x14ac:dyDescent="0.25">
      <c r="A207" s="80" t="s">
        <v>269</v>
      </c>
      <c r="B207" s="102" t="str">
        <f>'[2]Ф2 '!B207</f>
        <v>Монтаж  КЛ-6,0 кВ ТП-722-ТП-724 :прокладка КЛ-6,0 кВ ААБл-6 3х240 длиной 140 метров</v>
      </c>
      <c r="C207" s="103" t="str">
        <f>'[2]Ф2 '!C207</f>
        <v>Р_ДЭСК_095</v>
      </c>
      <c r="D207" s="84" t="s">
        <v>107</v>
      </c>
      <c r="E207" s="84">
        <f>'[2]Ф2 '!E207</f>
        <v>2025</v>
      </c>
      <c r="F207" s="86">
        <f>'[2]Ф2 '!F207</f>
        <v>2025</v>
      </c>
      <c r="G207" s="84">
        <f>'[2]Ф2 '!G207</f>
        <v>2025</v>
      </c>
      <c r="H207" s="85">
        <v>2.6512685399999998</v>
      </c>
      <c r="I207" s="85">
        <f t="shared" si="66"/>
        <v>3.6647966699999999</v>
      </c>
      <c r="J207" s="84" t="s">
        <v>55</v>
      </c>
      <c r="K207" s="85">
        <f t="shared" si="70"/>
        <v>2.6512685399999998</v>
      </c>
      <c r="L207" s="86">
        <v>0</v>
      </c>
      <c r="M207" s="85">
        <f t="shared" si="71"/>
        <v>2.6512685399999998</v>
      </c>
      <c r="N207" s="86">
        <v>0</v>
      </c>
      <c r="O207" s="86">
        <v>0</v>
      </c>
      <c r="P207" s="85">
        <f t="shared" si="59"/>
        <v>3.6647966699999999</v>
      </c>
      <c r="Q207" s="86">
        <v>0</v>
      </c>
      <c r="R207" s="85">
        <v>3.6647966699999999</v>
      </c>
      <c r="S207" s="86">
        <v>0</v>
      </c>
      <c r="T207" s="86">
        <v>0</v>
      </c>
      <c r="U207" s="90">
        <v>0</v>
      </c>
      <c r="V207" s="90">
        <v>0</v>
      </c>
      <c r="W207" s="86">
        <f t="shared" si="67"/>
        <v>0</v>
      </c>
      <c r="X207" s="85">
        <f t="shared" si="74"/>
        <v>2.6512685399999998</v>
      </c>
      <c r="Y207" s="89">
        <f t="shared" si="74"/>
        <v>3.6647966699999999</v>
      </c>
      <c r="Z207" s="86">
        <f t="shared" si="73"/>
        <v>0</v>
      </c>
      <c r="AA207" s="86">
        <f t="shared" si="73"/>
        <v>0</v>
      </c>
      <c r="AB207" s="86">
        <f t="shared" si="73"/>
        <v>0</v>
      </c>
      <c r="AC207" s="86">
        <f t="shared" si="73"/>
        <v>0</v>
      </c>
      <c r="AD207" s="86">
        <f t="shared" si="73"/>
        <v>0</v>
      </c>
      <c r="AE207" s="86">
        <f t="shared" si="73"/>
        <v>0</v>
      </c>
      <c r="AF207" s="86">
        <f t="shared" si="73"/>
        <v>0</v>
      </c>
      <c r="AG207" s="86">
        <f t="shared" si="72"/>
        <v>0</v>
      </c>
      <c r="AH207" s="89">
        <f t="shared" si="75"/>
        <v>2.6512685399999998</v>
      </c>
      <c r="AI207" s="89">
        <f t="shared" si="76"/>
        <v>3.6647966699999999</v>
      </c>
      <c r="AJ207" s="104" t="str">
        <f>'[2]Ф2 '!CT207</f>
        <v>нд</v>
      </c>
    </row>
    <row r="208" spans="1:36" ht="37.5" customHeight="1" x14ac:dyDescent="0.25">
      <c r="A208" s="80" t="s">
        <v>270</v>
      </c>
      <c r="B208" s="102" t="str">
        <f>'[2]Ф2 '!B208</f>
        <v>Монтаж  КЛ-6,0 кВ ТП-281-ТП-284 :прокладка КЛ-6,0 кВ ААБл-6 3х240 длиной 100 метров</v>
      </c>
      <c r="C208" s="103" t="str">
        <f>'[2]Ф2 '!C208</f>
        <v>Р_ДЭСК_096</v>
      </c>
      <c r="D208" s="84" t="s">
        <v>107</v>
      </c>
      <c r="E208" s="84">
        <f>'[2]Ф2 '!E208</f>
        <v>2025</v>
      </c>
      <c r="F208" s="86">
        <f>'[2]Ф2 '!F208</f>
        <v>2025</v>
      </c>
      <c r="G208" s="84">
        <f>'[2]Ф2 '!G208</f>
        <v>2025</v>
      </c>
      <c r="H208" s="85">
        <v>1.9525173</v>
      </c>
      <c r="I208" s="85">
        <f t="shared" si="66"/>
        <v>1.85569111</v>
      </c>
      <c r="J208" s="84" t="s">
        <v>55</v>
      </c>
      <c r="K208" s="85">
        <f t="shared" si="70"/>
        <v>1.9525173</v>
      </c>
      <c r="L208" s="86">
        <v>0</v>
      </c>
      <c r="M208" s="85">
        <f t="shared" si="71"/>
        <v>1.9525173</v>
      </c>
      <c r="N208" s="86">
        <v>0</v>
      </c>
      <c r="O208" s="86">
        <v>0</v>
      </c>
      <c r="P208" s="85">
        <f t="shared" si="59"/>
        <v>1.85569111</v>
      </c>
      <c r="Q208" s="86">
        <v>0</v>
      </c>
      <c r="R208" s="85">
        <v>1.85569111</v>
      </c>
      <c r="S208" s="86">
        <v>0</v>
      </c>
      <c r="T208" s="86">
        <v>0</v>
      </c>
      <c r="U208" s="90">
        <v>0</v>
      </c>
      <c r="V208" s="90">
        <v>0</v>
      </c>
      <c r="W208" s="86">
        <f t="shared" si="67"/>
        <v>0</v>
      </c>
      <c r="X208" s="85">
        <f t="shared" si="74"/>
        <v>1.9525173</v>
      </c>
      <c r="Y208" s="89">
        <f t="shared" si="74"/>
        <v>1.85569111</v>
      </c>
      <c r="Z208" s="86">
        <f t="shared" si="73"/>
        <v>0</v>
      </c>
      <c r="AA208" s="86">
        <f t="shared" si="73"/>
        <v>0</v>
      </c>
      <c r="AB208" s="86">
        <f t="shared" si="73"/>
        <v>0</v>
      </c>
      <c r="AC208" s="86">
        <f t="shared" si="73"/>
        <v>0</v>
      </c>
      <c r="AD208" s="86">
        <f t="shared" si="73"/>
        <v>0</v>
      </c>
      <c r="AE208" s="86">
        <f t="shared" si="73"/>
        <v>0</v>
      </c>
      <c r="AF208" s="86">
        <f t="shared" si="73"/>
        <v>0</v>
      </c>
      <c r="AG208" s="86">
        <f t="shared" si="72"/>
        <v>0</v>
      </c>
      <c r="AH208" s="89">
        <f t="shared" si="75"/>
        <v>1.9525173</v>
      </c>
      <c r="AI208" s="89">
        <f t="shared" si="76"/>
        <v>1.85569111</v>
      </c>
      <c r="AJ208" s="104" t="str">
        <f>'[2]Ф2 '!CT208</f>
        <v>нд</v>
      </c>
    </row>
    <row r="209" spans="1:36" ht="37.5" customHeight="1" x14ac:dyDescent="0.25">
      <c r="A209" s="80" t="s">
        <v>271</v>
      </c>
      <c r="B209" s="102" t="str">
        <f>'[2]Ф2 '!B209</f>
        <v>Реконструкция ВЛ-0,4(0,23)кВ в ВЛИ-0,4кВ КТП № 19 ф. "2-я Набережная" г. Дальнереченск, с. Лазо</v>
      </c>
      <c r="C209" s="103" t="str">
        <f>'[2]Ф2 '!C209</f>
        <v>L_ДЭСК_043</v>
      </c>
      <c r="D209" s="84" t="s">
        <v>107</v>
      </c>
      <c r="E209" s="84">
        <f>'[2]Ф2 '!E209</f>
        <v>2026</v>
      </c>
      <c r="F209" s="86">
        <f>'[2]Ф2 '!F209</f>
        <v>2026</v>
      </c>
      <c r="G209" s="84">
        <f>'[2]Ф2 '!G209</f>
        <v>2026</v>
      </c>
      <c r="H209" s="85">
        <v>3.51357703</v>
      </c>
      <c r="I209" s="85">
        <v>2.8819706599999999</v>
      </c>
      <c r="J209" s="84" t="s">
        <v>55</v>
      </c>
      <c r="K209" s="85">
        <f t="shared" ref="K209:K272" si="77">SUM(L209:O209)</f>
        <v>3.51357703</v>
      </c>
      <c r="L209" s="113">
        <v>0</v>
      </c>
      <c r="M209" s="112">
        <f>H209</f>
        <v>3.51357703</v>
      </c>
      <c r="N209" s="113">
        <v>0</v>
      </c>
      <c r="O209" s="86">
        <v>0</v>
      </c>
      <c r="P209" s="85">
        <f t="shared" si="59"/>
        <v>2.8819706599999999</v>
      </c>
      <c r="Q209" s="113">
        <v>0</v>
      </c>
      <c r="R209" s="112">
        <f t="shared" ref="R209:R268" si="78">I209</f>
        <v>2.8819706599999999</v>
      </c>
      <c r="S209" s="113">
        <v>0</v>
      </c>
      <c r="T209" s="86">
        <v>0</v>
      </c>
      <c r="U209" s="90">
        <v>0</v>
      </c>
      <c r="V209" s="90">
        <v>0</v>
      </c>
      <c r="W209" s="86">
        <f t="shared" si="67"/>
        <v>0</v>
      </c>
      <c r="X209" s="84">
        <f t="shared" ref="X209:Y224" si="79">IF(F209=2025,H209,0)</f>
        <v>0</v>
      </c>
      <c r="Y209" s="86">
        <f t="shared" si="79"/>
        <v>0</v>
      </c>
      <c r="Z209" s="89">
        <f t="shared" ref="Z209:AA216" si="80">H209</f>
        <v>3.51357703</v>
      </c>
      <c r="AA209" s="85">
        <f t="shared" si="80"/>
        <v>2.8819706599999999</v>
      </c>
      <c r="AB209" s="86">
        <f t="shared" ref="AB209:AF217" si="81">IF(H209=2026,J209,0)</f>
        <v>0</v>
      </c>
      <c r="AC209" s="86">
        <f t="shared" si="81"/>
        <v>0</v>
      </c>
      <c r="AD209" s="86">
        <f t="shared" si="81"/>
        <v>0</v>
      </c>
      <c r="AE209" s="86">
        <f t="shared" si="81"/>
        <v>0</v>
      </c>
      <c r="AF209" s="86">
        <f t="shared" si="81"/>
        <v>0</v>
      </c>
      <c r="AG209" s="86">
        <f t="shared" si="72"/>
        <v>0</v>
      </c>
      <c r="AH209" s="89">
        <f t="shared" si="75"/>
        <v>3.51357703</v>
      </c>
      <c r="AI209" s="89">
        <f t="shared" si="76"/>
        <v>2.8819706599999999</v>
      </c>
      <c r="AJ209" s="104" t="str">
        <f>'[2]Ф2 '!CT209</f>
        <v>нд</v>
      </c>
    </row>
    <row r="210" spans="1:36" ht="37.5" customHeight="1" x14ac:dyDescent="0.25">
      <c r="A210" s="80" t="s">
        <v>272</v>
      </c>
      <c r="B210" s="102" t="str">
        <f>'[2]Ф2 '!B210</f>
        <v>Реконструкция ВЛ-0,4(0,23)кВ в ВЛИ-0,4кВ КТП № 19 ф. "Рабочая" г. Дальнереченск, с. Лазо</v>
      </c>
      <c r="C210" s="103" t="str">
        <f>'[2]Ф2 '!C210</f>
        <v>L_ДЭСК_044</v>
      </c>
      <c r="D210" s="84" t="s">
        <v>107</v>
      </c>
      <c r="E210" s="84">
        <f>'[2]Ф2 '!E210</f>
        <v>2026</v>
      </c>
      <c r="F210" s="86">
        <f>'[2]Ф2 '!F210</f>
        <v>2026</v>
      </c>
      <c r="G210" s="84">
        <f>'[2]Ф2 '!G210</f>
        <v>2026</v>
      </c>
      <c r="H210" s="85">
        <v>1.4371569099999999</v>
      </c>
      <c r="I210" s="86">
        <v>0</v>
      </c>
      <c r="J210" s="84" t="s">
        <v>55</v>
      </c>
      <c r="K210" s="85">
        <f t="shared" si="77"/>
        <v>1.4371569099999999</v>
      </c>
      <c r="L210" s="113">
        <v>0</v>
      </c>
      <c r="M210" s="112">
        <f t="shared" ref="M210:M216" si="82">H210</f>
        <v>1.4371569099999999</v>
      </c>
      <c r="N210" s="113">
        <v>0</v>
      </c>
      <c r="O210" s="86">
        <v>0</v>
      </c>
      <c r="P210" s="86">
        <f t="shared" si="59"/>
        <v>0</v>
      </c>
      <c r="Q210" s="94">
        <v>0</v>
      </c>
      <c r="R210" s="94">
        <f t="shared" si="78"/>
        <v>0</v>
      </c>
      <c r="S210" s="113">
        <v>0</v>
      </c>
      <c r="T210" s="86">
        <v>0</v>
      </c>
      <c r="U210" s="90">
        <v>0</v>
      </c>
      <c r="V210" s="90">
        <v>0</v>
      </c>
      <c r="W210" s="86">
        <f t="shared" si="67"/>
        <v>0</v>
      </c>
      <c r="X210" s="84">
        <f t="shared" si="79"/>
        <v>0</v>
      </c>
      <c r="Y210" s="86">
        <f t="shared" si="79"/>
        <v>0</v>
      </c>
      <c r="Z210" s="89">
        <f t="shared" si="80"/>
        <v>1.4371569099999999</v>
      </c>
      <c r="AA210" s="86">
        <f t="shared" si="80"/>
        <v>0</v>
      </c>
      <c r="AB210" s="86">
        <f t="shared" si="81"/>
        <v>0</v>
      </c>
      <c r="AC210" s="86">
        <f t="shared" si="81"/>
        <v>0</v>
      </c>
      <c r="AD210" s="86">
        <f t="shared" si="81"/>
        <v>0</v>
      </c>
      <c r="AE210" s="86">
        <f t="shared" si="81"/>
        <v>0</v>
      </c>
      <c r="AF210" s="86">
        <f t="shared" si="81"/>
        <v>0</v>
      </c>
      <c r="AG210" s="86">
        <f t="shared" si="72"/>
        <v>0</v>
      </c>
      <c r="AH210" s="89">
        <f t="shared" si="75"/>
        <v>1.4371569099999999</v>
      </c>
      <c r="AI210" s="90">
        <f t="shared" si="76"/>
        <v>0</v>
      </c>
      <c r="AJ210" s="98" t="str">
        <f>'[2]Ф2 '!CT210</f>
        <v>реконструкция объекта неактуальна</v>
      </c>
    </row>
    <row r="211" spans="1:36" ht="37.5" customHeight="1" x14ac:dyDescent="0.25">
      <c r="A211" s="80" t="s">
        <v>273</v>
      </c>
      <c r="B211" s="102" t="str">
        <f>'[2]Ф2 '!B211</f>
        <v>Реконструкция ВЛ-0,4(0,23)кВ в ВЛИ-0,4кВ КТП № 19 ф. "НГЧ" г. Дальнереченск, с. Лазо</v>
      </c>
      <c r="C211" s="103" t="str">
        <f>'[2]Ф2 '!C211</f>
        <v>L_ДЭСК_045</v>
      </c>
      <c r="D211" s="84" t="s">
        <v>107</v>
      </c>
      <c r="E211" s="84">
        <f>'[2]Ф2 '!E211</f>
        <v>2026</v>
      </c>
      <c r="F211" s="86">
        <f>'[2]Ф2 '!F211</f>
        <v>2026</v>
      </c>
      <c r="G211" s="84">
        <f>'[2]Ф2 '!G211</f>
        <v>2026</v>
      </c>
      <c r="H211" s="85">
        <v>2.4678310099999998</v>
      </c>
      <c r="I211" s="85">
        <v>2.30858542</v>
      </c>
      <c r="J211" s="84" t="s">
        <v>55</v>
      </c>
      <c r="K211" s="85">
        <f t="shared" si="77"/>
        <v>2.4678310099999998</v>
      </c>
      <c r="L211" s="113">
        <v>0</v>
      </c>
      <c r="M211" s="112">
        <f t="shared" si="82"/>
        <v>2.4678310099999998</v>
      </c>
      <c r="N211" s="113">
        <v>0</v>
      </c>
      <c r="O211" s="86">
        <v>0</v>
      </c>
      <c r="P211" s="85">
        <f t="shared" si="59"/>
        <v>2.30858542</v>
      </c>
      <c r="Q211" s="113">
        <v>0</v>
      </c>
      <c r="R211" s="112">
        <f t="shared" si="78"/>
        <v>2.30858542</v>
      </c>
      <c r="S211" s="113">
        <v>0</v>
      </c>
      <c r="T211" s="86">
        <v>0</v>
      </c>
      <c r="U211" s="90">
        <v>0</v>
      </c>
      <c r="V211" s="90">
        <v>0</v>
      </c>
      <c r="W211" s="86">
        <f t="shared" si="67"/>
        <v>0</v>
      </c>
      <c r="X211" s="84">
        <f t="shared" si="79"/>
        <v>0</v>
      </c>
      <c r="Y211" s="86">
        <f t="shared" si="79"/>
        <v>0</v>
      </c>
      <c r="Z211" s="89">
        <f t="shared" si="80"/>
        <v>2.4678310099999998</v>
      </c>
      <c r="AA211" s="85">
        <f t="shared" si="80"/>
        <v>2.30858542</v>
      </c>
      <c r="AB211" s="86">
        <f t="shared" si="81"/>
        <v>0</v>
      </c>
      <c r="AC211" s="86">
        <f t="shared" si="81"/>
        <v>0</v>
      </c>
      <c r="AD211" s="86">
        <f t="shared" si="81"/>
        <v>0</v>
      </c>
      <c r="AE211" s="86">
        <f t="shared" si="81"/>
        <v>0</v>
      </c>
      <c r="AF211" s="86">
        <f t="shared" si="81"/>
        <v>0</v>
      </c>
      <c r="AG211" s="86">
        <f t="shared" si="72"/>
        <v>0</v>
      </c>
      <c r="AH211" s="89">
        <f t="shared" si="75"/>
        <v>2.4678310099999998</v>
      </c>
      <c r="AI211" s="89">
        <f t="shared" si="76"/>
        <v>2.30858542</v>
      </c>
      <c r="AJ211" s="104" t="str">
        <f>'[2]Ф2 '!CT211</f>
        <v>нд</v>
      </c>
    </row>
    <row r="212" spans="1:36" ht="37.5" customHeight="1" x14ac:dyDescent="0.25">
      <c r="A212" s="80" t="s">
        <v>274</v>
      </c>
      <c r="B212" s="102" t="str">
        <f>'[2]Ф2 '!B212</f>
        <v>Реконструкция ВЛ-0,4(0,23)кВ в ВЛИ-0,4кВ КТП № 19 ф. "ПЧ" г. Дальнереченск, с. Лазо</v>
      </c>
      <c r="C212" s="103" t="str">
        <f>'[2]Ф2 '!C212</f>
        <v>L_ДЭСК_046</v>
      </c>
      <c r="D212" s="84" t="s">
        <v>107</v>
      </c>
      <c r="E212" s="84">
        <f>'[2]Ф2 '!E212</f>
        <v>2026</v>
      </c>
      <c r="F212" s="86">
        <f>'[2]Ф2 '!F212</f>
        <v>2026</v>
      </c>
      <c r="G212" s="84">
        <f>'[2]Ф2 '!G212</f>
        <v>2026</v>
      </c>
      <c r="H212" s="85">
        <v>2.38111746</v>
      </c>
      <c r="I212" s="86">
        <v>0</v>
      </c>
      <c r="J212" s="84" t="s">
        <v>55</v>
      </c>
      <c r="K212" s="85">
        <f t="shared" si="77"/>
        <v>2.38111746</v>
      </c>
      <c r="L212" s="113">
        <v>0</v>
      </c>
      <c r="M212" s="112">
        <f t="shared" si="82"/>
        <v>2.38111746</v>
      </c>
      <c r="N212" s="113">
        <v>0</v>
      </c>
      <c r="O212" s="86">
        <v>0</v>
      </c>
      <c r="P212" s="86">
        <f t="shared" si="59"/>
        <v>0</v>
      </c>
      <c r="Q212" s="94">
        <v>0</v>
      </c>
      <c r="R212" s="94">
        <f t="shared" si="78"/>
        <v>0</v>
      </c>
      <c r="S212" s="113">
        <v>0</v>
      </c>
      <c r="T212" s="86">
        <v>0</v>
      </c>
      <c r="U212" s="90">
        <v>0</v>
      </c>
      <c r="V212" s="90">
        <v>0</v>
      </c>
      <c r="W212" s="86">
        <f t="shared" si="67"/>
        <v>0</v>
      </c>
      <c r="X212" s="84">
        <f t="shared" si="79"/>
        <v>0</v>
      </c>
      <c r="Y212" s="86">
        <f t="shared" si="79"/>
        <v>0</v>
      </c>
      <c r="Z212" s="89">
        <f t="shared" si="80"/>
        <v>2.38111746</v>
      </c>
      <c r="AA212" s="86">
        <f t="shared" si="80"/>
        <v>0</v>
      </c>
      <c r="AB212" s="86">
        <f t="shared" si="81"/>
        <v>0</v>
      </c>
      <c r="AC212" s="86">
        <f t="shared" si="81"/>
        <v>0</v>
      </c>
      <c r="AD212" s="86">
        <f t="shared" si="81"/>
        <v>0</v>
      </c>
      <c r="AE212" s="86">
        <f t="shared" si="81"/>
        <v>0</v>
      </c>
      <c r="AF212" s="86">
        <f t="shared" si="81"/>
        <v>0</v>
      </c>
      <c r="AG212" s="86">
        <f t="shared" si="72"/>
        <v>0</v>
      </c>
      <c r="AH212" s="89">
        <f t="shared" si="75"/>
        <v>2.38111746</v>
      </c>
      <c r="AI212" s="90">
        <f t="shared" si="76"/>
        <v>0</v>
      </c>
      <c r="AJ212" s="98" t="str">
        <f>'[2]Ф2 '!CT212</f>
        <v>реконструкция объекта неактуальна</v>
      </c>
    </row>
    <row r="213" spans="1:36" ht="37.5" customHeight="1" x14ac:dyDescent="0.25">
      <c r="A213" s="80" t="s">
        <v>275</v>
      </c>
      <c r="B213" s="102" t="str">
        <f>'[2]Ф2 '!B213</f>
        <v>Реконструкция ВЛ-0,4(0,23)кВ в ВЛИ-0,4кВ КТП № 19 ф. "1-я Набережная" г. Дальнереченск, с. Лазо</v>
      </c>
      <c r="C213" s="103" t="str">
        <f>'[2]Ф2 '!C213</f>
        <v>L_ДЭСК_047</v>
      </c>
      <c r="D213" s="84" t="s">
        <v>107</v>
      </c>
      <c r="E213" s="84">
        <f>'[2]Ф2 '!E213</f>
        <v>2026</v>
      </c>
      <c r="F213" s="86">
        <f>'[2]Ф2 '!F213</f>
        <v>2026</v>
      </c>
      <c r="G213" s="84">
        <f>'[2]Ф2 '!G213</f>
        <v>2026</v>
      </c>
      <c r="H213" s="85">
        <v>1.68091686</v>
      </c>
      <c r="I213" s="85">
        <v>1.59840629</v>
      </c>
      <c r="J213" s="84" t="s">
        <v>55</v>
      </c>
      <c r="K213" s="85">
        <f t="shared" si="77"/>
        <v>1.68091686</v>
      </c>
      <c r="L213" s="113">
        <v>0</v>
      </c>
      <c r="M213" s="112">
        <f t="shared" si="82"/>
        <v>1.68091686</v>
      </c>
      <c r="N213" s="113">
        <v>0</v>
      </c>
      <c r="O213" s="86">
        <v>0</v>
      </c>
      <c r="P213" s="85">
        <f t="shared" ref="P213:P276" si="83">SUM(Q213:T213)</f>
        <v>1.59840629</v>
      </c>
      <c r="Q213" s="113">
        <v>0</v>
      </c>
      <c r="R213" s="112">
        <f t="shared" si="78"/>
        <v>1.59840629</v>
      </c>
      <c r="S213" s="113">
        <v>0</v>
      </c>
      <c r="T213" s="86">
        <v>0</v>
      </c>
      <c r="U213" s="90">
        <v>0</v>
      </c>
      <c r="V213" s="90">
        <v>0</v>
      </c>
      <c r="W213" s="86">
        <f t="shared" si="67"/>
        <v>0</v>
      </c>
      <c r="X213" s="84">
        <f t="shared" si="79"/>
        <v>0</v>
      </c>
      <c r="Y213" s="86">
        <f t="shared" si="79"/>
        <v>0</v>
      </c>
      <c r="Z213" s="89">
        <f t="shared" si="80"/>
        <v>1.68091686</v>
      </c>
      <c r="AA213" s="85">
        <f t="shared" si="80"/>
        <v>1.59840629</v>
      </c>
      <c r="AB213" s="86">
        <f t="shared" si="81"/>
        <v>0</v>
      </c>
      <c r="AC213" s="86">
        <f t="shared" si="81"/>
        <v>0</v>
      </c>
      <c r="AD213" s="86">
        <f t="shared" si="81"/>
        <v>0</v>
      </c>
      <c r="AE213" s="86">
        <f t="shared" si="81"/>
        <v>0</v>
      </c>
      <c r="AF213" s="86">
        <f t="shared" si="81"/>
        <v>0</v>
      </c>
      <c r="AG213" s="86">
        <f t="shared" si="72"/>
        <v>0</v>
      </c>
      <c r="AH213" s="89">
        <f t="shared" si="75"/>
        <v>1.68091686</v>
      </c>
      <c r="AI213" s="89">
        <f t="shared" si="76"/>
        <v>1.59840629</v>
      </c>
      <c r="AJ213" s="104" t="str">
        <f>'[2]Ф2 '!CT213</f>
        <v>нд</v>
      </c>
    </row>
    <row r="214" spans="1:36" ht="37.5" customHeight="1" x14ac:dyDescent="0.25">
      <c r="A214" s="80" t="s">
        <v>276</v>
      </c>
      <c r="B214" s="102" t="str">
        <f>'[2]Ф2 '!B214</f>
        <v>Реконструкция ВЛ-0,4(0,23)кВ в ВЛИ-0,4кВ ф. "Краснояровка" до новой СТП г. Дальнереченск, с. Лазо</v>
      </c>
      <c r="C214" s="103" t="str">
        <f>'[2]Ф2 '!C214</f>
        <v>L_ДЭСК_048</v>
      </c>
      <c r="D214" s="84" t="s">
        <v>107</v>
      </c>
      <c r="E214" s="84">
        <f>'[2]Ф2 '!E214</f>
        <v>2026</v>
      </c>
      <c r="F214" s="86">
        <f>'[2]Ф2 '!F214</f>
        <v>2026</v>
      </c>
      <c r="G214" s="84">
        <f>'[2]Ф2 '!G214</f>
        <v>2026</v>
      </c>
      <c r="H214" s="85">
        <v>3.7200863499999999</v>
      </c>
      <c r="I214" s="85">
        <v>1.9424947800000001</v>
      </c>
      <c r="J214" s="84" t="s">
        <v>55</v>
      </c>
      <c r="K214" s="85">
        <f t="shared" si="77"/>
        <v>3.7200863499999999</v>
      </c>
      <c r="L214" s="113">
        <v>0</v>
      </c>
      <c r="M214" s="112">
        <f t="shared" si="82"/>
        <v>3.7200863499999999</v>
      </c>
      <c r="N214" s="113">
        <v>0</v>
      </c>
      <c r="O214" s="86">
        <v>0</v>
      </c>
      <c r="P214" s="85">
        <f t="shared" si="83"/>
        <v>1.9424947800000001</v>
      </c>
      <c r="Q214" s="113">
        <v>0</v>
      </c>
      <c r="R214" s="112">
        <f t="shared" si="78"/>
        <v>1.9424947800000001</v>
      </c>
      <c r="S214" s="113">
        <v>0</v>
      </c>
      <c r="T214" s="86">
        <v>0</v>
      </c>
      <c r="U214" s="90">
        <v>0</v>
      </c>
      <c r="V214" s="90">
        <v>0</v>
      </c>
      <c r="W214" s="86">
        <f t="shared" si="67"/>
        <v>0</v>
      </c>
      <c r="X214" s="84">
        <f t="shared" si="79"/>
        <v>0</v>
      </c>
      <c r="Y214" s="86">
        <f t="shared" si="79"/>
        <v>0</v>
      </c>
      <c r="Z214" s="89">
        <f t="shared" si="80"/>
        <v>3.7200863499999999</v>
      </c>
      <c r="AA214" s="85">
        <f t="shared" si="80"/>
        <v>1.9424947800000001</v>
      </c>
      <c r="AB214" s="86">
        <f t="shared" si="81"/>
        <v>0</v>
      </c>
      <c r="AC214" s="86">
        <f t="shared" si="81"/>
        <v>0</v>
      </c>
      <c r="AD214" s="86">
        <f t="shared" si="81"/>
        <v>0</v>
      </c>
      <c r="AE214" s="86">
        <f t="shared" si="81"/>
        <v>0</v>
      </c>
      <c r="AF214" s="86">
        <f t="shared" si="81"/>
        <v>0</v>
      </c>
      <c r="AG214" s="86">
        <f t="shared" si="72"/>
        <v>0</v>
      </c>
      <c r="AH214" s="89">
        <f t="shared" si="75"/>
        <v>3.7200863499999999</v>
      </c>
      <c r="AI214" s="89">
        <f t="shared" si="76"/>
        <v>1.9424947800000001</v>
      </c>
      <c r="AJ214" s="104" t="str">
        <f>'[2]Ф2 '!CT214</f>
        <v>нд</v>
      </c>
    </row>
    <row r="215" spans="1:36" ht="37.5" customHeight="1" x14ac:dyDescent="0.25">
      <c r="A215" s="80" t="s">
        <v>277</v>
      </c>
      <c r="B215" s="102" t="str">
        <f>'[2]Ф2 '!B215</f>
        <v>Реконструкция ВЛ-10 кВ Ф. № 5 ПС "Лазо" с установкой новой СТП 10/0,4 кВ г. Дальнереченск, с. Лазо</v>
      </c>
      <c r="C215" s="103" t="str">
        <f>'[2]Ф2 '!C215</f>
        <v>L_ДЭСК_049</v>
      </c>
      <c r="D215" s="84" t="s">
        <v>107</v>
      </c>
      <c r="E215" s="84">
        <f>'[2]Ф2 '!E215</f>
        <v>2026</v>
      </c>
      <c r="F215" s="86">
        <f>'[2]Ф2 '!F215</f>
        <v>2026</v>
      </c>
      <c r="G215" s="84">
        <f>'[2]Ф2 '!G215</f>
        <v>2026</v>
      </c>
      <c r="H215" s="85">
        <v>3.6706795400000001</v>
      </c>
      <c r="I215" s="86">
        <v>0</v>
      </c>
      <c r="J215" s="84" t="s">
        <v>55</v>
      </c>
      <c r="K215" s="85">
        <f t="shared" si="77"/>
        <v>3.6706795400000001</v>
      </c>
      <c r="L215" s="113">
        <v>0</v>
      </c>
      <c r="M215" s="112">
        <f t="shared" si="82"/>
        <v>3.6706795400000001</v>
      </c>
      <c r="N215" s="113">
        <v>0</v>
      </c>
      <c r="O215" s="86">
        <v>0</v>
      </c>
      <c r="P215" s="86">
        <f t="shared" si="83"/>
        <v>0</v>
      </c>
      <c r="Q215" s="94">
        <v>0</v>
      </c>
      <c r="R215" s="94">
        <f t="shared" si="78"/>
        <v>0</v>
      </c>
      <c r="S215" s="113">
        <v>0</v>
      </c>
      <c r="T215" s="86">
        <v>0</v>
      </c>
      <c r="U215" s="90">
        <v>0</v>
      </c>
      <c r="V215" s="90">
        <v>0</v>
      </c>
      <c r="W215" s="86">
        <f t="shared" si="67"/>
        <v>0</v>
      </c>
      <c r="X215" s="84">
        <f t="shared" si="79"/>
        <v>0</v>
      </c>
      <c r="Y215" s="86">
        <f t="shared" si="79"/>
        <v>0</v>
      </c>
      <c r="Z215" s="89">
        <f t="shared" si="80"/>
        <v>3.6706795400000001</v>
      </c>
      <c r="AA215" s="86">
        <f t="shared" si="80"/>
        <v>0</v>
      </c>
      <c r="AB215" s="86">
        <f t="shared" si="81"/>
        <v>0</v>
      </c>
      <c r="AC215" s="86">
        <f t="shared" si="81"/>
        <v>0</v>
      </c>
      <c r="AD215" s="86">
        <f t="shared" si="81"/>
        <v>0</v>
      </c>
      <c r="AE215" s="86">
        <f t="shared" si="81"/>
        <v>0</v>
      </c>
      <c r="AF215" s="86">
        <f t="shared" si="81"/>
        <v>0</v>
      </c>
      <c r="AG215" s="86">
        <f t="shared" si="72"/>
        <v>0</v>
      </c>
      <c r="AH215" s="89">
        <f t="shared" si="75"/>
        <v>3.6706795400000001</v>
      </c>
      <c r="AI215" s="90">
        <f t="shared" si="76"/>
        <v>0</v>
      </c>
      <c r="AJ215" s="98" t="str">
        <f>'[2]Ф2 '!CT215</f>
        <v>реконструкция объекта неактуальна</v>
      </c>
    </row>
    <row r="216" spans="1:36" ht="37.5" customHeight="1" x14ac:dyDescent="0.25">
      <c r="A216" s="80" t="s">
        <v>278</v>
      </c>
      <c r="B216" s="102" t="str">
        <f>'[2]Ф2 '!B216</f>
        <v>Реконструкция ВЛ-0,4(0,23)кВ в ВЛИ-0,4кВ КТП № 12 ф. "Украинская" с. Новопокровка</v>
      </c>
      <c r="C216" s="103" t="str">
        <f>'[2]Ф2 '!C216</f>
        <v>L_ДЭСК_054</v>
      </c>
      <c r="D216" s="84" t="s">
        <v>107</v>
      </c>
      <c r="E216" s="84">
        <f>'[2]Ф2 '!E216</f>
        <v>2026</v>
      </c>
      <c r="F216" s="86">
        <f>'[2]Ф2 '!F216</f>
        <v>2026</v>
      </c>
      <c r="G216" s="84">
        <f>'[2]Ф2 '!G216</f>
        <v>2026</v>
      </c>
      <c r="H216" s="85">
        <v>3.5341117899999999</v>
      </c>
      <c r="I216" s="85">
        <v>2.7936604100000002</v>
      </c>
      <c r="J216" s="84" t="s">
        <v>55</v>
      </c>
      <c r="K216" s="85">
        <f t="shared" si="77"/>
        <v>3.5341117899999999</v>
      </c>
      <c r="L216" s="113">
        <v>0</v>
      </c>
      <c r="M216" s="112">
        <f t="shared" si="82"/>
        <v>3.5341117899999999</v>
      </c>
      <c r="N216" s="113">
        <v>0</v>
      </c>
      <c r="O216" s="86">
        <v>0</v>
      </c>
      <c r="P216" s="85">
        <f t="shared" si="83"/>
        <v>2.7936604100000002</v>
      </c>
      <c r="Q216" s="113">
        <v>0</v>
      </c>
      <c r="R216" s="112">
        <f t="shared" si="78"/>
        <v>2.7936604100000002</v>
      </c>
      <c r="S216" s="113">
        <v>0</v>
      </c>
      <c r="T216" s="86">
        <v>0</v>
      </c>
      <c r="U216" s="90">
        <v>0</v>
      </c>
      <c r="V216" s="90">
        <v>0</v>
      </c>
      <c r="W216" s="86">
        <f t="shared" si="67"/>
        <v>0</v>
      </c>
      <c r="X216" s="84">
        <f t="shared" si="79"/>
        <v>0</v>
      </c>
      <c r="Y216" s="86">
        <f t="shared" si="79"/>
        <v>0</v>
      </c>
      <c r="Z216" s="89">
        <f t="shared" si="80"/>
        <v>3.5341117899999999</v>
      </c>
      <c r="AA216" s="85">
        <f t="shared" si="80"/>
        <v>2.7936604100000002</v>
      </c>
      <c r="AB216" s="86">
        <f t="shared" si="81"/>
        <v>0</v>
      </c>
      <c r="AC216" s="86">
        <f t="shared" si="81"/>
        <v>0</v>
      </c>
      <c r="AD216" s="86">
        <f t="shared" si="81"/>
        <v>0</v>
      </c>
      <c r="AE216" s="86">
        <f t="shared" si="81"/>
        <v>0</v>
      </c>
      <c r="AF216" s="86">
        <f t="shared" si="81"/>
        <v>0</v>
      </c>
      <c r="AG216" s="86">
        <f t="shared" si="72"/>
        <v>0</v>
      </c>
      <c r="AH216" s="89">
        <f t="shared" si="75"/>
        <v>3.5341117899999999</v>
      </c>
      <c r="AI216" s="89">
        <f t="shared" si="76"/>
        <v>2.7936604100000002</v>
      </c>
      <c r="AJ216" s="104" t="str">
        <f>'[2]Ф2 '!CT216</f>
        <v>нд</v>
      </c>
    </row>
    <row r="217" spans="1:36" ht="37.5" customHeight="1" x14ac:dyDescent="0.25">
      <c r="A217" s="80" t="s">
        <v>279</v>
      </c>
      <c r="B217" s="102" t="str">
        <f>'[2]Ф2 '!B217</f>
        <v>Реконструкция ВЛ-0,4 кВ: провод СИП-2 3*120+1*95 на ж/б опорах п.Путятин</v>
      </c>
      <c r="C217" s="103" t="str">
        <f>'[2]Ф2 '!C217</f>
        <v>Q_ДЭСК_02</v>
      </c>
      <c r="D217" s="84" t="s">
        <v>107</v>
      </c>
      <c r="E217" s="84">
        <f>'[2]Ф2 '!E217</f>
        <v>2025</v>
      </c>
      <c r="F217" s="84">
        <f>'[2]Ф2 '!F217</f>
        <v>2025</v>
      </c>
      <c r="G217" s="84">
        <f>'[2]Ф2 '!G217</f>
        <v>2025</v>
      </c>
      <c r="H217" s="85">
        <v>14.840859</v>
      </c>
      <c r="I217" s="85">
        <f t="shared" ref="I217:I218" si="84">P217</f>
        <v>13.95359051</v>
      </c>
      <c r="J217" s="84" t="s">
        <v>55</v>
      </c>
      <c r="K217" s="85">
        <f t="shared" si="77"/>
        <v>14.840859</v>
      </c>
      <c r="L217" s="86">
        <v>0</v>
      </c>
      <c r="M217" s="85">
        <f>H217</f>
        <v>14.840859</v>
      </c>
      <c r="N217" s="86">
        <v>0</v>
      </c>
      <c r="O217" s="86">
        <v>0</v>
      </c>
      <c r="P217" s="85">
        <f t="shared" si="83"/>
        <v>13.95359051</v>
      </c>
      <c r="Q217" s="113">
        <v>0</v>
      </c>
      <c r="R217" s="112">
        <v>13.95359051</v>
      </c>
      <c r="S217" s="113">
        <v>0</v>
      </c>
      <c r="T217" s="86">
        <v>0</v>
      </c>
      <c r="U217" s="90">
        <v>0</v>
      </c>
      <c r="V217" s="90">
        <v>0</v>
      </c>
      <c r="W217" s="86">
        <f t="shared" si="67"/>
        <v>0</v>
      </c>
      <c r="X217" s="85">
        <f>H217</f>
        <v>14.840859</v>
      </c>
      <c r="Y217" s="85">
        <f t="shared" si="79"/>
        <v>13.95359051</v>
      </c>
      <c r="Z217" s="90">
        <v>0</v>
      </c>
      <c r="AA217" s="86">
        <v>0</v>
      </c>
      <c r="AB217" s="90">
        <f t="shared" si="81"/>
        <v>0</v>
      </c>
      <c r="AC217" s="90">
        <f t="shared" si="81"/>
        <v>0</v>
      </c>
      <c r="AD217" s="90">
        <f t="shared" si="81"/>
        <v>0</v>
      </c>
      <c r="AE217" s="90">
        <f t="shared" si="81"/>
        <v>0</v>
      </c>
      <c r="AF217" s="90">
        <f t="shared" si="81"/>
        <v>0</v>
      </c>
      <c r="AG217" s="90">
        <f t="shared" si="72"/>
        <v>0</v>
      </c>
      <c r="AH217" s="89">
        <f t="shared" si="75"/>
        <v>14.840859</v>
      </c>
      <c r="AI217" s="89">
        <f t="shared" si="76"/>
        <v>13.95359051</v>
      </c>
      <c r="AJ217" s="104" t="str">
        <f>'[2]Ф2 '!CT217</f>
        <v>нд</v>
      </c>
    </row>
    <row r="218" spans="1:36" ht="37.5" customHeight="1" x14ac:dyDescent="0.25">
      <c r="A218" s="80" t="s">
        <v>280</v>
      </c>
      <c r="B218" s="102" t="str">
        <f>'[2]Ф2 '!B218</f>
        <v>Монтаж КЛ-6,0 кВ РП-11-РП-12:  прокладка КЛ-6,0 кВ ААБл 3х240-6 длиной 800 метров ( в т.ч. методом ГНБ 50 метров)</v>
      </c>
      <c r="C218" s="103" t="str">
        <f>'[2]Ф2 '!C218</f>
        <v>Q_ДЭСК_03</v>
      </c>
      <c r="D218" s="84" t="s">
        <v>107</v>
      </c>
      <c r="E218" s="84">
        <f>'[2]Ф2 '!E218</f>
        <v>2025</v>
      </c>
      <c r="F218" s="84">
        <f>'[2]Ф2 '!F218</f>
        <v>2025</v>
      </c>
      <c r="G218" s="84">
        <f>'[2]Ф2 '!G218</f>
        <v>2025</v>
      </c>
      <c r="H218" s="85">
        <v>2.8341489900000001</v>
      </c>
      <c r="I218" s="85">
        <f t="shared" si="84"/>
        <v>3.1565199800000001</v>
      </c>
      <c r="J218" s="84" t="s">
        <v>55</v>
      </c>
      <c r="K218" s="85">
        <f t="shared" si="77"/>
        <v>2.8341489900000001</v>
      </c>
      <c r="L218" s="86">
        <v>0</v>
      </c>
      <c r="M218" s="85">
        <f t="shared" ref="M218:M281" si="85">H218</f>
        <v>2.8341489900000001</v>
      </c>
      <c r="N218" s="86">
        <v>0</v>
      </c>
      <c r="O218" s="86">
        <v>0</v>
      </c>
      <c r="P218" s="85">
        <f t="shared" si="83"/>
        <v>3.1565199800000001</v>
      </c>
      <c r="Q218" s="113">
        <v>0</v>
      </c>
      <c r="R218" s="112">
        <v>3.1565199800000001</v>
      </c>
      <c r="S218" s="113">
        <v>0</v>
      </c>
      <c r="T218" s="86">
        <v>0</v>
      </c>
      <c r="U218" s="90">
        <v>0</v>
      </c>
      <c r="V218" s="90">
        <v>0</v>
      </c>
      <c r="W218" s="86">
        <f t="shared" si="67"/>
        <v>0</v>
      </c>
      <c r="X218" s="85">
        <f>H218</f>
        <v>2.8341489900000001</v>
      </c>
      <c r="Y218" s="85">
        <f t="shared" si="79"/>
        <v>3.1565199800000001</v>
      </c>
      <c r="Z218" s="90">
        <v>0</v>
      </c>
      <c r="AA218" s="86">
        <v>0</v>
      </c>
      <c r="AB218" s="90">
        <v>0</v>
      </c>
      <c r="AC218" s="90">
        <v>0</v>
      </c>
      <c r="AD218" s="90">
        <v>0</v>
      </c>
      <c r="AE218" s="90">
        <v>0</v>
      </c>
      <c r="AF218" s="90">
        <v>0</v>
      </c>
      <c r="AG218" s="90">
        <v>0</v>
      </c>
      <c r="AH218" s="89">
        <f t="shared" si="75"/>
        <v>2.8341489900000001</v>
      </c>
      <c r="AI218" s="89">
        <f t="shared" si="76"/>
        <v>3.1565199800000001</v>
      </c>
      <c r="AJ218" s="104" t="str">
        <f>'[2]Ф2 '!CT218</f>
        <v>нд</v>
      </c>
    </row>
    <row r="219" spans="1:36" ht="37.5" customHeight="1" x14ac:dyDescent="0.25">
      <c r="A219" s="80" t="s">
        <v>281</v>
      </c>
      <c r="B219" s="102" t="str">
        <f>'[2]Ф2 '!B219</f>
        <v>Реконструкция ВЛ-10кВ установка реклоузеров 10кВ Ф-19 ПС-220/35/10кВ "Лесозаводск" на опоре №1</v>
      </c>
      <c r="C219" s="103" t="str">
        <f>'[2]Ф2 '!C219</f>
        <v>Q_ДЭСК_16</v>
      </c>
      <c r="D219" s="84" t="s">
        <v>107</v>
      </c>
      <c r="E219" s="84">
        <f>'[2]Ф2 '!E219</f>
        <v>2026</v>
      </c>
      <c r="F219" s="84">
        <f>'[2]Ф2 '!F219</f>
        <v>2026</v>
      </c>
      <c r="G219" s="84">
        <f>'[2]Ф2 '!G219</f>
        <v>2026</v>
      </c>
      <c r="H219" s="85">
        <v>2.7299323700000002</v>
      </c>
      <c r="I219" s="86">
        <v>0</v>
      </c>
      <c r="J219" s="84" t="s">
        <v>55</v>
      </c>
      <c r="K219" s="85">
        <f t="shared" si="77"/>
        <v>2.7299323700000002</v>
      </c>
      <c r="L219" s="113">
        <v>0</v>
      </c>
      <c r="M219" s="112">
        <f t="shared" si="85"/>
        <v>2.7299323700000002</v>
      </c>
      <c r="N219" s="113">
        <v>0</v>
      </c>
      <c r="O219" s="86">
        <v>0</v>
      </c>
      <c r="P219" s="86">
        <f t="shared" si="83"/>
        <v>0</v>
      </c>
      <c r="Q219" s="94">
        <v>0</v>
      </c>
      <c r="R219" s="94">
        <f t="shared" si="78"/>
        <v>0</v>
      </c>
      <c r="S219" s="113">
        <v>0</v>
      </c>
      <c r="T219" s="86">
        <v>0</v>
      </c>
      <c r="U219" s="90">
        <v>0</v>
      </c>
      <c r="V219" s="90">
        <v>0</v>
      </c>
      <c r="W219" s="86">
        <f t="shared" si="67"/>
        <v>0</v>
      </c>
      <c r="X219" s="84">
        <v>0</v>
      </c>
      <c r="Y219" s="86">
        <f t="shared" si="79"/>
        <v>0</v>
      </c>
      <c r="Z219" s="89">
        <f t="shared" ref="Z219:AA246" si="86">H219</f>
        <v>2.7299323700000002</v>
      </c>
      <c r="AA219" s="86">
        <f t="shared" si="86"/>
        <v>0</v>
      </c>
      <c r="AB219" s="90">
        <v>0</v>
      </c>
      <c r="AC219" s="90">
        <v>0</v>
      </c>
      <c r="AD219" s="90">
        <v>0</v>
      </c>
      <c r="AE219" s="90">
        <v>0</v>
      </c>
      <c r="AF219" s="90">
        <v>0</v>
      </c>
      <c r="AG219" s="90">
        <v>0</v>
      </c>
      <c r="AH219" s="89">
        <f t="shared" si="75"/>
        <v>2.7299323700000002</v>
      </c>
      <c r="AI219" s="90">
        <f t="shared" si="76"/>
        <v>0</v>
      </c>
      <c r="AJ219" s="98" t="str">
        <f>'[2]Ф2 '!CT219</f>
        <v>реконструкция объекта неактуальна</v>
      </c>
    </row>
    <row r="220" spans="1:36" ht="37.5" customHeight="1" x14ac:dyDescent="0.25">
      <c r="A220" s="80" t="s">
        <v>282</v>
      </c>
      <c r="B220" s="102" t="str">
        <f>'[2]Ф2 '!B220</f>
        <v>Реконструкция ВЛИ-0,4 кВ от КТПН-166 г.Лесозаводск</v>
      </c>
      <c r="C220" s="103" t="str">
        <f>'[2]Ф2 '!C220</f>
        <v>Q_ДЭСК_17</v>
      </c>
      <c r="D220" s="84" t="s">
        <v>107</v>
      </c>
      <c r="E220" s="84">
        <f>'[2]Ф2 '!E220</f>
        <v>2026</v>
      </c>
      <c r="F220" s="84">
        <f>'[2]Ф2 '!F220</f>
        <v>2026</v>
      </c>
      <c r="G220" s="84">
        <f>'[2]Ф2 '!G220</f>
        <v>2026</v>
      </c>
      <c r="H220" s="85">
        <v>2.72378622</v>
      </c>
      <c r="I220" s="85">
        <v>3.0612343599999998</v>
      </c>
      <c r="J220" s="84" t="s">
        <v>55</v>
      </c>
      <c r="K220" s="85">
        <f t="shared" si="77"/>
        <v>2.72378622</v>
      </c>
      <c r="L220" s="113">
        <v>0</v>
      </c>
      <c r="M220" s="112">
        <f t="shared" si="85"/>
        <v>2.72378622</v>
      </c>
      <c r="N220" s="113">
        <v>0</v>
      </c>
      <c r="O220" s="86">
        <v>0</v>
      </c>
      <c r="P220" s="85">
        <f t="shared" si="83"/>
        <v>3.0612343599999998</v>
      </c>
      <c r="Q220" s="113">
        <v>0</v>
      </c>
      <c r="R220" s="112">
        <f t="shared" si="78"/>
        <v>3.0612343599999998</v>
      </c>
      <c r="S220" s="113">
        <v>0</v>
      </c>
      <c r="T220" s="86">
        <v>0</v>
      </c>
      <c r="U220" s="90">
        <v>0</v>
      </c>
      <c r="V220" s="90">
        <v>0</v>
      </c>
      <c r="W220" s="86">
        <f t="shared" si="67"/>
        <v>0</v>
      </c>
      <c r="X220" s="84">
        <v>0</v>
      </c>
      <c r="Y220" s="86">
        <f t="shared" si="79"/>
        <v>0</v>
      </c>
      <c r="Z220" s="89">
        <f t="shared" si="86"/>
        <v>2.72378622</v>
      </c>
      <c r="AA220" s="85">
        <f t="shared" si="86"/>
        <v>3.0612343599999998</v>
      </c>
      <c r="AB220" s="90">
        <v>0</v>
      </c>
      <c r="AC220" s="90">
        <v>0</v>
      </c>
      <c r="AD220" s="90">
        <v>0</v>
      </c>
      <c r="AE220" s="90">
        <v>0</v>
      </c>
      <c r="AF220" s="90">
        <v>0</v>
      </c>
      <c r="AG220" s="90">
        <v>0</v>
      </c>
      <c r="AH220" s="89">
        <f t="shared" si="75"/>
        <v>2.72378622</v>
      </c>
      <c r="AI220" s="89">
        <f t="shared" si="76"/>
        <v>3.0612343599999998</v>
      </c>
      <c r="AJ220" s="104" t="str">
        <f>'[2]Ф2 '!CT220</f>
        <v>нд</v>
      </c>
    </row>
    <row r="221" spans="1:36" ht="37.5" customHeight="1" x14ac:dyDescent="0.25">
      <c r="A221" s="80" t="s">
        <v>283</v>
      </c>
      <c r="B221" s="102" t="str">
        <f>'[2]Ф2 '!B221</f>
        <v>Реконструкция ВЛ-0,4(0,23)кВ в ВЛИ-0,4кВ КТП-5/1 ф. "№1" г.Артём</v>
      </c>
      <c r="C221" s="103" t="str">
        <f>'[2]Ф2 '!C221</f>
        <v>Q_ДЭСК_18</v>
      </c>
      <c r="D221" s="84" t="s">
        <v>107</v>
      </c>
      <c r="E221" s="84">
        <f>'[2]Ф2 '!E221</f>
        <v>2026</v>
      </c>
      <c r="F221" s="84">
        <f>'[2]Ф2 '!F221</f>
        <v>2026</v>
      </c>
      <c r="G221" s="84">
        <f>'[2]Ф2 '!G221</f>
        <v>2026</v>
      </c>
      <c r="H221" s="85">
        <v>3.5360541699999999</v>
      </c>
      <c r="I221" s="85">
        <v>3.3901328300000002</v>
      </c>
      <c r="J221" s="84" t="s">
        <v>55</v>
      </c>
      <c r="K221" s="85">
        <f t="shared" si="77"/>
        <v>3.5360541699999999</v>
      </c>
      <c r="L221" s="113">
        <v>0</v>
      </c>
      <c r="M221" s="112">
        <f t="shared" si="85"/>
        <v>3.5360541699999999</v>
      </c>
      <c r="N221" s="113">
        <v>0</v>
      </c>
      <c r="O221" s="86">
        <v>0</v>
      </c>
      <c r="P221" s="85">
        <f t="shared" si="83"/>
        <v>3.3901328300000002</v>
      </c>
      <c r="Q221" s="113">
        <v>0</v>
      </c>
      <c r="R221" s="112">
        <f t="shared" si="78"/>
        <v>3.3901328300000002</v>
      </c>
      <c r="S221" s="113">
        <v>0</v>
      </c>
      <c r="T221" s="86">
        <v>0</v>
      </c>
      <c r="U221" s="90">
        <v>0</v>
      </c>
      <c r="V221" s="90">
        <v>0</v>
      </c>
      <c r="W221" s="86">
        <f t="shared" si="67"/>
        <v>0</v>
      </c>
      <c r="X221" s="84">
        <v>0</v>
      </c>
      <c r="Y221" s="86">
        <f t="shared" si="79"/>
        <v>0</v>
      </c>
      <c r="Z221" s="89">
        <f t="shared" si="86"/>
        <v>3.5360541699999999</v>
      </c>
      <c r="AA221" s="85">
        <f t="shared" si="86"/>
        <v>3.3901328300000002</v>
      </c>
      <c r="AB221" s="90">
        <v>0</v>
      </c>
      <c r="AC221" s="90">
        <v>0</v>
      </c>
      <c r="AD221" s="90">
        <v>0</v>
      </c>
      <c r="AE221" s="90">
        <v>0</v>
      </c>
      <c r="AF221" s="90">
        <v>0</v>
      </c>
      <c r="AG221" s="90">
        <v>0</v>
      </c>
      <c r="AH221" s="89">
        <f t="shared" si="75"/>
        <v>3.5360541699999999</v>
      </c>
      <c r="AI221" s="89">
        <f t="shared" si="76"/>
        <v>3.3901328300000002</v>
      </c>
      <c r="AJ221" s="104" t="str">
        <f>'[2]Ф2 '!CT221</f>
        <v>нд</v>
      </c>
    </row>
    <row r="222" spans="1:36" ht="37.5" customHeight="1" x14ac:dyDescent="0.25">
      <c r="A222" s="80" t="s">
        <v>284</v>
      </c>
      <c r="B222" s="102" t="str">
        <f>'[2]Ф2 '!B222</f>
        <v>Реконструкция ВЛ-0,4(0,23)кВ в ВЛИ-0,4кВ КТП-5/1 ф. "№2" г.Артём</v>
      </c>
      <c r="C222" s="103" t="str">
        <f>'[2]Ф2 '!C222</f>
        <v>Q_ДЭСК_19</v>
      </c>
      <c r="D222" s="84" t="s">
        <v>107</v>
      </c>
      <c r="E222" s="84">
        <f>'[2]Ф2 '!E222</f>
        <v>2026</v>
      </c>
      <c r="F222" s="84">
        <f>'[2]Ф2 '!F222</f>
        <v>2026</v>
      </c>
      <c r="G222" s="84">
        <f>'[2]Ф2 '!G222</f>
        <v>2026</v>
      </c>
      <c r="H222" s="85">
        <v>1.7805065799999999</v>
      </c>
      <c r="I222" s="85">
        <v>1.7110266199999999</v>
      </c>
      <c r="J222" s="84" t="s">
        <v>55</v>
      </c>
      <c r="K222" s="85">
        <f t="shared" si="77"/>
        <v>1.7805065799999999</v>
      </c>
      <c r="L222" s="113">
        <v>0</v>
      </c>
      <c r="M222" s="112">
        <f t="shared" si="85"/>
        <v>1.7805065799999999</v>
      </c>
      <c r="N222" s="113">
        <v>0</v>
      </c>
      <c r="O222" s="86">
        <v>0</v>
      </c>
      <c r="P222" s="85">
        <f t="shared" si="83"/>
        <v>1.7110266199999999</v>
      </c>
      <c r="Q222" s="113">
        <v>0</v>
      </c>
      <c r="R222" s="112">
        <f t="shared" si="78"/>
        <v>1.7110266199999999</v>
      </c>
      <c r="S222" s="113">
        <v>0</v>
      </c>
      <c r="T222" s="86">
        <v>0</v>
      </c>
      <c r="U222" s="90">
        <v>0</v>
      </c>
      <c r="V222" s="90">
        <v>0</v>
      </c>
      <c r="W222" s="86">
        <f t="shared" si="67"/>
        <v>0</v>
      </c>
      <c r="X222" s="84">
        <v>0</v>
      </c>
      <c r="Y222" s="86">
        <f t="shared" si="79"/>
        <v>0</v>
      </c>
      <c r="Z222" s="89">
        <f t="shared" si="86"/>
        <v>1.7805065799999999</v>
      </c>
      <c r="AA222" s="85">
        <f t="shared" si="86"/>
        <v>1.7110266199999999</v>
      </c>
      <c r="AB222" s="90">
        <v>0</v>
      </c>
      <c r="AC222" s="90">
        <v>0</v>
      </c>
      <c r="AD222" s="90">
        <v>0</v>
      </c>
      <c r="AE222" s="90">
        <v>0</v>
      </c>
      <c r="AF222" s="90">
        <v>0</v>
      </c>
      <c r="AG222" s="90">
        <v>0</v>
      </c>
      <c r="AH222" s="89">
        <f t="shared" si="75"/>
        <v>1.7805065799999999</v>
      </c>
      <c r="AI222" s="89">
        <f t="shared" si="76"/>
        <v>1.7110266199999999</v>
      </c>
      <c r="AJ222" s="104" t="str">
        <f>'[2]Ф2 '!CT222</f>
        <v>нд</v>
      </c>
    </row>
    <row r="223" spans="1:36" ht="37.5" customHeight="1" x14ac:dyDescent="0.25">
      <c r="A223" s="80" t="s">
        <v>285</v>
      </c>
      <c r="B223" s="102" t="str">
        <f>'[2]Ф2 '!B223</f>
        <v>Реконструкция ВЛ-0,4(0,23)кВ в ВЛИ-0,4кВ КТП-5/1 ф. "№3" г.Артём</v>
      </c>
      <c r="C223" s="103" t="str">
        <f>'[2]Ф2 '!C223</f>
        <v>Q_ДЭСК_20</v>
      </c>
      <c r="D223" s="84" t="s">
        <v>107</v>
      </c>
      <c r="E223" s="84">
        <f>'[2]Ф2 '!E223</f>
        <v>2026</v>
      </c>
      <c r="F223" s="84">
        <f>'[2]Ф2 '!F223</f>
        <v>2026</v>
      </c>
      <c r="G223" s="84">
        <f>'[2]Ф2 '!G223</f>
        <v>2026</v>
      </c>
      <c r="H223" s="85">
        <v>1.5279220499999999</v>
      </c>
      <c r="I223" s="85">
        <v>1.4673882199999999</v>
      </c>
      <c r="J223" s="84" t="s">
        <v>55</v>
      </c>
      <c r="K223" s="85">
        <f t="shared" si="77"/>
        <v>1.5279220499999999</v>
      </c>
      <c r="L223" s="113">
        <v>0</v>
      </c>
      <c r="M223" s="112">
        <f t="shared" si="85"/>
        <v>1.5279220499999999</v>
      </c>
      <c r="N223" s="113">
        <v>0</v>
      </c>
      <c r="O223" s="86">
        <v>0</v>
      </c>
      <c r="P223" s="85">
        <f t="shared" si="83"/>
        <v>1.4673882199999999</v>
      </c>
      <c r="Q223" s="113">
        <v>0</v>
      </c>
      <c r="R223" s="112">
        <f t="shared" si="78"/>
        <v>1.4673882199999999</v>
      </c>
      <c r="S223" s="113">
        <v>0</v>
      </c>
      <c r="T223" s="86">
        <v>0</v>
      </c>
      <c r="U223" s="90">
        <v>0</v>
      </c>
      <c r="V223" s="90">
        <v>0</v>
      </c>
      <c r="W223" s="86">
        <f t="shared" ref="W223:W286" si="87">IF(G223=2024,I223,0)</f>
        <v>0</v>
      </c>
      <c r="X223" s="84">
        <v>0</v>
      </c>
      <c r="Y223" s="86">
        <f t="shared" si="79"/>
        <v>0</v>
      </c>
      <c r="Z223" s="89">
        <f t="shared" si="86"/>
        <v>1.5279220499999999</v>
      </c>
      <c r="AA223" s="85">
        <f t="shared" si="86"/>
        <v>1.4673882199999999</v>
      </c>
      <c r="AB223" s="90">
        <v>0</v>
      </c>
      <c r="AC223" s="90">
        <v>0</v>
      </c>
      <c r="AD223" s="90">
        <v>0</v>
      </c>
      <c r="AE223" s="90">
        <v>0</v>
      </c>
      <c r="AF223" s="90">
        <v>0</v>
      </c>
      <c r="AG223" s="90">
        <v>0</v>
      </c>
      <c r="AH223" s="89">
        <f t="shared" si="75"/>
        <v>1.5279220499999999</v>
      </c>
      <c r="AI223" s="89">
        <f t="shared" si="76"/>
        <v>1.4673882199999999</v>
      </c>
      <c r="AJ223" s="104" t="str">
        <f>'[2]Ф2 '!CT223</f>
        <v>нд</v>
      </c>
    </row>
    <row r="224" spans="1:36" ht="37.5" customHeight="1" x14ac:dyDescent="0.25">
      <c r="A224" s="80" t="s">
        <v>286</v>
      </c>
      <c r="B224" s="102" t="str">
        <f>'[2]Ф2 '!B224</f>
        <v>Реконструкция ВЛ-0,4(0,23)кВ в ВЛИ-0,4кВ КТП-9 ф. "Вахрушева" г.Артём</v>
      </c>
      <c r="C224" s="103" t="str">
        <f>'[2]Ф2 '!C224</f>
        <v>Q_ДЭСК_21</v>
      </c>
      <c r="D224" s="84" t="s">
        <v>107</v>
      </c>
      <c r="E224" s="84">
        <f>'[2]Ф2 '!E224</f>
        <v>2026</v>
      </c>
      <c r="F224" s="84">
        <f>'[2]Ф2 '!F224</f>
        <v>2026</v>
      </c>
      <c r="G224" s="84">
        <f>'[2]Ф2 '!G224</f>
        <v>2026</v>
      </c>
      <c r="H224" s="85">
        <v>1.2940883599999999</v>
      </c>
      <c r="I224" s="85">
        <v>1.24095735</v>
      </c>
      <c r="J224" s="84" t="s">
        <v>55</v>
      </c>
      <c r="K224" s="85">
        <f t="shared" si="77"/>
        <v>1.2940883599999999</v>
      </c>
      <c r="L224" s="113">
        <v>0</v>
      </c>
      <c r="M224" s="112">
        <f t="shared" si="85"/>
        <v>1.2940883599999999</v>
      </c>
      <c r="N224" s="113">
        <v>0</v>
      </c>
      <c r="O224" s="86">
        <v>0</v>
      </c>
      <c r="P224" s="85">
        <f t="shared" si="83"/>
        <v>1.24095735</v>
      </c>
      <c r="Q224" s="113">
        <v>0</v>
      </c>
      <c r="R224" s="112">
        <f t="shared" si="78"/>
        <v>1.24095735</v>
      </c>
      <c r="S224" s="113">
        <v>0</v>
      </c>
      <c r="T224" s="86">
        <v>0</v>
      </c>
      <c r="U224" s="90">
        <v>0</v>
      </c>
      <c r="V224" s="90">
        <v>0</v>
      </c>
      <c r="W224" s="86">
        <f t="shared" si="87"/>
        <v>0</v>
      </c>
      <c r="X224" s="84">
        <v>0</v>
      </c>
      <c r="Y224" s="86">
        <f t="shared" si="79"/>
        <v>0</v>
      </c>
      <c r="Z224" s="89">
        <f t="shared" si="86"/>
        <v>1.2940883599999999</v>
      </c>
      <c r="AA224" s="85">
        <f t="shared" si="86"/>
        <v>1.24095735</v>
      </c>
      <c r="AB224" s="90">
        <v>0</v>
      </c>
      <c r="AC224" s="90">
        <v>0</v>
      </c>
      <c r="AD224" s="90">
        <v>0</v>
      </c>
      <c r="AE224" s="90">
        <v>0</v>
      </c>
      <c r="AF224" s="90">
        <v>0</v>
      </c>
      <c r="AG224" s="90">
        <v>0</v>
      </c>
      <c r="AH224" s="89">
        <f t="shared" si="75"/>
        <v>1.2940883599999999</v>
      </c>
      <c r="AI224" s="89">
        <f t="shared" si="76"/>
        <v>1.24095735</v>
      </c>
      <c r="AJ224" s="104" t="str">
        <f>'[2]Ф2 '!CT224</f>
        <v>нд</v>
      </c>
    </row>
    <row r="225" spans="1:36" ht="37.5" customHeight="1" x14ac:dyDescent="0.25">
      <c r="A225" s="80" t="s">
        <v>287</v>
      </c>
      <c r="B225" s="102" t="str">
        <f>'[2]Ф2 '!B225</f>
        <v>Реконструкция ВЛ-0,4(0,23)кВ в ВЛИ-0,4кВ КТП-9 ф. "Донбасская " г.Артём</v>
      </c>
      <c r="C225" s="103" t="str">
        <f>'[2]Ф2 '!C225</f>
        <v>Q_ДЭСК_22</v>
      </c>
      <c r="D225" s="84" t="s">
        <v>107</v>
      </c>
      <c r="E225" s="84">
        <f>'[2]Ф2 '!E225</f>
        <v>2026</v>
      </c>
      <c r="F225" s="84">
        <f>'[2]Ф2 '!F225</f>
        <v>2026</v>
      </c>
      <c r="G225" s="84">
        <f>'[2]Ф2 '!G225</f>
        <v>2026</v>
      </c>
      <c r="H225" s="85">
        <v>0.82488452999999995</v>
      </c>
      <c r="I225" s="85">
        <v>0.78881349000000001</v>
      </c>
      <c r="J225" s="84" t="s">
        <v>55</v>
      </c>
      <c r="K225" s="85">
        <f t="shared" si="77"/>
        <v>0.82488452999999995</v>
      </c>
      <c r="L225" s="113">
        <v>0</v>
      </c>
      <c r="M225" s="112">
        <f t="shared" si="85"/>
        <v>0.82488452999999995</v>
      </c>
      <c r="N225" s="113">
        <v>0</v>
      </c>
      <c r="O225" s="86">
        <v>0</v>
      </c>
      <c r="P225" s="85">
        <f t="shared" si="83"/>
        <v>0.78881349000000001</v>
      </c>
      <c r="Q225" s="113">
        <v>0</v>
      </c>
      <c r="R225" s="112">
        <f t="shared" si="78"/>
        <v>0.78881349000000001</v>
      </c>
      <c r="S225" s="113">
        <v>0</v>
      </c>
      <c r="T225" s="86">
        <v>0</v>
      </c>
      <c r="U225" s="90">
        <v>0</v>
      </c>
      <c r="V225" s="90">
        <v>0</v>
      </c>
      <c r="W225" s="86">
        <f t="shared" si="87"/>
        <v>0</v>
      </c>
      <c r="X225" s="84">
        <v>0</v>
      </c>
      <c r="Y225" s="86">
        <f t="shared" ref="Y225:Y286" si="88">IF(G225=2025,I225,0)</f>
        <v>0</v>
      </c>
      <c r="Z225" s="89">
        <f t="shared" si="86"/>
        <v>0.82488452999999995</v>
      </c>
      <c r="AA225" s="85">
        <f t="shared" si="86"/>
        <v>0.78881349000000001</v>
      </c>
      <c r="AB225" s="90">
        <v>0</v>
      </c>
      <c r="AC225" s="90">
        <v>0</v>
      </c>
      <c r="AD225" s="90">
        <v>0</v>
      </c>
      <c r="AE225" s="90">
        <v>0</v>
      </c>
      <c r="AF225" s="90">
        <v>0</v>
      </c>
      <c r="AG225" s="90">
        <v>0</v>
      </c>
      <c r="AH225" s="89">
        <f t="shared" si="75"/>
        <v>0.82488452999999995</v>
      </c>
      <c r="AI225" s="89">
        <f t="shared" si="76"/>
        <v>0.78881349000000001</v>
      </c>
      <c r="AJ225" s="104" t="str">
        <f>'[2]Ф2 '!CT225</f>
        <v>нд</v>
      </c>
    </row>
    <row r="226" spans="1:36" ht="37.5" customHeight="1" x14ac:dyDescent="0.25">
      <c r="A226" s="80" t="s">
        <v>288</v>
      </c>
      <c r="B226" s="102" t="str">
        <f>'[2]Ф2 '!B226</f>
        <v>Реконструкция ВЛ-0,4(0,23)кВ в ВЛИ-0,4кВ КТП-108, ф. "Пархоменко, 5-15" г.Артём</v>
      </c>
      <c r="C226" s="103" t="str">
        <f>'[2]Ф2 '!C226</f>
        <v>Q_ДЭСК_23</v>
      </c>
      <c r="D226" s="84" t="s">
        <v>107</v>
      </c>
      <c r="E226" s="84">
        <f>'[2]Ф2 '!E226</f>
        <v>2026</v>
      </c>
      <c r="F226" s="84">
        <f>'[2]Ф2 '!F226</f>
        <v>2026</v>
      </c>
      <c r="G226" s="84">
        <f>'[2]Ф2 '!G226</f>
        <v>2026</v>
      </c>
      <c r="H226" s="85">
        <v>1.3552755700000001</v>
      </c>
      <c r="I226" s="85">
        <v>1.2949336899999999</v>
      </c>
      <c r="J226" s="84" t="s">
        <v>55</v>
      </c>
      <c r="K226" s="85">
        <f t="shared" si="77"/>
        <v>1.3552755700000001</v>
      </c>
      <c r="L226" s="113">
        <v>0</v>
      </c>
      <c r="M226" s="112">
        <f t="shared" si="85"/>
        <v>1.3552755700000001</v>
      </c>
      <c r="N226" s="113">
        <v>0</v>
      </c>
      <c r="O226" s="86">
        <v>0</v>
      </c>
      <c r="P226" s="85">
        <f t="shared" si="83"/>
        <v>1.2949336899999999</v>
      </c>
      <c r="Q226" s="113">
        <v>0</v>
      </c>
      <c r="R226" s="112">
        <f t="shared" si="78"/>
        <v>1.2949336899999999</v>
      </c>
      <c r="S226" s="113">
        <v>0</v>
      </c>
      <c r="T226" s="86">
        <v>0</v>
      </c>
      <c r="U226" s="90">
        <v>0</v>
      </c>
      <c r="V226" s="90">
        <v>0</v>
      </c>
      <c r="W226" s="86">
        <f t="shared" si="87"/>
        <v>0</v>
      </c>
      <c r="X226" s="84">
        <v>0</v>
      </c>
      <c r="Y226" s="86">
        <f t="shared" si="88"/>
        <v>0</v>
      </c>
      <c r="Z226" s="89">
        <f t="shared" si="86"/>
        <v>1.3552755700000001</v>
      </c>
      <c r="AA226" s="85">
        <f t="shared" si="86"/>
        <v>1.2949336899999999</v>
      </c>
      <c r="AB226" s="90">
        <v>0</v>
      </c>
      <c r="AC226" s="90">
        <v>0</v>
      </c>
      <c r="AD226" s="90">
        <v>0</v>
      </c>
      <c r="AE226" s="90">
        <v>0</v>
      </c>
      <c r="AF226" s="90">
        <v>0</v>
      </c>
      <c r="AG226" s="90">
        <v>0</v>
      </c>
      <c r="AH226" s="89">
        <f t="shared" si="75"/>
        <v>1.3552755700000001</v>
      </c>
      <c r="AI226" s="89">
        <f t="shared" si="76"/>
        <v>1.2949336899999999</v>
      </c>
      <c r="AJ226" s="104" t="str">
        <f>'[2]Ф2 '!CT226</f>
        <v>нд</v>
      </c>
    </row>
    <row r="227" spans="1:36" ht="37.5" customHeight="1" x14ac:dyDescent="0.25">
      <c r="A227" s="80" t="s">
        <v>289</v>
      </c>
      <c r="B227" s="102" t="str">
        <f>'[2]Ф2 '!B227</f>
        <v>Реконструкция ВЛ-0,4(0,23)кВ в ВЛИ-0,4кВ КТП-110 ф. "Крымская-Береговая" г.Артём</v>
      </c>
      <c r="C227" s="103" t="str">
        <f>'[2]Ф2 '!C227</f>
        <v>Q_ДЭСК_24</v>
      </c>
      <c r="D227" s="84" t="s">
        <v>107</v>
      </c>
      <c r="E227" s="84">
        <f>'[2]Ф2 '!E227</f>
        <v>2026</v>
      </c>
      <c r="F227" s="84">
        <f>'[2]Ф2 '!F227</f>
        <v>2026</v>
      </c>
      <c r="G227" s="84">
        <f>'[2]Ф2 '!G227</f>
        <v>2026</v>
      </c>
      <c r="H227" s="85">
        <v>1.7029606100000001</v>
      </c>
      <c r="I227" s="85">
        <v>1.63213773</v>
      </c>
      <c r="J227" s="84" t="s">
        <v>55</v>
      </c>
      <c r="K227" s="85">
        <f t="shared" si="77"/>
        <v>1.7029606100000001</v>
      </c>
      <c r="L227" s="113">
        <v>0</v>
      </c>
      <c r="M227" s="112">
        <f t="shared" si="85"/>
        <v>1.7029606100000001</v>
      </c>
      <c r="N227" s="113">
        <v>0</v>
      </c>
      <c r="O227" s="86">
        <v>0</v>
      </c>
      <c r="P227" s="85">
        <f t="shared" si="83"/>
        <v>1.63213773</v>
      </c>
      <c r="Q227" s="113">
        <v>0</v>
      </c>
      <c r="R227" s="112">
        <f t="shared" si="78"/>
        <v>1.63213773</v>
      </c>
      <c r="S227" s="113">
        <v>0</v>
      </c>
      <c r="T227" s="86">
        <v>0</v>
      </c>
      <c r="U227" s="90">
        <v>0</v>
      </c>
      <c r="V227" s="90">
        <v>0</v>
      </c>
      <c r="W227" s="86">
        <f t="shared" si="87"/>
        <v>0</v>
      </c>
      <c r="X227" s="84">
        <v>0</v>
      </c>
      <c r="Y227" s="86">
        <f t="shared" si="88"/>
        <v>0</v>
      </c>
      <c r="Z227" s="89">
        <f t="shared" si="86"/>
        <v>1.7029606100000001</v>
      </c>
      <c r="AA227" s="85">
        <f t="shared" si="86"/>
        <v>1.63213773</v>
      </c>
      <c r="AB227" s="90">
        <v>0</v>
      </c>
      <c r="AC227" s="90">
        <v>0</v>
      </c>
      <c r="AD227" s="90">
        <v>0</v>
      </c>
      <c r="AE227" s="90">
        <v>0</v>
      </c>
      <c r="AF227" s="90">
        <v>0</v>
      </c>
      <c r="AG227" s="90">
        <v>0</v>
      </c>
      <c r="AH227" s="89">
        <f t="shared" si="75"/>
        <v>1.7029606100000001</v>
      </c>
      <c r="AI227" s="89">
        <f t="shared" si="76"/>
        <v>1.63213773</v>
      </c>
      <c r="AJ227" s="104" t="str">
        <f>'[2]Ф2 '!CT227</f>
        <v>нд</v>
      </c>
    </row>
    <row r="228" spans="1:36" ht="37.5" customHeight="1" x14ac:dyDescent="0.25">
      <c r="A228" s="80" t="s">
        <v>290</v>
      </c>
      <c r="B228" s="102" t="str">
        <f>'[2]Ф2 '!B228</f>
        <v>Реконструкция ВЛ-0,4(0,23)кВ в ВЛИ-0,4кВ КТП-110 ф. "Хуторская" г.Артём</v>
      </c>
      <c r="C228" s="103" t="str">
        <f>'[2]Ф2 '!C228</f>
        <v>Q_ДЭСК_25</v>
      </c>
      <c r="D228" s="84" t="s">
        <v>107</v>
      </c>
      <c r="E228" s="84">
        <f>'[2]Ф2 '!E228</f>
        <v>2026</v>
      </c>
      <c r="F228" s="84">
        <f>'[2]Ф2 '!F228</f>
        <v>2026</v>
      </c>
      <c r="G228" s="84">
        <f>'[2]Ф2 '!G228</f>
        <v>2026</v>
      </c>
      <c r="H228" s="85">
        <v>1.91707077</v>
      </c>
      <c r="I228" s="85">
        <v>1.8379807500000001</v>
      </c>
      <c r="J228" s="84" t="s">
        <v>55</v>
      </c>
      <c r="K228" s="85">
        <f t="shared" si="77"/>
        <v>1.91707077</v>
      </c>
      <c r="L228" s="113">
        <v>0</v>
      </c>
      <c r="M228" s="112">
        <f t="shared" si="85"/>
        <v>1.91707077</v>
      </c>
      <c r="N228" s="113">
        <v>0</v>
      </c>
      <c r="O228" s="86">
        <v>0</v>
      </c>
      <c r="P228" s="85">
        <f t="shared" si="83"/>
        <v>1.8379807500000001</v>
      </c>
      <c r="Q228" s="113">
        <v>0</v>
      </c>
      <c r="R228" s="112">
        <f t="shared" si="78"/>
        <v>1.8379807500000001</v>
      </c>
      <c r="S228" s="113">
        <v>0</v>
      </c>
      <c r="T228" s="86">
        <v>0</v>
      </c>
      <c r="U228" s="90">
        <v>0</v>
      </c>
      <c r="V228" s="90">
        <v>0</v>
      </c>
      <c r="W228" s="86">
        <f t="shared" si="87"/>
        <v>0</v>
      </c>
      <c r="X228" s="84">
        <v>0</v>
      </c>
      <c r="Y228" s="86">
        <f t="shared" si="88"/>
        <v>0</v>
      </c>
      <c r="Z228" s="89">
        <f t="shared" si="86"/>
        <v>1.91707077</v>
      </c>
      <c r="AA228" s="85">
        <f t="shared" si="86"/>
        <v>1.8379807500000001</v>
      </c>
      <c r="AB228" s="90">
        <v>0</v>
      </c>
      <c r="AC228" s="90">
        <v>0</v>
      </c>
      <c r="AD228" s="90">
        <v>0</v>
      </c>
      <c r="AE228" s="90">
        <v>0</v>
      </c>
      <c r="AF228" s="90">
        <v>0</v>
      </c>
      <c r="AG228" s="90">
        <v>0</v>
      </c>
      <c r="AH228" s="89">
        <f t="shared" si="75"/>
        <v>1.91707077</v>
      </c>
      <c r="AI228" s="89">
        <f t="shared" si="76"/>
        <v>1.8379807500000001</v>
      </c>
      <c r="AJ228" s="104" t="str">
        <f>'[2]Ф2 '!CT228</f>
        <v>нд</v>
      </c>
    </row>
    <row r="229" spans="1:36" ht="37.5" customHeight="1" x14ac:dyDescent="0.25">
      <c r="A229" s="80" t="s">
        <v>291</v>
      </c>
      <c r="B229" s="102" t="str">
        <f>'[2]Ф2 '!B229</f>
        <v>Реконструкция ВЛ-0,4(0,23)кВ в ВЛИ-0,4кВ КТП-110 ф. "Центральная" г.Артём</v>
      </c>
      <c r="C229" s="103" t="str">
        <f>'[2]Ф2 '!C229</f>
        <v>Q_ДЭСК_26</v>
      </c>
      <c r="D229" s="84" t="s">
        <v>107</v>
      </c>
      <c r="E229" s="84">
        <f>'[2]Ф2 '!E229</f>
        <v>2026</v>
      </c>
      <c r="F229" s="84">
        <f>'[2]Ф2 '!F229</f>
        <v>2026</v>
      </c>
      <c r="G229" s="84">
        <f>'[2]Ф2 '!G229</f>
        <v>2026</v>
      </c>
      <c r="H229" s="85">
        <v>1.0925416100000001</v>
      </c>
      <c r="I229" s="85">
        <v>1.0485517</v>
      </c>
      <c r="J229" s="84" t="s">
        <v>55</v>
      </c>
      <c r="K229" s="85">
        <f t="shared" si="77"/>
        <v>1.0925416100000001</v>
      </c>
      <c r="L229" s="113">
        <v>0</v>
      </c>
      <c r="M229" s="112">
        <f t="shared" si="85"/>
        <v>1.0925416100000001</v>
      </c>
      <c r="N229" s="113">
        <v>0</v>
      </c>
      <c r="O229" s="86">
        <v>0</v>
      </c>
      <c r="P229" s="85">
        <f t="shared" si="83"/>
        <v>1.0485517</v>
      </c>
      <c r="Q229" s="113">
        <v>0</v>
      </c>
      <c r="R229" s="112">
        <f t="shared" si="78"/>
        <v>1.0485517</v>
      </c>
      <c r="S229" s="113">
        <v>0</v>
      </c>
      <c r="T229" s="86">
        <v>0</v>
      </c>
      <c r="U229" s="90">
        <v>0</v>
      </c>
      <c r="V229" s="90">
        <v>0</v>
      </c>
      <c r="W229" s="86">
        <f t="shared" si="87"/>
        <v>0</v>
      </c>
      <c r="X229" s="84">
        <v>0</v>
      </c>
      <c r="Y229" s="86">
        <f t="shared" si="88"/>
        <v>0</v>
      </c>
      <c r="Z229" s="89">
        <f t="shared" si="86"/>
        <v>1.0925416100000001</v>
      </c>
      <c r="AA229" s="85">
        <f t="shared" si="86"/>
        <v>1.0485517</v>
      </c>
      <c r="AB229" s="90">
        <v>0</v>
      </c>
      <c r="AC229" s="90">
        <v>0</v>
      </c>
      <c r="AD229" s="90">
        <v>0</v>
      </c>
      <c r="AE229" s="90">
        <v>0</v>
      </c>
      <c r="AF229" s="90">
        <v>0</v>
      </c>
      <c r="AG229" s="90">
        <v>0</v>
      </c>
      <c r="AH229" s="89">
        <f t="shared" si="75"/>
        <v>1.0925416100000001</v>
      </c>
      <c r="AI229" s="89">
        <f t="shared" si="76"/>
        <v>1.0485517</v>
      </c>
      <c r="AJ229" s="104" t="str">
        <f>'[2]Ф2 '!CT229</f>
        <v>нд</v>
      </c>
    </row>
    <row r="230" spans="1:36" ht="37.5" customHeight="1" x14ac:dyDescent="0.25">
      <c r="A230" s="80" t="s">
        <v>292</v>
      </c>
      <c r="B230" s="102" t="str">
        <f>'[2]Ф2 '!B230</f>
        <v>Реконструкция ВЛ-0,4(0,23)кВ в ВЛИ-0,4кВ СТП-311 ф. "№1" г.Артём</v>
      </c>
      <c r="C230" s="103" t="str">
        <f>'[2]Ф2 '!C230</f>
        <v>Q_ДЭСК_27</v>
      </c>
      <c r="D230" s="84" t="s">
        <v>107</v>
      </c>
      <c r="E230" s="84">
        <f>'[2]Ф2 '!E230</f>
        <v>2026</v>
      </c>
      <c r="F230" s="84">
        <f>'[2]Ф2 '!F230</f>
        <v>2026</v>
      </c>
      <c r="G230" s="84">
        <f>'[2]Ф2 '!G230</f>
        <v>2026</v>
      </c>
      <c r="H230" s="85">
        <v>1.84544799</v>
      </c>
      <c r="I230" s="85">
        <v>1.77160886</v>
      </c>
      <c r="J230" s="84" t="s">
        <v>55</v>
      </c>
      <c r="K230" s="85">
        <f t="shared" si="77"/>
        <v>1.84544799</v>
      </c>
      <c r="L230" s="113">
        <v>0</v>
      </c>
      <c r="M230" s="112">
        <f t="shared" si="85"/>
        <v>1.84544799</v>
      </c>
      <c r="N230" s="113">
        <v>0</v>
      </c>
      <c r="O230" s="86">
        <v>0</v>
      </c>
      <c r="P230" s="85">
        <f t="shared" si="83"/>
        <v>1.77160886</v>
      </c>
      <c r="Q230" s="113">
        <v>0</v>
      </c>
      <c r="R230" s="112">
        <f t="shared" si="78"/>
        <v>1.77160886</v>
      </c>
      <c r="S230" s="113">
        <v>0</v>
      </c>
      <c r="T230" s="86">
        <v>0</v>
      </c>
      <c r="U230" s="90">
        <v>0</v>
      </c>
      <c r="V230" s="90">
        <v>0</v>
      </c>
      <c r="W230" s="86">
        <f t="shared" si="87"/>
        <v>0</v>
      </c>
      <c r="X230" s="84">
        <v>0</v>
      </c>
      <c r="Y230" s="86">
        <f t="shared" si="88"/>
        <v>0</v>
      </c>
      <c r="Z230" s="89">
        <f t="shared" si="86"/>
        <v>1.84544799</v>
      </c>
      <c r="AA230" s="85">
        <f t="shared" si="86"/>
        <v>1.77160886</v>
      </c>
      <c r="AB230" s="90">
        <v>0</v>
      </c>
      <c r="AC230" s="90">
        <v>0</v>
      </c>
      <c r="AD230" s="90">
        <v>0</v>
      </c>
      <c r="AE230" s="90">
        <v>0</v>
      </c>
      <c r="AF230" s="90">
        <v>0</v>
      </c>
      <c r="AG230" s="90">
        <v>0</v>
      </c>
      <c r="AH230" s="89">
        <f t="shared" si="75"/>
        <v>1.84544799</v>
      </c>
      <c r="AI230" s="89">
        <f t="shared" si="76"/>
        <v>1.77160886</v>
      </c>
      <c r="AJ230" s="104" t="str">
        <f>'[2]Ф2 '!CT230</f>
        <v>нд</v>
      </c>
    </row>
    <row r="231" spans="1:36" ht="37.5" customHeight="1" x14ac:dyDescent="0.25">
      <c r="A231" s="80" t="s">
        <v>293</v>
      </c>
      <c r="B231" s="102" t="str">
        <f>'[2]Ф2 '!B231</f>
        <v>Реконструкция ВЛ-0,4(0,23)кВ в ВЛИ-0,4кВ СТП-311 ф. "№2" г.Артём</v>
      </c>
      <c r="C231" s="103" t="str">
        <f>'[2]Ф2 '!C231</f>
        <v>Q_ДЭСК_28</v>
      </c>
      <c r="D231" s="84" t="s">
        <v>107</v>
      </c>
      <c r="E231" s="84">
        <f>'[2]Ф2 '!E231</f>
        <v>2026</v>
      </c>
      <c r="F231" s="84">
        <f>'[2]Ф2 '!F231</f>
        <v>2026</v>
      </c>
      <c r="G231" s="84">
        <f>'[2]Ф2 '!G231</f>
        <v>2026</v>
      </c>
      <c r="H231" s="85">
        <v>0.63605403000000005</v>
      </c>
      <c r="I231" s="85">
        <v>0.61072702000000001</v>
      </c>
      <c r="J231" s="84" t="s">
        <v>55</v>
      </c>
      <c r="K231" s="85">
        <f t="shared" si="77"/>
        <v>0.63605403000000005</v>
      </c>
      <c r="L231" s="113">
        <v>0</v>
      </c>
      <c r="M231" s="112">
        <f t="shared" si="85"/>
        <v>0.63605403000000005</v>
      </c>
      <c r="N231" s="113">
        <v>0</v>
      </c>
      <c r="O231" s="86">
        <v>0</v>
      </c>
      <c r="P231" s="85">
        <f t="shared" si="83"/>
        <v>0.61072702000000001</v>
      </c>
      <c r="Q231" s="113">
        <v>0</v>
      </c>
      <c r="R231" s="112">
        <f t="shared" si="78"/>
        <v>0.61072702000000001</v>
      </c>
      <c r="S231" s="113">
        <v>0</v>
      </c>
      <c r="T231" s="86">
        <v>0</v>
      </c>
      <c r="U231" s="90">
        <v>0</v>
      </c>
      <c r="V231" s="90">
        <v>0</v>
      </c>
      <c r="W231" s="86">
        <f t="shared" si="87"/>
        <v>0</v>
      </c>
      <c r="X231" s="84">
        <v>0</v>
      </c>
      <c r="Y231" s="86">
        <f t="shared" si="88"/>
        <v>0</v>
      </c>
      <c r="Z231" s="89">
        <f t="shared" si="86"/>
        <v>0.63605403000000005</v>
      </c>
      <c r="AA231" s="85">
        <f t="shared" si="86"/>
        <v>0.61072702000000001</v>
      </c>
      <c r="AB231" s="90">
        <v>0</v>
      </c>
      <c r="AC231" s="90">
        <v>0</v>
      </c>
      <c r="AD231" s="90">
        <v>0</v>
      </c>
      <c r="AE231" s="90">
        <v>0</v>
      </c>
      <c r="AF231" s="90">
        <v>0</v>
      </c>
      <c r="AG231" s="90">
        <v>0</v>
      </c>
      <c r="AH231" s="89">
        <f t="shared" si="75"/>
        <v>0.63605403000000005</v>
      </c>
      <c r="AI231" s="89">
        <f t="shared" si="76"/>
        <v>0.61072702000000001</v>
      </c>
      <c r="AJ231" s="104" t="str">
        <f>'[2]Ф2 '!CT231</f>
        <v>нд</v>
      </c>
    </row>
    <row r="232" spans="1:36" ht="37.5" customHeight="1" x14ac:dyDescent="0.25">
      <c r="A232" s="80" t="s">
        <v>294</v>
      </c>
      <c r="B232" s="102" t="str">
        <f>'[2]Ф2 '!B232</f>
        <v>Реконструкция ВЛ-0,4(0,23)кВ в ВЛИ-0,4кВ СТП-311 ф. "№3" г.Артём</v>
      </c>
      <c r="C232" s="103" t="str">
        <f>'[2]Ф2 '!C232</f>
        <v>Q_ДЭСК_29</v>
      </c>
      <c r="D232" s="84" t="s">
        <v>107</v>
      </c>
      <c r="E232" s="84">
        <f>'[2]Ф2 '!E232</f>
        <v>2026</v>
      </c>
      <c r="F232" s="84">
        <f>'[2]Ф2 '!F232</f>
        <v>2026</v>
      </c>
      <c r="G232" s="84">
        <f>'[2]Ф2 '!G232</f>
        <v>2026</v>
      </c>
      <c r="H232" s="85">
        <v>2.52788469</v>
      </c>
      <c r="I232" s="85">
        <v>2.4157931399999999</v>
      </c>
      <c r="J232" s="84" t="s">
        <v>55</v>
      </c>
      <c r="K232" s="85">
        <f t="shared" si="77"/>
        <v>2.52788469</v>
      </c>
      <c r="L232" s="113">
        <v>0</v>
      </c>
      <c r="M232" s="112">
        <f t="shared" si="85"/>
        <v>2.52788469</v>
      </c>
      <c r="N232" s="113">
        <v>0</v>
      </c>
      <c r="O232" s="86">
        <v>0</v>
      </c>
      <c r="P232" s="85">
        <f t="shared" si="83"/>
        <v>2.4157931399999999</v>
      </c>
      <c r="Q232" s="113">
        <v>0</v>
      </c>
      <c r="R232" s="112">
        <f t="shared" si="78"/>
        <v>2.4157931399999999</v>
      </c>
      <c r="S232" s="113">
        <v>0</v>
      </c>
      <c r="T232" s="86">
        <v>0</v>
      </c>
      <c r="U232" s="90">
        <v>0</v>
      </c>
      <c r="V232" s="90">
        <v>0</v>
      </c>
      <c r="W232" s="86">
        <f t="shared" si="87"/>
        <v>0</v>
      </c>
      <c r="X232" s="84">
        <v>0</v>
      </c>
      <c r="Y232" s="86">
        <f t="shared" si="88"/>
        <v>0</v>
      </c>
      <c r="Z232" s="89">
        <f t="shared" si="86"/>
        <v>2.52788469</v>
      </c>
      <c r="AA232" s="85">
        <f t="shared" si="86"/>
        <v>2.4157931399999999</v>
      </c>
      <c r="AB232" s="90">
        <v>0</v>
      </c>
      <c r="AC232" s="90">
        <v>0</v>
      </c>
      <c r="AD232" s="90">
        <v>0</v>
      </c>
      <c r="AE232" s="90">
        <v>0</v>
      </c>
      <c r="AF232" s="90">
        <v>0</v>
      </c>
      <c r="AG232" s="90">
        <v>0</v>
      </c>
      <c r="AH232" s="89">
        <f t="shared" si="75"/>
        <v>2.52788469</v>
      </c>
      <c r="AI232" s="89">
        <f t="shared" si="76"/>
        <v>2.4157931399999999</v>
      </c>
      <c r="AJ232" s="104" t="str">
        <f>'[2]Ф2 '!CT232</f>
        <v>нд</v>
      </c>
    </row>
    <row r="233" spans="1:36" ht="37.5" customHeight="1" x14ac:dyDescent="0.25">
      <c r="A233" s="80" t="s">
        <v>295</v>
      </c>
      <c r="B233" s="102" t="str">
        <f>'[2]Ф2 '!B233</f>
        <v>Реконструкция ВЛ-0,4(0,23)кВ в ВЛИ-0,4кВ ТП-61 ф. "Матвеева (Карьерная-Джамбула)" г.Артём</v>
      </c>
      <c r="C233" s="103" t="str">
        <f>'[2]Ф2 '!C233</f>
        <v>Q_ДЭСК_30</v>
      </c>
      <c r="D233" s="84" t="s">
        <v>107</v>
      </c>
      <c r="E233" s="84">
        <f>'[2]Ф2 '!E233</f>
        <v>2026</v>
      </c>
      <c r="F233" s="84">
        <f>'[2]Ф2 '!F233</f>
        <v>2026</v>
      </c>
      <c r="G233" s="84">
        <f>'[2]Ф2 '!G233</f>
        <v>2026</v>
      </c>
      <c r="H233" s="85">
        <v>1.8808355800000001</v>
      </c>
      <c r="I233" s="85">
        <v>1.8025984399999999</v>
      </c>
      <c r="J233" s="84" t="s">
        <v>55</v>
      </c>
      <c r="K233" s="85">
        <f t="shared" si="77"/>
        <v>1.8808355800000001</v>
      </c>
      <c r="L233" s="113">
        <v>0</v>
      </c>
      <c r="M233" s="112">
        <f t="shared" si="85"/>
        <v>1.8808355800000001</v>
      </c>
      <c r="N233" s="113">
        <v>0</v>
      </c>
      <c r="O233" s="86">
        <v>0</v>
      </c>
      <c r="P233" s="85">
        <f t="shared" si="83"/>
        <v>1.8025984399999999</v>
      </c>
      <c r="Q233" s="113">
        <v>0</v>
      </c>
      <c r="R233" s="112">
        <f t="shared" si="78"/>
        <v>1.8025984399999999</v>
      </c>
      <c r="S233" s="113">
        <v>0</v>
      </c>
      <c r="T233" s="86">
        <v>0</v>
      </c>
      <c r="U233" s="90">
        <v>0</v>
      </c>
      <c r="V233" s="90">
        <v>0</v>
      </c>
      <c r="W233" s="86">
        <f t="shared" si="87"/>
        <v>0</v>
      </c>
      <c r="X233" s="84">
        <v>0</v>
      </c>
      <c r="Y233" s="86">
        <f t="shared" si="88"/>
        <v>0</v>
      </c>
      <c r="Z233" s="89">
        <f t="shared" si="86"/>
        <v>1.8808355800000001</v>
      </c>
      <c r="AA233" s="85">
        <f t="shared" si="86"/>
        <v>1.8025984399999999</v>
      </c>
      <c r="AB233" s="90">
        <v>0</v>
      </c>
      <c r="AC233" s="90">
        <v>0</v>
      </c>
      <c r="AD233" s="90">
        <v>0</v>
      </c>
      <c r="AE233" s="90">
        <v>0</v>
      </c>
      <c r="AF233" s="90">
        <v>0</v>
      </c>
      <c r="AG233" s="90">
        <v>0</v>
      </c>
      <c r="AH233" s="89">
        <f t="shared" si="75"/>
        <v>1.8808355800000001</v>
      </c>
      <c r="AI233" s="89">
        <f t="shared" si="76"/>
        <v>1.8025984399999999</v>
      </c>
      <c r="AJ233" s="104" t="str">
        <f>'[2]Ф2 '!CT233</f>
        <v>нд</v>
      </c>
    </row>
    <row r="234" spans="1:36" ht="37.5" customHeight="1" x14ac:dyDescent="0.25">
      <c r="A234" s="80" t="s">
        <v>296</v>
      </c>
      <c r="B234" s="102" t="str">
        <f>'[2]Ф2 '!B234</f>
        <v>Реконструкция ВЛ-0,4(0,23)кВ в ВЛИ-0,4кВ ТП-89 ф. "Киевская-Одесская" г.Артём</v>
      </c>
      <c r="C234" s="103" t="str">
        <f>'[2]Ф2 '!C234</f>
        <v>Q_ДЭСК_31</v>
      </c>
      <c r="D234" s="84" t="s">
        <v>107</v>
      </c>
      <c r="E234" s="84">
        <f>'[2]Ф2 '!E234</f>
        <v>2026</v>
      </c>
      <c r="F234" s="84">
        <f>'[2]Ф2 '!F234</f>
        <v>2026</v>
      </c>
      <c r="G234" s="84">
        <f>'[2]Ф2 '!G234</f>
        <v>2026</v>
      </c>
      <c r="H234" s="85">
        <v>3.1671717300000002</v>
      </c>
      <c r="I234" s="85">
        <v>3.0368308900000001</v>
      </c>
      <c r="J234" s="84" t="s">
        <v>55</v>
      </c>
      <c r="K234" s="85">
        <f t="shared" si="77"/>
        <v>3.1671717300000002</v>
      </c>
      <c r="L234" s="113">
        <v>0</v>
      </c>
      <c r="M234" s="112">
        <f t="shared" si="85"/>
        <v>3.1671717300000002</v>
      </c>
      <c r="N234" s="113">
        <v>0</v>
      </c>
      <c r="O234" s="86">
        <v>0</v>
      </c>
      <c r="P234" s="85">
        <f t="shared" si="83"/>
        <v>3.0368308900000001</v>
      </c>
      <c r="Q234" s="113">
        <v>0</v>
      </c>
      <c r="R234" s="112">
        <f t="shared" si="78"/>
        <v>3.0368308900000001</v>
      </c>
      <c r="S234" s="113">
        <v>0</v>
      </c>
      <c r="T234" s="86">
        <v>0</v>
      </c>
      <c r="U234" s="90">
        <v>0</v>
      </c>
      <c r="V234" s="90">
        <v>0</v>
      </c>
      <c r="W234" s="86">
        <f t="shared" si="87"/>
        <v>0</v>
      </c>
      <c r="X234" s="84">
        <v>0</v>
      </c>
      <c r="Y234" s="86">
        <f t="shared" si="88"/>
        <v>0</v>
      </c>
      <c r="Z234" s="89">
        <f t="shared" si="86"/>
        <v>3.1671717300000002</v>
      </c>
      <c r="AA234" s="85">
        <f t="shared" si="86"/>
        <v>3.0368308900000001</v>
      </c>
      <c r="AB234" s="90">
        <v>0</v>
      </c>
      <c r="AC234" s="90">
        <v>0</v>
      </c>
      <c r="AD234" s="90">
        <v>0</v>
      </c>
      <c r="AE234" s="90">
        <v>0</v>
      </c>
      <c r="AF234" s="90">
        <v>0</v>
      </c>
      <c r="AG234" s="90">
        <v>0</v>
      </c>
      <c r="AH234" s="89">
        <f t="shared" si="75"/>
        <v>3.1671717300000002</v>
      </c>
      <c r="AI234" s="89">
        <f t="shared" si="76"/>
        <v>3.0368308900000001</v>
      </c>
      <c r="AJ234" s="104" t="str">
        <f>'[2]Ф2 '!CT234</f>
        <v>нд</v>
      </c>
    </row>
    <row r="235" spans="1:36" ht="37.5" customHeight="1" x14ac:dyDescent="0.25">
      <c r="A235" s="80" t="s">
        <v>297</v>
      </c>
      <c r="B235" s="102" t="str">
        <f>'[2]Ф2 '!B235</f>
        <v>Реконструкция ВЛ-0,4(0,23)кВ в ВЛИ-0,4кВ ТП-89 ф. "Приморская" г.Артём</v>
      </c>
      <c r="C235" s="103" t="str">
        <f>'[2]Ф2 '!C235</f>
        <v>Q_ДЭСК_32</v>
      </c>
      <c r="D235" s="84" t="s">
        <v>107</v>
      </c>
      <c r="E235" s="84">
        <f>'[2]Ф2 '!E235</f>
        <v>2026</v>
      </c>
      <c r="F235" s="84">
        <f>'[2]Ф2 '!F235</f>
        <v>2026</v>
      </c>
      <c r="G235" s="84">
        <f>'[2]Ф2 '!G235</f>
        <v>2026</v>
      </c>
      <c r="H235" s="85">
        <v>1.12782435</v>
      </c>
      <c r="I235" s="85">
        <v>1.08070299</v>
      </c>
      <c r="J235" s="84" t="s">
        <v>55</v>
      </c>
      <c r="K235" s="85">
        <f t="shared" si="77"/>
        <v>1.12782435</v>
      </c>
      <c r="L235" s="113">
        <v>0</v>
      </c>
      <c r="M235" s="112">
        <f t="shared" si="85"/>
        <v>1.12782435</v>
      </c>
      <c r="N235" s="113">
        <v>0</v>
      </c>
      <c r="O235" s="86">
        <v>0</v>
      </c>
      <c r="P235" s="85">
        <f t="shared" si="83"/>
        <v>1.08070299</v>
      </c>
      <c r="Q235" s="113">
        <v>0</v>
      </c>
      <c r="R235" s="112">
        <f t="shared" si="78"/>
        <v>1.08070299</v>
      </c>
      <c r="S235" s="113">
        <v>0</v>
      </c>
      <c r="T235" s="86">
        <v>0</v>
      </c>
      <c r="U235" s="90">
        <v>0</v>
      </c>
      <c r="V235" s="90">
        <v>0</v>
      </c>
      <c r="W235" s="86">
        <f t="shared" si="87"/>
        <v>0</v>
      </c>
      <c r="X235" s="84">
        <v>0</v>
      </c>
      <c r="Y235" s="86">
        <f t="shared" si="88"/>
        <v>0</v>
      </c>
      <c r="Z235" s="89">
        <f t="shared" si="86"/>
        <v>1.12782435</v>
      </c>
      <c r="AA235" s="85">
        <f t="shared" si="86"/>
        <v>1.08070299</v>
      </c>
      <c r="AB235" s="90">
        <v>0</v>
      </c>
      <c r="AC235" s="90">
        <v>0</v>
      </c>
      <c r="AD235" s="90">
        <v>0</v>
      </c>
      <c r="AE235" s="90">
        <v>0</v>
      </c>
      <c r="AF235" s="90">
        <v>0</v>
      </c>
      <c r="AG235" s="90">
        <v>0</v>
      </c>
      <c r="AH235" s="89">
        <f t="shared" si="75"/>
        <v>1.12782435</v>
      </c>
      <c r="AI235" s="89">
        <f t="shared" si="76"/>
        <v>1.08070299</v>
      </c>
      <c r="AJ235" s="104" t="str">
        <f>'[2]Ф2 '!CT235</f>
        <v>нд</v>
      </c>
    </row>
    <row r="236" spans="1:36" ht="37.5" customHeight="1" x14ac:dyDescent="0.25">
      <c r="A236" s="80" t="s">
        <v>298</v>
      </c>
      <c r="B236" s="102" t="str">
        <f>'[2]Ф2 '!B236</f>
        <v>Реконструкция ВЛ-0,4(0,23)кВ в ВЛИ-0,4кВ ТП-89 ф. "Уссурийская-гаражи" г.Артём</v>
      </c>
      <c r="C236" s="103" t="str">
        <f>'[2]Ф2 '!C236</f>
        <v>Q_ДЭСК_33</v>
      </c>
      <c r="D236" s="84" t="s">
        <v>107</v>
      </c>
      <c r="E236" s="84">
        <f>'[2]Ф2 '!E236</f>
        <v>2026</v>
      </c>
      <c r="F236" s="84">
        <f>'[2]Ф2 '!F236</f>
        <v>2026</v>
      </c>
      <c r="G236" s="84">
        <f>'[2]Ф2 '!G236</f>
        <v>2026</v>
      </c>
      <c r="H236" s="85">
        <v>1.22147877</v>
      </c>
      <c r="I236" s="85">
        <v>1.17145276</v>
      </c>
      <c r="J236" s="84" t="s">
        <v>55</v>
      </c>
      <c r="K236" s="85">
        <f t="shared" si="77"/>
        <v>1.22147877</v>
      </c>
      <c r="L236" s="113">
        <v>0</v>
      </c>
      <c r="M236" s="112">
        <f t="shared" si="85"/>
        <v>1.22147877</v>
      </c>
      <c r="N236" s="113">
        <v>0</v>
      </c>
      <c r="O236" s="86">
        <v>0</v>
      </c>
      <c r="P236" s="85">
        <f t="shared" si="83"/>
        <v>1.17145276</v>
      </c>
      <c r="Q236" s="113">
        <v>0</v>
      </c>
      <c r="R236" s="112">
        <f t="shared" si="78"/>
        <v>1.17145276</v>
      </c>
      <c r="S236" s="113">
        <v>0</v>
      </c>
      <c r="T236" s="86">
        <v>0</v>
      </c>
      <c r="U236" s="90">
        <v>0</v>
      </c>
      <c r="V236" s="90">
        <v>0</v>
      </c>
      <c r="W236" s="86">
        <f t="shared" si="87"/>
        <v>0</v>
      </c>
      <c r="X236" s="84">
        <v>0</v>
      </c>
      <c r="Y236" s="86">
        <f t="shared" si="88"/>
        <v>0</v>
      </c>
      <c r="Z236" s="89">
        <f t="shared" si="86"/>
        <v>1.22147877</v>
      </c>
      <c r="AA236" s="85">
        <f t="shared" si="86"/>
        <v>1.17145276</v>
      </c>
      <c r="AB236" s="90">
        <v>0</v>
      </c>
      <c r="AC236" s="90">
        <v>0</v>
      </c>
      <c r="AD236" s="90">
        <v>0</v>
      </c>
      <c r="AE236" s="90">
        <v>0</v>
      </c>
      <c r="AF236" s="90">
        <v>0</v>
      </c>
      <c r="AG236" s="90">
        <v>0</v>
      </c>
      <c r="AH236" s="89">
        <f t="shared" si="75"/>
        <v>1.22147877</v>
      </c>
      <c r="AI236" s="89">
        <f t="shared" si="76"/>
        <v>1.17145276</v>
      </c>
      <c r="AJ236" s="104" t="str">
        <f>'[2]Ф2 '!CT236</f>
        <v>нд</v>
      </c>
    </row>
    <row r="237" spans="1:36" ht="37.5" customHeight="1" x14ac:dyDescent="0.25">
      <c r="A237" s="80" t="s">
        <v>299</v>
      </c>
      <c r="B237" s="102" t="str">
        <f>'[2]Ф2 '!B237</f>
        <v>Реконструкция ВЛ-0,4(0,23)кВ в ВЛИ-0,4кВ ТП-107 ф. "Пархоменко" г.Артём</v>
      </c>
      <c r="C237" s="103" t="str">
        <f>'[2]Ф2 '!C237</f>
        <v>Q_ДЭСК_34</v>
      </c>
      <c r="D237" s="84" t="s">
        <v>107</v>
      </c>
      <c r="E237" s="84">
        <f>'[2]Ф2 '!E237</f>
        <v>2026</v>
      </c>
      <c r="F237" s="84">
        <f>'[2]Ф2 '!F237</f>
        <v>2026</v>
      </c>
      <c r="G237" s="84">
        <f>'[2]Ф2 '!G237</f>
        <v>2026</v>
      </c>
      <c r="H237" s="85">
        <v>1.6773280399999999</v>
      </c>
      <c r="I237" s="85">
        <v>1.60310924</v>
      </c>
      <c r="J237" s="84" t="s">
        <v>55</v>
      </c>
      <c r="K237" s="85">
        <f t="shared" si="77"/>
        <v>1.6773280399999999</v>
      </c>
      <c r="L237" s="113">
        <v>0</v>
      </c>
      <c r="M237" s="112">
        <f t="shared" si="85"/>
        <v>1.6773280399999999</v>
      </c>
      <c r="N237" s="113">
        <v>0</v>
      </c>
      <c r="O237" s="86">
        <v>0</v>
      </c>
      <c r="P237" s="85">
        <f t="shared" si="83"/>
        <v>1.60310924</v>
      </c>
      <c r="Q237" s="113">
        <v>0</v>
      </c>
      <c r="R237" s="112">
        <f t="shared" si="78"/>
        <v>1.60310924</v>
      </c>
      <c r="S237" s="113">
        <v>0</v>
      </c>
      <c r="T237" s="86">
        <v>0</v>
      </c>
      <c r="U237" s="90">
        <v>0</v>
      </c>
      <c r="V237" s="90">
        <v>0</v>
      </c>
      <c r="W237" s="86">
        <f t="shared" si="87"/>
        <v>0</v>
      </c>
      <c r="X237" s="84">
        <v>0</v>
      </c>
      <c r="Y237" s="86">
        <f t="shared" si="88"/>
        <v>0</v>
      </c>
      <c r="Z237" s="89">
        <f t="shared" si="86"/>
        <v>1.6773280399999999</v>
      </c>
      <c r="AA237" s="85">
        <f t="shared" si="86"/>
        <v>1.60310924</v>
      </c>
      <c r="AB237" s="90">
        <v>0</v>
      </c>
      <c r="AC237" s="90">
        <v>0</v>
      </c>
      <c r="AD237" s="90">
        <v>0</v>
      </c>
      <c r="AE237" s="90">
        <v>0</v>
      </c>
      <c r="AF237" s="90">
        <v>0</v>
      </c>
      <c r="AG237" s="90">
        <v>0</v>
      </c>
      <c r="AH237" s="89">
        <f t="shared" si="75"/>
        <v>1.6773280399999999</v>
      </c>
      <c r="AI237" s="89">
        <f t="shared" si="76"/>
        <v>1.60310924</v>
      </c>
      <c r="AJ237" s="104" t="str">
        <f>'[2]Ф2 '!CT237</f>
        <v>нд</v>
      </c>
    </row>
    <row r="238" spans="1:36" ht="37.5" customHeight="1" x14ac:dyDescent="0.25">
      <c r="A238" s="80" t="s">
        <v>300</v>
      </c>
      <c r="B238" s="102" t="str">
        <f>'[2]Ф2 '!B238</f>
        <v xml:space="preserve">Реконструкция ВЛЗ-6 кВ  Ф.№10 "АТЭЦ" ТП-112 до опоры №17 </v>
      </c>
      <c r="C238" s="103" t="str">
        <f>'[2]Ф2 '!C238</f>
        <v>Q_ДЭСК_35</v>
      </c>
      <c r="D238" s="84" t="s">
        <v>107</v>
      </c>
      <c r="E238" s="84">
        <f>'[2]Ф2 '!E238</f>
        <v>2026</v>
      </c>
      <c r="F238" s="84">
        <f>'[2]Ф2 '!F238</f>
        <v>2026</v>
      </c>
      <c r="G238" s="84">
        <f>'[2]Ф2 '!G238</f>
        <v>2026</v>
      </c>
      <c r="H238" s="85">
        <v>3.3912361099999999</v>
      </c>
      <c r="I238" s="86">
        <v>0</v>
      </c>
      <c r="J238" s="84" t="s">
        <v>55</v>
      </c>
      <c r="K238" s="85">
        <f t="shared" si="77"/>
        <v>3.3912361099999999</v>
      </c>
      <c r="L238" s="113">
        <v>0</v>
      </c>
      <c r="M238" s="112">
        <f t="shared" si="85"/>
        <v>3.3912361099999999</v>
      </c>
      <c r="N238" s="113">
        <v>0</v>
      </c>
      <c r="O238" s="86">
        <v>0</v>
      </c>
      <c r="P238" s="86">
        <f t="shared" si="83"/>
        <v>0</v>
      </c>
      <c r="Q238" s="94">
        <v>0</v>
      </c>
      <c r="R238" s="94">
        <f t="shared" si="78"/>
        <v>0</v>
      </c>
      <c r="S238" s="113">
        <v>0</v>
      </c>
      <c r="T238" s="86">
        <v>0</v>
      </c>
      <c r="U238" s="90">
        <v>0</v>
      </c>
      <c r="V238" s="90">
        <v>0</v>
      </c>
      <c r="W238" s="86">
        <f t="shared" si="87"/>
        <v>0</v>
      </c>
      <c r="X238" s="84">
        <v>0</v>
      </c>
      <c r="Y238" s="86">
        <f t="shared" si="88"/>
        <v>0</v>
      </c>
      <c r="Z238" s="89">
        <f t="shared" si="86"/>
        <v>3.3912361099999999</v>
      </c>
      <c r="AA238" s="86">
        <f t="shared" si="86"/>
        <v>0</v>
      </c>
      <c r="AB238" s="90">
        <v>0</v>
      </c>
      <c r="AC238" s="90">
        <v>0</v>
      </c>
      <c r="AD238" s="90">
        <v>0</v>
      </c>
      <c r="AE238" s="90">
        <v>0</v>
      </c>
      <c r="AF238" s="90">
        <v>0</v>
      </c>
      <c r="AG238" s="90">
        <v>0</v>
      </c>
      <c r="AH238" s="89">
        <f t="shared" si="75"/>
        <v>3.3912361099999999</v>
      </c>
      <c r="AI238" s="90">
        <f t="shared" si="76"/>
        <v>0</v>
      </c>
      <c r="AJ238" s="98" t="str">
        <f>'[2]Ф2 '!CT238</f>
        <v>реконструкция объекта неактуальна</v>
      </c>
    </row>
    <row r="239" spans="1:36" ht="37.5" customHeight="1" x14ac:dyDescent="0.25">
      <c r="A239" s="80" t="s">
        <v>301</v>
      </c>
      <c r="B239" s="102" t="str">
        <f>'[2]Ф2 '!B239</f>
        <v>Реконструкция ВЛ-0,4(0,23)кВ в ВЛИ-0,4кВ ТП-95 ф. "Поселок 1" г.Артём</v>
      </c>
      <c r="C239" s="103" t="str">
        <f>'[2]Ф2 '!C239</f>
        <v>Q_ДЭСК_36</v>
      </c>
      <c r="D239" s="84" t="s">
        <v>107</v>
      </c>
      <c r="E239" s="84">
        <f>'[2]Ф2 '!E239</f>
        <v>2026</v>
      </c>
      <c r="F239" s="84">
        <f>'[2]Ф2 '!F239</f>
        <v>2026</v>
      </c>
      <c r="G239" s="84">
        <f>'[2]Ф2 '!G239</f>
        <v>2026</v>
      </c>
      <c r="H239" s="85">
        <v>0.90158693000000001</v>
      </c>
      <c r="I239" s="85">
        <v>0.86510966</v>
      </c>
      <c r="J239" s="84" t="s">
        <v>55</v>
      </c>
      <c r="K239" s="85">
        <f t="shared" si="77"/>
        <v>0.90158693000000001</v>
      </c>
      <c r="L239" s="113">
        <v>0</v>
      </c>
      <c r="M239" s="112">
        <f t="shared" si="85"/>
        <v>0.90158693000000001</v>
      </c>
      <c r="N239" s="113">
        <v>0</v>
      </c>
      <c r="O239" s="86">
        <v>0</v>
      </c>
      <c r="P239" s="85">
        <f t="shared" si="83"/>
        <v>0.86510966</v>
      </c>
      <c r="Q239" s="113">
        <v>0</v>
      </c>
      <c r="R239" s="112">
        <f t="shared" si="78"/>
        <v>0.86510966</v>
      </c>
      <c r="S239" s="113">
        <v>0</v>
      </c>
      <c r="T239" s="86">
        <v>0</v>
      </c>
      <c r="U239" s="90">
        <v>0</v>
      </c>
      <c r="V239" s="90">
        <v>0</v>
      </c>
      <c r="W239" s="86">
        <f t="shared" si="87"/>
        <v>0</v>
      </c>
      <c r="X239" s="84">
        <v>0</v>
      </c>
      <c r="Y239" s="86">
        <f t="shared" si="88"/>
        <v>0</v>
      </c>
      <c r="Z239" s="89">
        <f t="shared" si="86"/>
        <v>0.90158693000000001</v>
      </c>
      <c r="AA239" s="85">
        <f t="shared" si="86"/>
        <v>0.86510966</v>
      </c>
      <c r="AB239" s="90">
        <v>0</v>
      </c>
      <c r="AC239" s="90">
        <v>0</v>
      </c>
      <c r="AD239" s="90">
        <v>0</v>
      </c>
      <c r="AE239" s="90">
        <v>0</v>
      </c>
      <c r="AF239" s="90">
        <v>0</v>
      </c>
      <c r="AG239" s="90">
        <v>0</v>
      </c>
      <c r="AH239" s="89">
        <f t="shared" si="75"/>
        <v>0.90158693000000001</v>
      </c>
      <c r="AI239" s="89">
        <f t="shared" si="76"/>
        <v>0.86510966</v>
      </c>
      <c r="AJ239" s="104" t="str">
        <f>'[2]Ф2 '!CT239</f>
        <v>нд</v>
      </c>
    </row>
    <row r="240" spans="1:36" ht="37.5" customHeight="1" x14ac:dyDescent="0.25">
      <c r="A240" s="80" t="s">
        <v>302</v>
      </c>
      <c r="B240" s="102" t="str">
        <f>'[2]Ф2 '!B240</f>
        <v>Реконструкция КЛ-6 кВ Ф.3 "АТЭЦ" от опоры 17/8/9 до РУ-6кВ ТП-176 г.Артём</v>
      </c>
      <c r="C240" s="103" t="str">
        <f>'[2]Ф2 '!C240</f>
        <v>Q_ДЭСК_37</v>
      </c>
      <c r="D240" s="84" t="s">
        <v>107</v>
      </c>
      <c r="E240" s="84">
        <f>'[2]Ф2 '!E240</f>
        <v>2026</v>
      </c>
      <c r="F240" s="84">
        <f>'[2]Ф2 '!F240</f>
        <v>2026</v>
      </c>
      <c r="G240" s="84">
        <f>'[2]Ф2 '!G240</f>
        <v>2026</v>
      </c>
      <c r="H240" s="85">
        <v>1.11991398</v>
      </c>
      <c r="I240" s="85">
        <v>1.05941767</v>
      </c>
      <c r="J240" s="84" t="s">
        <v>55</v>
      </c>
      <c r="K240" s="85">
        <f t="shared" si="77"/>
        <v>1.11991398</v>
      </c>
      <c r="L240" s="113">
        <v>0</v>
      </c>
      <c r="M240" s="112">
        <f t="shared" si="85"/>
        <v>1.11991398</v>
      </c>
      <c r="N240" s="113">
        <v>0</v>
      </c>
      <c r="O240" s="86">
        <v>0</v>
      </c>
      <c r="P240" s="85">
        <f t="shared" si="83"/>
        <v>1.05941767</v>
      </c>
      <c r="Q240" s="113">
        <v>0</v>
      </c>
      <c r="R240" s="112">
        <f t="shared" si="78"/>
        <v>1.05941767</v>
      </c>
      <c r="S240" s="113">
        <v>0</v>
      </c>
      <c r="T240" s="86">
        <v>0</v>
      </c>
      <c r="U240" s="90">
        <v>0</v>
      </c>
      <c r="V240" s="90">
        <v>0</v>
      </c>
      <c r="W240" s="86">
        <f t="shared" si="87"/>
        <v>0</v>
      </c>
      <c r="X240" s="84">
        <v>0</v>
      </c>
      <c r="Y240" s="86">
        <f t="shared" si="88"/>
        <v>0</v>
      </c>
      <c r="Z240" s="89">
        <f t="shared" si="86"/>
        <v>1.11991398</v>
      </c>
      <c r="AA240" s="85">
        <f t="shared" si="86"/>
        <v>1.05941767</v>
      </c>
      <c r="AB240" s="90">
        <v>0</v>
      </c>
      <c r="AC240" s="90">
        <v>0</v>
      </c>
      <c r="AD240" s="90">
        <v>0</v>
      </c>
      <c r="AE240" s="90">
        <v>0</v>
      </c>
      <c r="AF240" s="90">
        <v>0</v>
      </c>
      <c r="AG240" s="90">
        <v>0</v>
      </c>
      <c r="AH240" s="89">
        <f t="shared" si="75"/>
        <v>1.11991398</v>
      </c>
      <c r="AI240" s="89">
        <f t="shared" si="76"/>
        <v>1.05941767</v>
      </c>
      <c r="AJ240" s="104" t="str">
        <f>'[2]Ф2 '!CT240</f>
        <v>нд</v>
      </c>
    </row>
    <row r="241" spans="1:36" ht="37.5" customHeight="1" x14ac:dyDescent="0.25">
      <c r="A241" s="80" t="s">
        <v>303</v>
      </c>
      <c r="B241" s="102" t="str">
        <f>'[2]Ф2 '!B241</f>
        <v>Реконструкция КЛ-6 кВ Ф. №28 "Кролевцы" от опоры № 14/2 до РУ-6кВ  ТП-204 г.Артём</v>
      </c>
      <c r="C241" s="103" t="str">
        <f>'[2]Ф2 '!C241</f>
        <v>Q_ДЭСК_38</v>
      </c>
      <c r="D241" s="84" t="s">
        <v>107</v>
      </c>
      <c r="E241" s="84">
        <f>'[2]Ф2 '!E241</f>
        <v>2026</v>
      </c>
      <c r="F241" s="84">
        <f>'[2]Ф2 '!F241</f>
        <v>2026</v>
      </c>
      <c r="G241" s="84">
        <f>'[2]Ф2 '!G241</f>
        <v>2026</v>
      </c>
      <c r="H241" s="85">
        <v>6.3003908900000001</v>
      </c>
      <c r="I241" s="85">
        <v>6.2500226899999998</v>
      </c>
      <c r="J241" s="84" t="s">
        <v>55</v>
      </c>
      <c r="K241" s="85">
        <f t="shared" si="77"/>
        <v>6.3003908900000001</v>
      </c>
      <c r="L241" s="113">
        <v>0</v>
      </c>
      <c r="M241" s="112">
        <f t="shared" si="85"/>
        <v>6.3003908900000001</v>
      </c>
      <c r="N241" s="113">
        <v>0</v>
      </c>
      <c r="O241" s="86">
        <v>0</v>
      </c>
      <c r="P241" s="85">
        <f t="shared" si="83"/>
        <v>6.2500226899999998</v>
      </c>
      <c r="Q241" s="113">
        <v>0</v>
      </c>
      <c r="R241" s="112">
        <f t="shared" si="78"/>
        <v>6.2500226899999998</v>
      </c>
      <c r="S241" s="113">
        <v>0</v>
      </c>
      <c r="T241" s="86">
        <v>0</v>
      </c>
      <c r="U241" s="90">
        <v>0</v>
      </c>
      <c r="V241" s="90">
        <v>0</v>
      </c>
      <c r="W241" s="86">
        <f t="shared" si="87"/>
        <v>0</v>
      </c>
      <c r="X241" s="84">
        <v>0</v>
      </c>
      <c r="Y241" s="86">
        <f t="shared" si="88"/>
        <v>0</v>
      </c>
      <c r="Z241" s="89">
        <f t="shared" si="86"/>
        <v>6.3003908900000001</v>
      </c>
      <c r="AA241" s="85">
        <f t="shared" si="86"/>
        <v>6.2500226899999998</v>
      </c>
      <c r="AB241" s="90">
        <v>0</v>
      </c>
      <c r="AC241" s="90">
        <v>0</v>
      </c>
      <c r="AD241" s="90">
        <v>0</v>
      </c>
      <c r="AE241" s="90">
        <v>0</v>
      </c>
      <c r="AF241" s="90">
        <v>0</v>
      </c>
      <c r="AG241" s="90">
        <v>0</v>
      </c>
      <c r="AH241" s="89">
        <f t="shared" si="75"/>
        <v>6.3003908900000001</v>
      </c>
      <c r="AI241" s="89">
        <f t="shared" si="76"/>
        <v>6.2500226899999998</v>
      </c>
      <c r="AJ241" s="104" t="str">
        <f>'[2]Ф2 '!CT241</f>
        <v>нд</v>
      </c>
    </row>
    <row r="242" spans="1:36" ht="37.5" customHeight="1" x14ac:dyDescent="0.25">
      <c r="A242" s="80" t="s">
        <v>304</v>
      </c>
      <c r="B242" s="102" t="str">
        <f>'[2]Ф2 '!B242</f>
        <v xml:space="preserve">Реконструкция КЛ-6 кВ Ф.№2 ПС"АТЭЦ" от  опоры №8 до РУ-6кВ КТП 100 </v>
      </c>
      <c r="C242" s="103" t="str">
        <f>'[2]Ф2 '!C242</f>
        <v>Q_ДЭСК_39</v>
      </c>
      <c r="D242" s="84" t="s">
        <v>107</v>
      </c>
      <c r="E242" s="84">
        <f>'[2]Ф2 '!E242</f>
        <v>2026</v>
      </c>
      <c r="F242" s="84">
        <f>'[2]Ф2 '!F242</f>
        <v>2026</v>
      </c>
      <c r="G242" s="84">
        <f>'[2]Ф2 '!G242</f>
        <v>2026</v>
      </c>
      <c r="H242" s="85">
        <v>0.43572611999999999</v>
      </c>
      <c r="I242" s="86">
        <v>0</v>
      </c>
      <c r="J242" s="84" t="s">
        <v>55</v>
      </c>
      <c r="K242" s="85">
        <f t="shared" si="77"/>
        <v>0.43572611999999999</v>
      </c>
      <c r="L242" s="113">
        <v>0</v>
      </c>
      <c r="M242" s="112">
        <f t="shared" si="85"/>
        <v>0.43572611999999999</v>
      </c>
      <c r="N242" s="113">
        <v>0</v>
      </c>
      <c r="O242" s="86">
        <v>0</v>
      </c>
      <c r="P242" s="86">
        <f t="shared" si="83"/>
        <v>0</v>
      </c>
      <c r="Q242" s="94">
        <v>0</v>
      </c>
      <c r="R242" s="94">
        <f t="shared" si="78"/>
        <v>0</v>
      </c>
      <c r="S242" s="113">
        <v>0</v>
      </c>
      <c r="T242" s="86">
        <v>0</v>
      </c>
      <c r="U242" s="90">
        <v>0</v>
      </c>
      <c r="V242" s="90">
        <v>0</v>
      </c>
      <c r="W242" s="86">
        <f t="shared" si="87"/>
        <v>0</v>
      </c>
      <c r="X242" s="84">
        <v>0</v>
      </c>
      <c r="Y242" s="86">
        <f t="shared" si="88"/>
        <v>0</v>
      </c>
      <c r="Z242" s="89">
        <f t="shared" si="86"/>
        <v>0.43572611999999999</v>
      </c>
      <c r="AA242" s="86">
        <f t="shared" si="86"/>
        <v>0</v>
      </c>
      <c r="AB242" s="90">
        <v>0</v>
      </c>
      <c r="AC242" s="90">
        <v>0</v>
      </c>
      <c r="AD242" s="90">
        <v>0</v>
      </c>
      <c r="AE242" s="90">
        <v>0</v>
      </c>
      <c r="AF242" s="90">
        <v>0</v>
      </c>
      <c r="AG242" s="90">
        <v>0</v>
      </c>
      <c r="AH242" s="89">
        <f t="shared" si="75"/>
        <v>0.43572611999999999</v>
      </c>
      <c r="AI242" s="90">
        <f t="shared" si="76"/>
        <v>0</v>
      </c>
      <c r="AJ242" s="98" t="str">
        <f>'[2]Ф2 '!CT242</f>
        <v>реконструкция объекта неактуальна</v>
      </c>
    </row>
    <row r="243" spans="1:36" ht="37.5" customHeight="1" x14ac:dyDescent="0.25">
      <c r="A243" s="80" t="s">
        <v>305</v>
      </c>
      <c r="B243" s="102" t="str">
        <f>'[2]Ф2 '!B243</f>
        <v>Реконструкция КВЛ-6кВФ. №2,№4 "АТЭЦ" от РУ-6кВ ТП-101 до РУ-6кВ ТП-103 г.Артём</v>
      </c>
      <c r="C243" s="103" t="str">
        <f>'[2]Ф2 '!C243</f>
        <v>Q_ДЭСК_40</v>
      </c>
      <c r="D243" s="84" t="s">
        <v>107</v>
      </c>
      <c r="E243" s="84">
        <f>'[2]Ф2 '!E243</f>
        <v>2026</v>
      </c>
      <c r="F243" s="84">
        <f>'[2]Ф2 '!F243</f>
        <v>2026</v>
      </c>
      <c r="G243" s="84">
        <f>'[2]Ф2 '!G243</f>
        <v>2026</v>
      </c>
      <c r="H243" s="85">
        <v>11.89259738</v>
      </c>
      <c r="I243" s="85">
        <v>11.67587936</v>
      </c>
      <c r="J243" s="84" t="s">
        <v>55</v>
      </c>
      <c r="K243" s="85">
        <f t="shared" si="77"/>
        <v>11.89259738</v>
      </c>
      <c r="L243" s="113">
        <v>0</v>
      </c>
      <c r="M243" s="112">
        <f t="shared" si="85"/>
        <v>11.89259738</v>
      </c>
      <c r="N243" s="113">
        <v>0</v>
      </c>
      <c r="O243" s="86">
        <v>0</v>
      </c>
      <c r="P243" s="85">
        <f t="shared" si="83"/>
        <v>11.67587936</v>
      </c>
      <c r="Q243" s="113">
        <v>0</v>
      </c>
      <c r="R243" s="112">
        <f t="shared" si="78"/>
        <v>11.67587936</v>
      </c>
      <c r="S243" s="113">
        <v>0</v>
      </c>
      <c r="T243" s="86">
        <v>0</v>
      </c>
      <c r="U243" s="90">
        <v>0</v>
      </c>
      <c r="V243" s="90">
        <v>0</v>
      </c>
      <c r="W243" s="86">
        <f t="shared" si="87"/>
        <v>0</v>
      </c>
      <c r="X243" s="84">
        <v>0</v>
      </c>
      <c r="Y243" s="86">
        <f t="shared" si="88"/>
        <v>0</v>
      </c>
      <c r="Z243" s="89">
        <f t="shared" si="86"/>
        <v>11.89259738</v>
      </c>
      <c r="AA243" s="85">
        <f t="shared" si="86"/>
        <v>11.67587936</v>
      </c>
      <c r="AB243" s="90">
        <v>0</v>
      </c>
      <c r="AC243" s="90">
        <v>0</v>
      </c>
      <c r="AD243" s="90">
        <v>0</v>
      </c>
      <c r="AE243" s="90">
        <v>0</v>
      </c>
      <c r="AF243" s="90">
        <v>0</v>
      </c>
      <c r="AG243" s="90">
        <v>0</v>
      </c>
      <c r="AH243" s="89">
        <f t="shared" si="75"/>
        <v>11.89259738</v>
      </c>
      <c r="AI243" s="89">
        <f t="shared" si="76"/>
        <v>11.67587936</v>
      </c>
      <c r="AJ243" s="104" t="str">
        <f>'[2]Ф2 '!CT243</f>
        <v>нд</v>
      </c>
    </row>
    <row r="244" spans="1:36" ht="37.5" customHeight="1" x14ac:dyDescent="0.25">
      <c r="A244" s="80" t="s">
        <v>306</v>
      </c>
      <c r="B244" s="102" t="str">
        <f>'[2]Ф2 '!B244</f>
        <v>Реконструкция КЛ-6кВ Ф.№9,28 ПС "Кролевцы" от РУ-6кВ ТП-204 до РУ-6кВ ТП-207 г.Артём</v>
      </c>
      <c r="C244" s="103" t="str">
        <f>'[2]Ф2 '!C244</f>
        <v>Q_ДЭСК_41</v>
      </c>
      <c r="D244" s="84" t="s">
        <v>107</v>
      </c>
      <c r="E244" s="84">
        <f>'[2]Ф2 '!E244</f>
        <v>2026</v>
      </c>
      <c r="F244" s="84">
        <f>'[2]Ф2 '!F244</f>
        <v>2026</v>
      </c>
      <c r="G244" s="84">
        <f>'[2]Ф2 '!G244</f>
        <v>2026</v>
      </c>
      <c r="H244" s="85">
        <v>9.5763817400000004</v>
      </c>
      <c r="I244" s="85">
        <v>9.40054576</v>
      </c>
      <c r="J244" s="84" t="s">
        <v>55</v>
      </c>
      <c r="K244" s="85">
        <f t="shared" si="77"/>
        <v>9.5763817400000004</v>
      </c>
      <c r="L244" s="113">
        <v>0</v>
      </c>
      <c r="M244" s="112">
        <f t="shared" si="85"/>
        <v>9.5763817400000004</v>
      </c>
      <c r="N244" s="113">
        <v>0</v>
      </c>
      <c r="O244" s="86">
        <v>0</v>
      </c>
      <c r="P244" s="85">
        <f t="shared" si="83"/>
        <v>9.40054576</v>
      </c>
      <c r="Q244" s="113">
        <v>0</v>
      </c>
      <c r="R244" s="112">
        <f t="shared" si="78"/>
        <v>9.40054576</v>
      </c>
      <c r="S244" s="113">
        <v>0</v>
      </c>
      <c r="T244" s="86">
        <v>0</v>
      </c>
      <c r="U244" s="90">
        <v>0</v>
      </c>
      <c r="V244" s="90">
        <v>0</v>
      </c>
      <c r="W244" s="86">
        <f t="shared" si="87"/>
        <v>0</v>
      </c>
      <c r="X244" s="84">
        <v>0</v>
      </c>
      <c r="Y244" s="86">
        <f t="shared" si="88"/>
        <v>0</v>
      </c>
      <c r="Z244" s="89">
        <f t="shared" si="86"/>
        <v>9.5763817400000004</v>
      </c>
      <c r="AA244" s="85">
        <f t="shared" si="86"/>
        <v>9.40054576</v>
      </c>
      <c r="AB244" s="90">
        <v>0</v>
      </c>
      <c r="AC244" s="90">
        <v>0</v>
      </c>
      <c r="AD244" s="90">
        <v>0</v>
      </c>
      <c r="AE244" s="90">
        <v>0</v>
      </c>
      <c r="AF244" s="90">
        <v>0</v>
      </c>
      <c r="AG244" s="90">
        <v>0</v>
      </c>
      <c r="AH244" s="89">
        <f t="shared" si="75"/>
        <v>9.5763817400000004</v>
      </c>
      <c r="AI244" s="89">
        <f t="shared" si="76"/>
        <v>9.40054576</v>
      </c>
      <c r="AJ244" s="104" t="str">
        <f>'[2]Ф2 '!CT244</f>
        <v>нд</v>
      </c>
    </row>
    <row r="245" spans="1:36" ht="37.5" customHeight="1" x14ac:dyDescent="0.25">
      <c r="A245" s="80" t="s">
        <v>307</v>
      </c>
      <c r="B245" s="102" t="str">
        <f>'[2]Ф2 '!B245</f>
        <v>Монтаж  КЛ-6,0 кВ ТП 69-ТП 331 прокладка КЛ-6,0 кВ ААБл-6 3х240 г.Находка</v>
      </c>
      <c r="C245" s="103" t="str">
        <f>'[2]Ф2 '!C245</f>
        <v>Q_ДЭСК_42</v>
      </c>
      <c r="D245" s="84" t="s">
        <v>107</v>
      </c>
      <c r="E245" s="84">
        <f>'[2]Ф2 '!E245</f>
        <v>2026</v>
      </c>
      <c r="F245" s="84">
        <f>'[2]Ф2 '!F245</f>
        <v>2026</v>
      </c>
      <c r="G245" s="84">
        <f>'[2]Ф2 '!G245</f>
        <v>2026</v>
      </c>
      <c r="H245" s="85">
        <v>1.1014992699999999</v>
      </c>
      <c r="I245" s="85">
        <v>2.95021143</v>
      </c>
      <c r="J245" s="84" t="s">
        <v>55</v>
      </c>
      <c r="K245" s="85">
        <f t="shared" si="77"/>
        <v>1.1014992699999999</v>
      </c>
      <c r="L245" s="113">
        <v>0</v>
      </c>
      <c r="M245" s="112">
        <f t="shared" si="85"/>
        <v>1.1014992699999999</v>
      </c>
      <c r="N245" s="113">
        <v>0</v>
      </c>
      <c r="O245" s="86">
        <v>0</v>
      </c>
      <c r="P245" s="85">
        <f t="shared" si="83"/>
        <v>2.95021143</v>
      </c>
      <c r="Q245" s="113">
        <v>0</v>
      </c>
      <c r="R245" s="112">
        <f t="shared" si="78"/>
        <v>2.95021143</v>
      </c>
      <c r="S245" s="113">
        <v>0</v>
      </c>
      <c r="T245" s="86">
        <v>0</v>
      </c>
      <c r="U245" s="90">
        <v>0</v>
      </c>
      <c r="V245" s="90">
        <v>0</v>
      </c>
      <c r="W245" s="86">
        <f t="shared" si="87"/>
        <v>0</v>
      </c>
      <c r="X245" s="84">
        <v>0</v>
      </c>
      <c r="Y245" s="86">
        <f t="shared" si="88"/>
        <v>0</v>
      </c>
      <c r="Z245" s="89">
        <f t="shared" si="86"/>
        <v>1.1014992699999999</v>
      </c>
      <c r="AA245" s="85">
        <f t="shared" si="86"/>
        <v>2.95021143</v>
      </c>
      <c r="AB245" s="90">
        <v>0</v>
      </c>
      <c r="AC245" s="90">
        <v>0</v>
      </c>
      <c r="AD245" s="90">
        <v>0</v>
      </c>
      <c r="AE245" s="90">
        <v>0</v>
      </c>
      <c r="AF245" s="90">
        <v>0</v>
      </c>
      <c r="AG245" s="90">
        <v>0</v>
      </c>
      <c r="AH245" s="89">
        <f t="shared" si="75"/>
        <v>1.1014992699999999</v>
      </c>
      <c r="AI245" s="89">
        <f t="shared" si="76"/>
        <v>2.95021143</v>
      </c>
      <c r="AJ245" s="104" t="str">
        <f>'[2]Ф2 '!CT245</f>
        <v>нд</v>
      </c>
    </row>
    <row r="246" spans="1:36" ht="37.5" customHeight="1" x14ac:dyDescent="0.25">
      <c r="A246" s="80" t="s">
        <v>308</v>
      </c>
      <c r="B246" s="102" t="str">
        <f>'[2]Ф2 '!B246</f>
        <v>Монтаж  КЛ-6,0 кВ ТП 811-ТП 807 прокладка КЛ-6,0 кВ ААБл-6 3х240 г.Находка</v>
      </c>
      <c r="C246" s="103" t="str">
        <f>'[2]Ф2 '!C246</f>
        <v>Q_ДЭСК_43</v>
      </c>
      <c r="D246" s="84" t="s">
        <v>107</v>
      </c>
      <c r="E246" s="84">
        <f>'[2]Ф2 '!E246</f>
        <v>2026</v>
      </c>
      <c r="F246" s="84">
        <f>'[2]Ф2 '!F246</f>
        <v>2026</v>
      </c>
      <c r="G246" s="84">
        <f>'[2]Ф2 '!G246</f>
        <v>2026</v>
      </c>
      <c r="H246" s="85">
        <v>1.40789604</v>
      </c>
      <c r="I246" s="85">
        <v>3.31076243</v>
      </c>
      <c r="J246" s="84" t="s">
        <v>55</v>
      </c>
      <c r="K246" s="85">
        <f t="shared" si="77"/>
        <v>1.40789604</v>
      </c>
      <c r="L246" s="113">
        <v>0</v>
      </c>
      <c r="M246" s="112">
        <f t="shared" si="85"/>
        <v>1.40789604</v>
      </c>
      <c r="N246" s="113">
        <v>0</v>
      </c>
      <c r="O246" s="86">
        <v>0</v>
      </c>
      <c r="P246" s="85">
        <f t="shared" si="83"/>
        <v>3.31076243</v>
      </c>
      <c r="Q246" s="113">
        <v>0</v>
      </c>
      <c r="R246" s="112">
        <f t="shared" si="78"/>
        <v>3.31076243</v>
      </c>
      <c r="S246" s="113">
        <v>0</v>
      </c>
      <c r="T246" s="86">
        <v>0</v>
      </c>
      <c r="U246" s="90">
        <v>0</v>
      </c>
      <c r="V246" s="90">
        <v>0</v>
      </c>
      <c r="W246" s="86">
        <f t="shared" si="87"/>
        <v>0</v>
      </c>
      <c r="X246" s="84">
        <v>0</v>
      </c>
      <c r="Y246" s="86">
        <f t="shared" si="88"/>
        <v>0</v>
      </c>
      <c r="Z246" s="89">
        <f t="shared" si="86"/>
        <v>1.40789604</v>
      </c>
      <c r="AA246" s="85">
        <f t="shared" si="86"/>
        <v>3.31076243</v>
      </c>
      <c r="AB246" s="90">
        <v>0</v>
      </c>
      <c r="AC246" s="90">
        <v>0</v>
      </c>
      <c r="AD246" s="90">
        <v>0</v>
      </c>
      <c r="AE246" s="90">
        <v>0</v>
      </c>
      <c r="AF246" s="90">
        <v>0</v>
      </c>
      <c r="AG246" s="90">
        <v>0</v>
      </c>
      <c r="AH246" s="89">
        <f t="shared" si="75"/>
        <v>1.40789604</v>
      </c>
      <c r="AI246" s="89">
        <f t="shared" si="76"/>
        <v>3.31076243</v>
      </c>
      <c r="AJ246" s="104" t="str">
        <f>'[2]Ф2 '!CT246</f>
        <v>нд</v>
      </c>
    </row>
    <row r="247" spans="1:36" ht="37.5" customHeight="1" x14ac:dyDescent="0.25">
      <c r="A247" s="80" t="s">
        <v>309</v>
      </c>
      <c r="B247" s="102" t="str">
        <f>'[2]Ф2 '!B247</f>
        <v>Монтаж  КЛ-6,0 кВ РП 11-ТП 132 : прокладка КЛ-6,0 кВ ААБл-6 3х240 г.Находка</v>
      </c>
      <c r="C247" s="103" t="str">
        <f>'[2]Ф2 '!C247</f>
        <v>Q_ДЭСК_44</v>
      </c>
      <c r="D247" s="84" t="s">
        <v>107</v>
      </c>
      <c r="E247" s="103">
        <f>'[2]Ф2 '!E247</f>
        <v>2029</v>
      </c>
      <c r="F247" s="103">
        <v>2026</v>
      </c>
      <c r="G247" s="103">
        <f>'[2]Ф2 '!G247</f>
        <v>2029</v>
      </c>
      <c r="H247" s="114">
        <v>2.8566955100000002</v>
      </c>
      <c r="I247" s="114">
        <v>3.3890989500000002</v>
      </c>
      <c r="J247" s="84" t="s">
        <v>55</v>
      </c>
      <c r="K247" s="85">
        <f t="shared" si="77"/>
        <v>2.8566955100000002</v>
      </c>
      <c r="L247" s="113">
        <v>0</v>
      </c>
      <c r="M247" s="112">
        <f t="shared" si="85"/>
        <v>2.8566955100000002</v>
      </c>
      <c r="N247" s="113">
        <v>0</v>
      </c>
      <c r="O247" s="86">
        <v>0</v>
      </c>
      <c r="P247" s="85">
        <f t="shared" si="83"/>
        <v>3.3890989500000002</v>
      </c>
      <c r="Q247" s="94">
        <v>0</v>
      </c>
      <c r="R247" s="95">
        <f t="shared" si="78"/>
        <v>3.3890989500000002</v>
      </c>
      <c r="S247" s="113">
        <v>0</v>
      </c>
      <c r="T247" s="86">
        <v>0</v>
      </c>
      <c r="U247" s="90">
        <v>0</v>
      </c>
      <c r="V247" s="90">
        <v>0</v>
      </c>
      <c r="W247" s="86">
        <f t="shared" si="87"/>
        <v>0</v>
      </c>
      <c r="X247" s="84">
        <v>0</v>
      </c>
      <c r="Y247" s="86">
        <f t="shared" si="88"/>
        <v>0</v>
      </c>
      <c r="Z247" s="89">
        <f>H247</f>
        <v>2.8566955100000002</v>
      </c>
      <c r="AA247" s="86">
        <v>0</v>
      </c>
      <c r="AB247" s="90">
        <v>0</v>
      </c>
      <c r="AC247" s="90">
        <v>0</v>
      </c>
      <c r="AD247" s="90">
        <v>0</v>
      </c>
      <c r="AE247" s="90">
        <v>0</v>
      </c>
      <c r="AF247" s="90">
        <v>0</v>
      </c>
      <c r="AG247" s="115">
        <f>I247</f>
        <v>3.3890989500000002</v>
      </c>
      <c r="AH247" s="89">
        <f t="shared" si="75"/>
        <v>2.8566955100000002</v>
      </c>
      <c r="AI247" s="89">
        <f t="shared" si="76"/>
        <v>3.3890989500000002</v>
      </c>
      <c r="AJ247" s="104" t="str">
        <f>'[2]Ф2 '!CT247</f>
        <v>нд</v>
      </c>
    </row>
    <row r="248" spans="1:36" ht="37.5" customHeight="1" x14ac:dyDescent="0.25">
      <c r="A248" s="80" t="s">
        <v>310</v>
      </c>
      <c r="B248" s="102" t="str">
        <f>'[2]Ф2 '!B248</f>
        <v>Монтаж ВЛ-6,0 кВ: провод СИП-3 1х120 от КТП-70 до проектируемой КТП-630 кВА по ул. Михайловская, 43 г.Находка</v>
      </c>
      <c r="C248" s="103" t="str">
        <f>'[2]Ф2 '!C248</f>
        <v>Q_ДЭСК_46</v>
      </c>
      <c r="D248" s="84" t="s">
        <v>107</v>
      </c>
      <c r="E248" s="84">
        <f>'[2]Ф2 '!E248</f>
        <v>2026</v>
      </c>
      <c r="F248" s="84">
        <f>'[2]Ф2 '!F248</f>
        <v>2026</v>
      </c>
      <c r="G248" s="84">
        <f>'[2]Ф2 '!G248</f>
        <v>2026</v>
      </c>
      <c r="H248" s="85">
        <v>0.71051122</v>
      </c>
      <c r="I248" s="85">
        <v>0.71726120999999998</v>
      </c>
      <c r="J248" s="84" t="s">
        <v>55</v>
      </c>
      <c r="K248" s="85">
        <f t="shared" si="77"/>
        <v>0.71051122</v>
      </c>
      <c r="L248" s="113">
        <v>0</v>
      </c>
      <c r="M248" s="112">
        <f t="shared" si="85"/>
        <v>0.71051122</v>
      </c>
      <c r="N248" s="113">
        <v>0</v>
      </c>
      <c r="O248" s="86">
        <v>0</v>
      </c>
      <c r="P248" s="85">
        <f t="shared" si="83"/>
        <v>0.71726120999999998</v>
      </c>
      <c r="Q248" s="113">
        <v>0</v>
      </c>
      <c r="R248" s="112">
        <f t="shared" si="78"/>
        <v>0.71726120999999998</v>
      </c>
      <c r="S248" s="113">
        <v>0</v>
      </c>
      <c r="T248" s="86">
        <v>0</v>
      </c>
      <c r="U248" s="90">
        <v>0</v>
      </c>
      <c r="V248" s="90">
        <v>0</v>
      </c>
      <c r="W248" s="86">
        <f t="shared" si="87"/>
        <v>0</v>
      </c>
      <c r="X248" s="84">
        <v>0</v>
      </c>
      <c r="Y248" s="86">
        <f t="shared" si="88"/>
        <v>0</v>
      </c>
      <c r="Z248" s="89">
        <f>H248</f>
        <v>0.71051122</v>
      </c>
      <c r="AA248" s="85">
        <f>I248</f>
        <v>0.71726120999999998</v>
      </c>
      <c r="AB248" s="90">
        <v>0</v>
      </c>
      <c r="AC248" s="90">
        <v>0</v>
      </c>
      <c r="AD248" s="90">
        <v>0</v>
      </c>
      <c r="AE248" s="90">
        <v>0</v>
      </c>
      <c r="AF248" s="90">
        <v>0</v>
      </c>
      <c r="AG248" s="90">
        <v>0</v>
      </c>
      <c r="AH248" s="89">
        <f t="shared" si="75"/>
        <v>0.71051122</v>
      </c>
      <c r="AI248" s="89">
        <f t="shared" si="76"/>
        <v>0.71726120999999998</v>
      </c>
      <c r="AJ248" s="104" t="str">
        <f>'[2]Ф2 '!CT248</f>
        <v>нд</v>
      </c>
    </row>
    <row r="249" spans="1:36" ht="37.5" customHeight="1" x14ac:dyDescent="0.25">
      <c r="A249" s="80" t="s">
        <v>311</v>
      </c>
      <c r="B249" s="102" t="str">
        <f>'[2]Ф2 '!B249</f>
        <v>Монтаж ВЛ-6,0 кВ: провод СИП-3 1х120 от КТП-82 до проектируемой КТП-630 кВА по ул. Верхне-Морская, 28 г.Находка</v>
      </c>
      <c r="C249" s="103" t="str">
        <f>'[2]Ф2 '!C249</f>
        <v>Q_ДЭСК_47</v>
      </c>
      <c r="D249" s="84" t="s">
        <v>107</v>
      </c>
      <c r="E249" s="103">
        <f>'[2]Ф2 '!E249</f>
        <v>2029</v>
      </c>
      <c r="F249" s="103">
        <v>2026</v>
      </c>
      <c r="G249" s="103">
        <f>'[2]Ф2 '!G249</f>
        <v>2029</v>
      </c>
      <c r="H249" s="114">
        <v>1.0500733499999999</v>
      </c>
      <c r="I249" s="114">
        <v>1.2608746900000001</v>
      </c>
      <c r="J249" s="84" t="s">
        <v>55</v>
      </c>
      <c r="K249" s="85">
        <f t="shared" si="77"/>
        <v>1.0500733499999999</v>
      </c>
      <c r="L249" s="113">
        <v>0</v>
      </c>
      <c r="M249" s="112">
        <f t="shared" si="85"/>
        <v>1.0500733499999999</v>
      </c>
      <c r="N249" s="113">
        <v>0</v>
      </c>
      <c r="O249" s="86">
        <v>0</v>
      </c>
      <c r="P249" s="85">
        <f t="shared" si="83"/>
        <v>1.2608746900000001</v>
      </c>
      <c r="Q249" s="94">
        <v>0</v>
      </c>
      <c r="R249" s="95">
        <f t="shared" si="78"/>
        <v>1.2608746900000001</v>
      </c>
      <c r="S249" s="113">
        <v>0</v>
      </c>
      <c r="T249" s="86">
        <v>0</v>
      </c>
      <c r="U249" s="90">
        <v>0</v>
      </c>
      <c r="V249" s="90">
        <v>0</v>
      </c>
      <c r="W249" s="86">
        <f t="shared" si="87"/>
        <v>0</v>
      </c>
      <c r="X249" s="84">
        <v>0</v>
      </c>
      <c r="Y249" s="86">
        <f t="shared" si="88"/>
        <v>0</v>
      </c>
      <c r="Z249" s="89">
        <f>H249</f>
        <v>1.0500733499999999</v>
      </c>
      <c r="AA249" s="86">
        <v>0</v>
      </c>
      <c r="AB249" s="90">
        <v>0</v>
      </c>
      <c r="AC249" s="90">
        <v>0</v>
      </c>
      <c r="AD249" s="90">
        <v>0</v>
      </c>
      <c r="AE249" s="90">
        <v>0</v>
      </c>
      <c r="AF249" s="90">
        <v>0</v>
      </c>
      <c r="AG249" s="115">
        <f>I249</f>
        <v>1.2608746900000001</v>
      </c>
      <c r="AH249" s="89">
        <f t="shared" si="75"/>
        <v>1.0500733499999999</v>
      </c>
      <c r="AI249" s="89">
        <f t="shared" si="76"/>
        <v>1.2608746900000001</v>
      </c>
      <c r="AJ249" s="104" t="str">
        <f>'[2]Ф2 '!CT249</f>
        <v>нд</v>
      </c>
    </row>
    <row r="250" spans="1:36" ht="37.5" customHeight="1" x14ac:dyDescent="0.25">
      <c r="A250" s="80" t="s">
        <v>312</v>
      </c>
      <c r="B250" s="102" t="str">
        <f>'[2]Ф2 '!B250</f>
        <v>Реконструкция ВЛ-6,0 кВ СИП-3 1х120 от КТП-627 до ТП-77 Ф21 ПС Голубовка: провод СИП-3 1х120 г.Находка</v>
      </c>
      <c r="C250" s="103" t="str">
        <f>'[2]Ф2 '!C250</f>
        <v>Q_ДЭСК_48</v>
      </c>
      <c r="D250" s="84" t="s">
        <v>107</v>
      </c>
      <c r="E250" s="103">
        <f>'[2]Ф2 '!E250</f>
        <v>2029</v>
      </c>
      <c r="F250" s="103">
        <v>2026</v>
      </c>
      <c r="G250" s="103">
        <f>'[2]Ф2 '!G250</f>
        <v>2029</v>
      </c>
      <c r="H250" s="114">
        <v>8.1218829199999991</v>
      </c>
      <c r="I250" s="114">
        <v>9.15922576</v>
      </c>
      <c r="J250" s="84" t="s">
        <v>55</v>
      </c>
      <c r="K250" s="85">
        <f t="shared" si="77"/>
        <v>8.1218829199999991</v>
      </c>
      <c r="L250" s="113">
        <v>0</v>
      </c>
      <c r="M250" s="112">
        <f t="shared" si="85"/>
        <v>8.1218829199999991</v>
      </c>
      <c r="N250" s="113">
        <v>0</v>
      </c>
      <c r="O250" s="86">
        <v>0</v>
      </c>
      <c r="P250" s="85">
        <f t="shared" si="83"/>
        <v>9.15922576</v>
      </c>
      <c r="Q250" s="94">
        <v>0</v>
      </c>
      <c r="R250" s="95">
        <f t="shared" si="78"/>
        <v>9.15922576</v>
      </c>
      <c r="S250" s="113">
        <v>0</v>
      </c>
      <c r="T250" s="86">
        <v>0</v>
      </c>
      <c r="U250" s="90">
        <v>0</v>
      </c>
      <c r="V250" s="90">
        <v>0</v>
      </c>
      <c r="W250" s="86">
        <f t="shared" si="87"/>
        <v>0</v>
      </c>
      <c r="X250" s="84">
        <v>0</v>
      </c>
      <c r="Y250" s="86">
        <f t="shared" si="88"/>
        <v>0</v>
      </c>
      <c r="Z250" s="89">
        <f>H250</f>
        <v>8.1218829199999991</v>
      </c>
      <c r="AA250" s="86">
        <v>0</v>
      </c>
      <c r="AB250" s="90">
        <v>0</v>
      </c>
      <c r="AC250" s="90">
        <v>0</v>
      </c>
      <c r="AD250" s="90">
        <v>0</v>
      </c>
      <c r="AE250" s="90">
        <v>0</v>
      </c>
      <c r="AF250" s="90">
        <v>0</v>
      </c>
      <c r="AG250" s="115">
        <f>I250</f>
        <v>9.15922576</v>
      </c>
      <c r="AH250" s="89">
        <f t="shared" si="75"/>
        <v>8.1218829199999991</v>
      </c>
      <c r="AI250" s="89">
        <f t="shared" si="76"/>
        <v>9.15922576</v>
      </c>
      <c r="AJ250" s="104" t="str">
        <f>'[2]Ф2 '!CT250</f>
        <v>нд</v>
      </c>
    </row>
    <row r="251" spans="1:36" ht="37.5" customHeight="1" x14ac:dyDescent="0.25">
      <c r="A251" s="80" t="s">
        <v>313</v>
      </c>
      <c r="B251" s="102" t="str">
        <f>'[2]Ф2 '!B251</f>
        <v>Монтаж ВЛ-6,0/0,4 кВ: провод СИП-3 1х120; СИП-2 3х120-1х95 от КТП-897 до КТП-895 г.Находка</v>
      </c>
      <c r="C251" s="103" t="str">
        <f>'[2]Ф2 '!C251</f>
        <v>Q_ДЭСК_49</v>
      </c>
      <c r="D251" s="84" t="s">
        <v>107</v>
      </c>
      <c r="E251" s="84">
        <f>'[2]Ф2 '!E251</f>
        <v>2026</v>
      </c>
      <c r="F251" s="84">
        <f>'[2]Ф2 '!F251</f>
        <v>2026</v>
      </c>
      <c r="G251" s="84">
        <f>'[2]Ф2 '!G251</f>
        <v>2026</v>
      </c>
      <c r="H251" s="85">
        <v>1.9462376299999999</v>
      </c>
      <c r="I251" s="86">
        <v>0</v>
      </c>
      <c r="J251" s="84" t="s">
        <v>55</v>
      </c>
      <c r="K251" s="85">
        <f t="shared" si="77"/>
        <v>1.9462376299999999</v>
      </c>
      <c r="L251" s="113">
        <v>0</v>
      </c>
      <c r="M251" s="112">
        <f t="shared" si="85"/>
        <v>1.9462376299999999</v>
      </c>
      <c r="N251" s="113">
        <v>0</v>
      </c>
      <c r="O251" s="86">
        <v>0</v>
      </c>
      <c r="P251" s="86">
        <f t="shared" si="83"/>
        <v>0</v>
      </c>
      <c r="Q251" s="94">
        <v>0</v>
      </c>
      <c r="R251" s="94">
        <f t="shared" si="78"/>
        <v>0</v>
      </c>
      <c r="S251" s="113">
        <v>0</v>
      </c>
      <c r="T251" s="86">
        <v>0</v>
      </c>
      <c r="U251" s="90">
        <v>0</v>
      </c>
      <c r="V251" s="90">
        <v>0</v>
      </c>
      <c r="W251" s="86">
        <f t="shared" si="87"/>
        <v>0</v>
      </c>
      <c r="X251" s="84">
        <v>0</v>
      </c>
      <c r="Y251" s="86">
        <f t="shared" si="88"/>
        <v>0</v>
      </c>
      <c r="Z251" s="89">
        <f>H251</f>
        <v>1.9462376299999999</v>
      </c>
      <c r="AA251" s="86">
        <f>I251</f>
        <v>0</v>
      </c>
      <c r="AB251" s="90">
        <v>0</v>
      </c>
      <c r="AC251" s="90">
        <v>0</v>
      </c>
      <c r="AD251" s="90">
        <v>0</v>
      </c>
      <c r="AE251" s="90">
        <v>0</v>
      </c>
      <c r="AF251" s="90">
        <v>0</v>
      </c>
      <c r="AG251" s="90">
        <v>0</v>
      </c>
      <c r="AH251" s="89">
        <f t="shared" si="75"/>
        <v>1.9462376299999999</v>
      </c>
      <c r="AI251" s="90">
        <f t="shared" si="76"/>
        <v>0</v>
      </c>
      <c r="AJ251" s="98" t="str">
        <f>'[2]Ф2 '!CT251</f>
        <v>реконструкция объекта неактуальна</v>
      </c>
    </row>
    <row r="252" spans="1:36" ht="37.5" customHeight="1" x14ac:dyDescent="0.25">
      <c r="A252" s="80" t="s">
        <v>314</v>
      </c>
      <c r="B252" s="102" t="str">
        <f>'[2]Ф2 '!B252</f>
        <v>Реконструкция ВЛ-0,4 кВ ф. "Терешковой", КТП № 61,г. Дальнереченск</v>
      </c>
      <c r="C252" s="103" t="str">
        <f>'[2]Ф2 '!C252</f>
        <v>Q_ДЭСК_99</v>
      </c>
      <c r="D252" s="84" t="s">
        <v>107</v>
      </c>
      <c r="E252" s="84">
        <f>'[2]Ф2 '!E252</f>
        <v>2027</v>
      </c>
      <c r="F252" s="84">
        <f>'[2]Ф2 '!F252</f>
        <v>2027</v>
      </c>
      <c r="G252" s="84">
        <f>'[2]Ф2 '!G252</f>
        <v>2027</v>
      </c>
      <c r="H252" s="85">
        <v>4.7926198500000003</v>
      </c>
      <c r="I252" s="85">
        <v>4.6554421100000001</v>
      </c>
      <c r="J252" s="84" t="s">
        <v>55</v>
      </c>
      <c r="K252" s="85">
        <f t="shared" si="77"/>
        <v>4.7926198500000003</v>
      </c>
      <c r="L252" s="86">
        <v>0</v>
      </c>
      <c r="M252" s="85">
        <f t="shared" si="85"/>
        <v>4.7926198500000003</v>
      </c>
      <c r="N252" s="86">
        <v>0</v>
      </c>
      <c r="O252" s="86">
        <v>0</v>
      </c>
      <c r="P252" s="85">
        <f t="shared" si="83"/>
        <v>4.6554421100000001</v>
      </c>
      <c r="Q252" s="113">
        <v>0</v>
      </c>
      <c r="R252" s="112">
        <f t="shared" si="78"/>
        <v>4.6554421100000001</v>
      </c>
      <c r="S252" s="113">
        <v>0</v>
      </c>
      <c r="T252" s="86">
        <v>0</v>
      </c>
      <c r="U252" s="90">
        <v>0</v>
      </c>
      <c r="V252" s="90">
        <v>0</v>
      </c>
      <c r="W252" s="86">
        <f t="shared" si="87"/>
        <v>0</v>
      </c>
      <c r="X252" s="84">
        <v>0</v>
      </c>
      <c r="Y252" s="86">
        <f t="shared" si="88"/>
        <v>0</v>
      </c>
      <c r="Z252" s="90">
        <v>0</v>
      </c>
      <c r="AA252" s="86">
        <v>0</v>
      </c>
      <c r="AB252" s="89">
        <f t="shared" ref="AB252:AC268" si="89">H252</f>
        <v>4.7926198500000003</v>
      </c>
      <c r="AC252" s="89">
        <f t="shared" si="89"/>
        <v>4.6554421100000001</v>
      </c>
      <c r="AD252" s="90">
        <v>0</v>
      </c>
      <c r="AE252" s="90">
        <v>0</v>
      </c>
      <c r="AF252" s="90">
        <v>0</v>
      </c>
      <c r="AG252" s="90">
        <v>0</v>
      </c>
      <c r="AH252" s="89">
        <f t="shared" si="75"/>
        <v>4.7926198500000003</v>
      </c>
      <c r="AI252" s="89">
        <f t="shared" si="76"/>
        <v>4.6554421100000001</v>
      </c>
      <c r="AJ252" s="104" t="str">
        <f>'[2]Ф2 '!CT252</f>
        <v>нд</v>
      </c>
    </row>
    <row r="253" spans="1:36" ht="37.5" customHeight="1" x14ac:dyDescent="0.25">
      <c r="A253" s="80" t="s">
        <v>315</v>
      </c>
      <c r="B253" s="102" t="str">
        <f>'[2]Ф2 '!B253</f>
        <v>Реконструкция ВЛ-0,4 кВ ф."Карбышева", КТП № 61,г. Дальнереченск</v>
      </c>
      <c r="C253" s="103" t="str">
        <f>'[2]Ф2 '!C253</f>
        <v>Q_ДЭСК_100</v>
      </c>
      <c r="D253" s="84" t="s">
        <v>107</v>
      </c>
      <c r="E253" s="84">
        <f>'[2]Ф2 '!E253</f>
        <v>2027</v>
      </c>
      <c r="F253" s="84">
        <f>'[2]Ф2 '!F253</f>
        <v>2027</v>
      </c>
      <c r="G253" s="84">
        <f>'[2]Ф2 '!G253</f>
        <v>2027</v>
      </c>
      <c r="H253" s="85">
        <v>1.70752298</v>
      </c>
      <c r="I253" s="85">
        <v>1.59357788</v>
      </c>
      <c r="J253" s="84" t="s">
        <v>55</v>
      </c>
      <c r="K253" s="85">
        <f t="shared" si="77"/>
        <v>1.70752298</v>
      </c>
      <c r="L253" s="86">
        <v>0</v>
      </c>
      <c r="M253" s="85">
        <f t="shared" si="85"/>
        <v>1.70752298</v>
      </c>
      <c r="N253" s="86">
        <v>0</v>
      </c>
      <c r="O253" s="86">
        <v>0</v>
      </c>
      <c r="P253" s="85">
        <f t="shared" si="83"/>
        <v>1.59357788</v>
      </c>
      <c r="Q253" s="113">
        <v>0</v>
      </c>
      <c r="R253" s="112">
        <f t="shared" si="78"/>
        <v>1.59357788</v>
      </c>
      <c r="S253" s="113">
        <v>0</v>
      </c>
      <c r="T253" s="86">
        <v>0</v>
      </c>
      <c r="U253" s="90">
        <v>0</v>
      </c>
      <c r="V253" s="90">
        <v>0</v>
      </c>
      <c r="W253" s="86">
        <f t="shared" si="87"/>
        <v>0</v>
      </c>
      <c r="X253" s="84">
        <v>0</v>
      </c>
      <c r="Y253" s="86">
        <f t="shared" si="88"/>
        <v>0</v>
      </c>
      <c r="Z253" s="90">
        <v>0</v>
      </c>
      <c r="AA253" s="86">
        <v>0</v>
      </c>
      <c r="AB253" s="89">
        <f t="shared" si="89"/>
        <v>1.70752298</v>
      </c>
      <c r="AC253" s="89">
        <f t="shared" si="89"/>
        <v>1.59357788</v>
      </c>
      <c r="AD253" s="90">
        <v>0</v>
      </c>
      <c r="AE253" s="90">
        <v>0</v>
      </c>
      <c r="AF253" s="90">
        <v>0</v>
      </c>
      <c r="AG253" s="90">
        <v>0</v>
      </c>
      <c r="AH253" s="89">
        <f t="shared" si="75"/>
        <v>1.70752298</v>
      </c>
      <c r="AI253" s="89">
        <f t="shared" si="76"/>
        <v>1.59357788</v>
      </c>
      <c r="AJ253" s="104" t="str">
        <f>'[2]Ф2 '!CT253</f>
        <v>нд</v>
      </c>
    </row>
    <row r="254" spans="1:36" ht="37.5" customHeight="1" x14ac:dyDescent="0.25">
      <c r="A254" s="80" t="s">
        <v>316</v>
      </c>
      <c r="B254" s="102" t="str">
        <f>'[2]Ф2 '!B254</f>
        <v>Реконструкция ВЛ-0,4 кВ ф."Вострецова", КТП № 61,г. Дальнереченск</v>
      </c>
      <c r="C254" s="103" t="str">
        <f>'[2]Ф2 '!C254</f>
        <v>Q_ДЭСК_101</v>
      </c>
      <c r="D254" s="84" t="s">
        <v>107</v>
      </c>
      <c r="E254" s="84">
        <f>'[2]Ф2 '!E254</f>
        <v>2027</v>
      </c>
      <c r="F254" s="84">
        <f>'[2]Ф2 '!F254</f>
        <v>2027</v>
      </c>
      <c r="G254" s="84">
        <f>'[2]Ф2 '!G254</f>
        <v>2027</v>
      </c>
      <c r="H254" s="85">
        <v>2.4576473600000002</v>
      </c>
      <c r="I254" s="85">
        <v>2.2371271300000002</v>
      </c>
      <c r="J254" s="84" t="s">
        <v>55</v>
      </c>
      <c r="K254" s="85">
        <f t="shared" si="77"/>
        <v>2.4576473600000002</v>
      </c>
      <c r="L254" s="86">
        <v>0</v>
      </c>
      <c r="M254" s="85">
        <f t="shared" si="85"/>
        <v>2.4576473600000002</v>
      </c>
      <c r="N254" s="86">
        <v>0</v>
      </c>
      <c r="O254" s="86">
        <v>0</v>
      </c>
      <c r="P254" s="85">
        <f t="shared" si="83"/>
        <v>2.2371271300000002</v>
      </c>
      <c r="Q254" s="113">
        <v>0</v>
      </c>
      <c r="R254" s="112">
        <f t="shared" si="78"/>
        <v>2.2371271300000002</v>
      </c>
      <c r="S254" s="113">
        <v>0</v>
      </c>
      <c r="T254" s="86">
        <v>0</v>
      </c>
      <c r="U254" s="90">
        <v>0</v>
      </c>
      <c r="V254" s="90">
        <v>0</v>
      </c>
      <c r="W254" s="86">
        <f t="shared" si="87"/>
        <v>0</v>
      </c>
      <c r="X254" s="84">
        <v>0</v>
      </c>
      <c r="Y254" s="86">
        <f t="shared" si="88"/>
        <v>0</v>
      </c>
      <c r="Z254" s="90">
        <v>0</v>
      </c>
      <c r="AA254" s="86">
        <v>0</v>
      </c>
      <c r="AB254" s="89">
        <f t="shared" si="89"/>
        <v>2.4576473600000002</v>
      </c>
      <c r="AC254" s="89">
        <f t="shared" si="89"/>
        <v>2.2371271300000002</v>
      </c>
      <c r="AD254" s="90">
        <v>0</v>
      </c>
      <c r="AE254" s="90">
        <v>0</v>
      </c>
      <c r="AF254" s="90">
        <v>0</v>
      </c>
      <c r="AG254" s="90">
        <v>0</v>
      </c>
      <c r="AH254" s="89">
        <f t="shared" si="75"/>
        <v>2.4576473600000002</v>
      </c>
      <c r="AI254" s="89">
        <f t="shared" si="76"/>
        <v>2.2371271300000002</v>
      </c>
      <c r="AJ254" s="104" t="str">
        <f>'[2]Ф2 '!CT254</f>
        <v>нд</v>
      </c>
    </row>
    <row r="255" spans="1:36" ht="37.5" customHeight="1" x14ac:dyDescent="0.25">
      <c r="A255" s="80" t="s">
        <v>317</v>
      </c>
      <c r="B255" s="102" t="str">
        <f>'[2]Ф2 '!B255</f>
        <v>Реконструкция ВЛ-0,4 кВ ф."Харьковская ", КТП № 55, г. Дальнереченск</v>
      </c>
      <c r="C255" s="103" t="str">
        <f>'[2]Ф2 '!C255</f>
        <v>Q_ДЭСК_103</v>
      </c>
      <c r="D255" s="84" t="s">
        <v>107</v>
      </c>
      <c r="E255" s="84">
        <f>'[2]Ф2 '!E255</f>
        <v>2027</v>
      </c>
      <c r="F255" s="84">
        <f>'[2]Ф2 '!F255</f>
        <v>2027</v>
      </c>
      <c r="G255" s="84">
        <f>'[2]Ф2 '!G255</f>
        <v>2027</v>
      </c>
      <c r="H255" s="85">
        <v>4.9851316800000003</v>
      </c>
      <c r="I255" s="85">
        <v>4.9208222900000003</v>
      </c>
      <c r="J255" s="84" t="s">
        <v>55</v>
      </c>
      <c r="K255" s="85">
        <f t="shared" si="77"/>
        <v>4.9851316800000003</v>
      </c>
      <c r="L255" s="86">
        <v>0</v>
      </c>
      <c r="M255" s="85">
        <f t="shared" si="85"/>
        <v>4.9851316800000003</v>
      </c>
      <c r="N255" s="86">
        <v>0</v>
      </c>
      <c r="O255" s="86">
        <v>0</v>
      </c>
      <c r="P255" s="85">
        <f t="shared" si="83"/>
        <v>4.9208222900000003</v>
      </c>
      <c r="Q255" s="113">
        <v>0</v>
      </c>
      <c r="R255" s="112">
        <f t="shared" si="78"/>
        <v>4.9208222900000003</v>
      </c>
      <c r="S255" s="113">
        <v>0</v>
      </c>
      <c r="T255" s="86">
        <v>0</v>
      </c>
      <c r="U255" s="90">
        <v>0</v>
      </c>
      <c r="V255" s="90">
        <v>0</v>
      </c>
      <c r="W255" s="86">
        <f t="shared" si="87"/>
        <v>0</v>
      </c>
      <c r="X255" s="84">
        <v>0</v>
      </c>
      <c r="Y255" s="86">
        <f t="shared" si="88"/>
        <v>0</v>
      </c>
      <c r="Z255" s="90">
        <v>0</v>
      </c>
      <c r="AA255" s="86">
        <v>0</v>
      </c>
      <c r="AB255" s="89">
        <f t="shared" si="89"/>
        <v>4.9851316800000003</v>
      </c>
      <c r="AC255" s="89">
        <f t="shared" si="89"/>
        <v>4.9208222900000003</v>
      </c>
      <c r="AD255" s="90">
        <v>0</v>
      </c>
      <c r="AE255" s="90">
        <v>0</v>
      </c>
      <c r="AF255" s="90">
        <v>0</v>
      </c>
      <c r="AG255" s="90">
        <v>0</v>
      </c>
      <c r="AH255" s="89">
        <f t="shared" si="75"/>
        <v>4.9851316800000003</v>
      </c>
      <c r="AI255" s="89">
        <f t="shared" si="76"/>
        <v>4.9208222900000003</v>
      </c>
      <c r="AJ255" s="104" t="str">
        <f>'[2]Ф2 '!CT255</f>
        <v>нд</v>
      </c>
    </row>
    <row r="256" spans="1:36" ht="37.5" customHeight="1" x14ac:dyDescent="0.25">
      <c r="A256" s="80" t="s">
        <v>318</v>
      </c>
      <c r="B256" s="102" t="str">
        <f>'[2]Ф2 '!B256</f>
        <v>Реконструкция ВЛ-0,4 кВ ф. "Плеханова", КТП № 55, г. Дальнереченск</v>
      </c>
      <c r="C256" s="103" t="str">
        <f>'[2]Ф2 '!C256</f>
        <v>Q_ДЭСК_104</v>
      </c>
      <c r="D256" s="84" t="s">
        <v>107</v>
      </c>
      <c r="E256" s="84">
        <f>'[2]Ф2 '!E256</f>
        <v>2027</v>
      </c>
      <c r="F256" s="84">
        <f>'[2]Ф2 '!F256</f>
        <v>2027</v>
      </c>
      <c r="G256" s="84">
        <f>'[2]Ф2 '!G256</f>
        <v>2027</v>
      </c>
      <c r="H256" s="85">
        <v>4.5903341199999996</v>
      </c>
      <c r="I256" s="85">
        <v>4.3165095300000003</v>
      </c>
      <c r="J256" s="84" t="s">
        <v>55</v>
      </c>
      <c r="K256" s="85">
        <f t="shared" si="77"/>
        <v>4.5903341199999996</v>
      </c>
      <c r="L256" s="86">
        <v>0</v>
      </c>
      <c r="M256" s="85">
        <f t="shared" si="85"/>
        <v>4.5903341199999996</v>
      </c>
      <c r="N256" s="86">
        <v>0</v>
      </c>
      <c r="O256" s="86">
        <v>0</v>
      </c>
      <c r="P256" s="85">
        <f t="shared" si="83"/>
        <v>4.3165095300000003</v>
      </c>
      <c r="Q256" s="113">
        <v>0</v>
      </c>
      <c r="R256" s="112">
        <f t="shared" si="78"/>
        <v>4.3165095300000003</v>
      </c>
      <c r="S256" s="113">
        <v>0</v>
      </c>
      <c r="T256" s="86">
        <v>0</v>
      </c>
      <c r="U256" s="90">
        <v>0</v>
      </c>
      <c r="V256" s="90">
        <v>0</v>
      </c>
      <c r="W256" s="86">
        <f t="shared" si="87"/>
        <v>0</v>
      </c>
      <c r="X256" s="84">
        <v>0</v>
      </c>
      <c r="Y256" s="86">
        <f t="shared" si="88"/>
        <v>0</v>
      </c>
      <c r="Z256" s="90">
        <v>0</v>
      </c>
      <c r="AA256" s="86">
        <v>0</v>
      </c>
      <c r="AB256" s="89">
        <f t="shared" si="89"/>
        <v>4.5903341199999996</v>
      </c>
      <c r="AC256" s="89">
        <f t="shared" si="89"/>
        <v>4.3165095300000003</v>
      </c>
      <c r="AD256" s="90">
        <v>0</v>
      </c>
      <c r="AE256" s="90">
        <v>0</v>
      </c>
      <c r="AF256" s="90">
        <v>0</v>
      </c>
      <c r="AG256" s="90">
        <v>0</v>
      </c>
      <c r="AH256" s="89">
        <f t="shared" ref="AH256:AH319" si="90">U256+V256+W256+X256+Z256+AB256+AD256+AF256</f>
        <v>4.5903341199999996</v>
      </c>
      <c r="AI256" s="89">
        <f t="shared" ref="AI256:AI319" si="91">U256+V256+W256+Y256+AA256+AC256+AE256+AG256</f>
        <v>4.3165095300000003</v>
      </c>
      <c r="AJ256" s="104" t="str">
        <f>'[2]Ф2 '!CT256</f>
        <v>нд</v>
      </c>
    </row>
    <row r="257" spans="1:36" ht="37.5" customHeight="1" x14ac:dyDescent="0.25">
      <c r="A257" s="80" t="s">
        <v>319</v>
      </c>
      <c r="B257" s="102" t="str">
        <f>'[2]Ф2 '!B257</f>
        <v xml:space="preserve">  Реконструкция ВЛИ-0,4 кВ от КТПН-69 (Ф-21 от ПС-220/35/10кВ "Лесозаводск")</v>
      </c>
      <c r="C257" s="103" t="str">
        <f>'[2]Ф2 '!C257</f>
        <v>Q_ДЭСК_106</v>
      </c>
      <c r="D257" s="84" t="s">
        <v>107</v>
      </c>
      <c r="E257" s="84">
        <f>'[2]Ф2 '!E257</f>
        <v>2027</v>
      </c>
      <c r="F257" s="84">
        <f>'[2]Ф2 '!F257</f>
        <v>2027</v>
      </c>
      <c r="G257" s="84">
        <f>'[2]Ф2 '!G257</f>
        <v>2027</v>
      </c>
      <c r="H257" s="85">
        <v>3.3427197500000001</v>
      </c>
      <c r="I257" s="85">
        <v>3.1578977699999999</v>
      </c>
      <c r="J257" s="84" t="s">
        <v>55</v>
      </c>
      <c r="K257" s="85">
        <f t="shared" si="77"/>
        <v>3.3427197500000001</v>
      </c>
      <c r="L257" s="86">
        <v>0</v>
      </c>
      <c r="M257" s="85">
        <f t="shared" si="85"/>
        <v>3.3427197500000001</v>
      </c>
      <c r="N257" s="86">
        <v>0</v>
      </c>
      <c r="O257" s="86">
        <v>0</v>
      </c>
      <c r="P257" s="85">
        <f t="shared" si="83"/>
        <v>3.1578977699999999</v>
      </c>
      <c r="Q257" s="113">
        <v>0</v>
      </c>
      <c r="R257" s="112">
        <f t="shared" si="78"/>
        <v>3.1578977699999999</v>
      </c>
      <c r="S257" s="113">
        <v>0</v>
      </c>
      <c r="T257" s="86">
        <v>0</v>
      </c>
      <c r="U257" s="90">
        <v>0</v>
      </c>
      <c r="V257" s="90">
        <v>0</v>
      </c>
      <c r="W257" s="86">
        <f t="shared" si="87"/>
        <v>0</v>
      </c>
      <c r="X257" s="84">
        <v>0</v>
      </c>
      <c r="Y257" s="86">
        <f t="shared" si="88"/>
        <v>0</v>
      </c>
      <c r="Z257" s="90">
        <v>0</v>
      </c>
      <c r="AA257" s="86">
        <v>0</v>
      </c>
      <c r="AB257" s="89">
        <f t="shared" si="89"/>
        <v>3.3427197500000001</v>
      </c>
      <c r="AC257" s="89">
        <f t="shared" si="89"/>
        <v>3.1578977699999999</v>
      </c>
      <c r="AD257" s="90">
        <v>0</v>
      </c>
      <c r="AE257" s="90">
        <v>0</v>
      </c>
      <c r="AF257" s="90">
        <v>0</v>
      </c>
      <c r="AG257" s="90">
        <v>0</v>
      </c>
      <c r="AH257" s="89">
        <f t="shared" si="90"/>
        <v>3.3427197500000001</v>
      </c>
      <c r="AI257" s="89">
        <f t="shared" si="91"/>
        <v>3.1578977699999999</v>
      </c>
      <c r="AJ257" s="104" t="str">
        <f>'[2]Ф2 '!CT257</f>
        <v>нд</v>
      </c>
    </row>
    <row r="258" spans="1:36" ht="37.5" customHeight="1" x14ac:dyDescent="0.25">
      <c r="A258" s="80" t="s">
        <v>320</v>
      </c>
      <c r="B258" s="102" t="str">
        <f>'[2]Ф2 '!B258</f>
        <v xml:space="preserve"> Реконструкция ВЛИ-0,4 кВ от КТПН-66 (Ф-21 от ПС-220/35/10кВ "Лесозаводск")</v>
      </c>
      <c r="C258" s="103" t="str">
        <f>'[2]Ф2 '!C258</f>
        <v>Q_ДЭСК_107</v>
      </c>
      <c r="D258" s="84" t="s">
        <v>107</v>
      </c>
      <c r="E258" s="84">
        <f>'[2]Ф2 '!E258</f>
        <v>2027</v>
      </c>
      <c r="F258" s="84">
        <f>'[2]Ф2 '!F258</f>
        <v>2027</v>
      </c>
      <c r="G258" s="84">
        <f>'[2]Ф2 '!G258</f>
        <v>2027</v>
      </c>
      <c r="H258" s="85">
        <v>5.8759278300000002</v>
      </c>
      <c r="I258" s="85">
        <v>5.61217582</v>
      </c>
      <c r="J258" s="84" t="s">
        <v>55</v>
      </c>
      <c r="K258" s="85">
        <f t="shared" si="77"/>
        <v>5.8759278300000002</v>
      </c>
      <c r="L258" s="86">
        <v>0</v>
      </c>
      <c r="M258" s="85">
        <f t="shared" si="85"/>
        <v>5.8759278300000002</v>
      </c>
      <c r="N258" s="86">
        <v>0</v>
      </c>
      <c r="O258" s="86">
        <v>0</v>
      </c>
      <c r="P258" s="85">
        <f t="shared" si="83"/>
        <v>5.61217582</v>
      </c>
      <c r="Q258" s="113">
        <v>0</v>
      </c>
      <c r="R258" s="112">
        <f t="shared" si="78"/>
        <v>5.61217582</v>
      </c>
      <c r="S258" s="113">
        <v>0</v>
      </c>
      <c r="T258" s="86">
        <v>0</v>
      </c>
      <c r="U258" s="90">
        <v>0</v>
      </c>
      <c r="V258" s="90">
        <v>0</v>
      </c>
      <c r="W258" s="86">
        <f t="shared" si="87"/>
        <v>0</v>
      </c>
      <c r="X258" s="84">
        <v>0</v>
      </c>
      <c r="Y258" s="86">
        <f t="shared" si="88"/>
        <v>0</v>
      </c>
      <c r="Z258" s="90">
        <v>0</v>
      </c>
      <c r="AA258" s="86">
        <v>0</v>
      </c>
      <c r="AB258" s="89">
        <f t="shared" si="89"/>
        <v>5.8759278300000002</v>
      </c>
      <c r="AC258" s="89">
        <f t="shared" si="89"/>
        <v>5.61217582</v>
      </c>
      <c r="AD258" s="90">
        <v>0</v>
      </c>
      <c r="AE258" s="90">
        <v>0</v>
      </c>
      <c r="AF258" s="90">
        <v>0</v>
      </c>
      <c r="AG258" s="90">
        <v>0</v>
      </c>
      <c r="AH258" s="89">
        <f t="shared" si="90"/>
        <v>5.8759278300000002</v>
      </c>
      <c r="AI258" s="89">
        <f t="shared" si="91"/>
        <v>5.61217582</v>
      </c>
      <c r="AJ258" s="104" t="str">
        <f>'[2]Ф2 '!CT258</f>
        <v>нд</v>
      </c>
    </row>
    <row r="259" spans="1:36" ht="37.5" customHeight="1" x14ac:dyDescent="0.25">
      <c r="A259" s="80" t="s">
        <v>321</v>
      </c>
      <c r="B259" s="102" t="str">
        <f>'[2]Ф2 '!B259</f>
        <v>Реконструкция ВЛИ-0,4 кВ от СТП-199 (Ф-21 от ПС-220/35/10кВ "Лесозаводск")</v>
      </c>
      <c r="C259" s="103" t="str">
        <f>'[2]Ф2 '!C259</f>
        <v>Q_ДЭСК_108</v>
      </c>
      <c r="D259" s="84" t="s">
        <v>107</v>
      </c>
      <c r="E259" s="84">
        <f>'[2]Ф2 '!E259</f>
        <v>2027</v>
      </c>
      <c r="F259" s="84">
        <f>'[2]Ф2 '!F259</f>
        <v>2027</v>
      </c>
      <c r="G259" s="84">
        <f>'[2]Ф2 '!G259</f>
        <v>2027</v>
      </c>
      <c r="H259" s="85">
        <v>1.7979815699999999</v>
      </c>
      <c r="I259" s="85">
        <v>1.81503506</v>
      </c>
      <c r="J259" s="84" t="s">
        <v>55</v>
      </c>
      <c r="K259" s="85">
        <f t="shared" si="77"/>
        <v>1.7979815699999999</v>
      </c>
      <c r="L259" s="86">
        <v>0</v>
      </c>
      <c r="M259" s="85">
        <f t="shared" si="85"/>
        <v>1.7979815699999999</v>
      </c>
      <c r="N259" s="86">
        <v>0</v>
      </c>
      <c r="O259" s="86">
        <v>0</v>
      </c>
      <c r="P259" s="85">
        <f t="shared" si="83"/>
        <v>1.81503506</v>
      </c>
      <c r="Q259" s="113">
        <v>0</v>
      </c>
      <c r="R259" s="112">
        <f t="shared" si="78"/>
        <v>1.81503506</v>
      </c>
      <c r="S259" s="113">
        <v>0</v>
      </c>
      <c r="T259" s="86">
        <v>0</v>
      </c>
      <c r="U259" s="90">
        <v>0</v>
      </c>
      <c r="V259" s="90">
        <v>0</v>
      </c>
      <c r="W259" s="86">
        <f t="shared" si="87"/>
        <v>0</v>
      </c>
      <c r="X259" s="84">
        <v>0</v>
      </c>
      <c r="Y259" s="86">
        <f t="shared" si="88"/>
        <v>0</v>
      </c>
      <c r="Z259" s="90">
        <v>0</v>
      </c>
      <c r="AA259" s="86">
        <v>0</v>
      </c>
      <c r="AB259" s="89">
        <f t="shared" si="89"/>
        <v>1.7979815699999999</v>
      </c>
      <c r="AC259" s="89">
        <f t="shared" si="89"/>
        <v>1.81503506</v>
      </c>
      <c r="AD259" s="90">
        <v>0</v>
      </c>
      <c r="AE259" s="90">
        <v>0</v>
      </c>
      <c r="AF259" s="90">
        <v>0</v>
      </c>
      <c r="AG259" s="90">
        <v>0</v>
      </c>
      <c r="AH259" s="89">
        <f t="shared" si="90"/>
        <v>1.7979815699999999</v>
      </c>
      <c r="AI259" s="89">
        <f t="shared" si="91"/>
        <v>1.81503506</v>
      </c>
      <c r="AJ259" s="104" t="str">
        <f>'[2]Ф2 '!CT259</f>
        <v>нд</v>
      </c>
    </row>
    <row r="260" spans="1:36" ht="37.5" customHeight="1" x14ac:dyDescent="0.25">
      <c r="A260" s="80" t="s">
        <v>322</v>
      </c>
      <c r="B260" s="102" t="str">
        <f>'[2]Ф2 '!B260</f>
        <v>Замена КЛ-0,4кВ от ТП-43 до МКЖД по ул. Спортивная, 2 (Ф-10 от ПС-220/35/10кВ "Лесозаводск")</v>
      </c>
      <c r="C260" s="103" t="str">
        <f>'[2]Ф2 '!C260</f>
        <v>Q_ДЭСК_109</v>
      </c>
      <c r="D260" s="84" t="s">
        <v>107</v>
      </c>
      <c r="E260" s="84">
        <f>'[2]Ф2 '!E260</f>
        <v>2027</v>
      </c>
      <c r="F260" s="84">
        <f>'[2]Ф2 '!F260</f>
        <v>2027</v>
      </c>
      <c r="G260" s="84">
        <f>'[2]Ф2 '!G260</f>
        <v>2027</v>
      </c>
      <c r="H260" s="85">
        <v>0.46993775999999998</v>
      </c>
      <c r="I260" s="85">
        <v>0.52379140999999996</v>
      </c>
      <c r="J260" s="84" t="s">
        <v>55</v>
      </c>
      <c r="K260" s="85">
        <f t="shared" si="77"/>
        <v>0.46993775999999998</v>
      </c>
      <c r="L260" s="86">
        <v>0</v>
      </c>
      <c r="M260" s="85">
        <f t="shared" si="85"/>
        <v>0.46993775999999998</v>
      </c>
      <c r="N260" s="86">
        <v>0</v>
      </c>
      <c r="O260" s="86">
        <v>0</v>
      </c>
      <c r="P260" s="85">
        <f t="shared" si="83"/>
        <v>0.52379140999999996</v>
      </c>
      <c r="Q260" s="113">
        <v>0</v>
      </c>
      <c r="R260" s="112">
        <f t="shared" si="78"/>
        <v>0.52379140999999996</v>
      </c>
      <c r="S260" s="113">
        <v>0</v>
      </c>
      <c r="T260" s="86">
        <v>0</v>
      </c>
      <c r="U260" s="90">
        <v>0</v>
      </c>
      <c r="V260" s="90">
        <v>0</v>
      </c>
      <c r="W260" s="86">
        <f t="shared" si="87"/>
        <v>0</v>
      </c>
      <c r="X260" s="84">
        <v>0</v>
      </c>
      <c r="Y260" s="86">
        <f t="shared" si="88"/>
        <v>0</v>
      </c>
      <c r="Z260" s="90">
        <v>0</v>
      </c>
      <c r="AA260" s="86">
        <v>0</v>
      </c>
      <c r="AB260" s="89">
        <f t="shared" si="89"/>
        <v>0.46993775999999998</v>
      </c>
      <c r="AC260" s="89">
        <f t="shared" si="89"/>
        <v>0.52379140999999996</v>
      </c>
      <c r="AD260" s="90">
        <v>0</v>
      </c>
      <c r="AE260" s="90">
        <v>0</v>
      </c>
      <c r="AF260" s="90">
        <v>0</v>
      </c>
      <c r="AG260" s="90">
        <v>0</v>
      </c>
      <c r="AH260" s="89">
        <f t="shared" si="90"/>
        <v>0.46993775999999998</v>
      </c>
      <c r="AI260" s="89">
        <f t="shared" si="91"/>
        <v>0.52379140999999996</v>
      </c>
      <c r="AJ260" s="104" t="str">
        <f>'[2]Ф2 '!CT260</f>
        <v>нд</v>
      </c>
    </row>
    <row r="261" spans="1:36" ht="37.5" customHeight="1" x14ac:dyDescent="0.25">
      <c r="A261" s="80" t="s">
        <v>323</v>
      </c>
      <c r="B261" s="102" t="str">
        <f>'[2]Ф2 '!B261</f>
        <v>Реконструкция ВЛ-10кВ установка реклоузеров 10кВ Ф-11 и Ф-22 от ПС-220/35/10кВ "Лесозаводск" на опоре №1, (включая пуско-наладочные работы)</v>
      </c>
      <c r="C261" s="103" t="str">
        <f>'[2]Ф2 '!C261</f>
        <v>Q_ДЭСК_110</v>
      </c>
      <c r="D261" s="84" t="s">
        <v>107</v>
      </c>
      <c r="E261" s="84">
        <f>'[2]Ф2 '!E261</f>
        <v>2027</v>
      </c>
      <c r="F261" s="84">
        <f>'[2]Ф2 '!F261</f>
        <v>2027</v>
      </c>
      <c r="G261" s="84">
        <f>'[2]Ф2 '!G261</f>
        <v>2027</v>
      </c>
      <c r="H261" s="85">
        <v>5.6946387999999999</v>
      </c>
      <c r="I261" s="86">
        <v>0</v>
      </c>
      <c r="J261" s="84" t="s">
        <v>55</v>
      </c>
      <c r="K261" s="85">
        <f t="shared" si="77"/>
        <v>5.6946387999999999</v>
      </c>
      <c r="L261" s="86">
        <v>0</v>
      </c>
      <c r="M261" s="85">
        <f t="shared" si="85"/>
        <v>5.6946387999999999</v>
      </c>
      <c r="N261" s="86">
        <v>0</v>
      </c>
      <c r="O261" s="86">
        <v>0</v>
      </c>
      <c r="P261" s="86">
        <f t="shared" si="83"/>
        <v>0</v>
      </c>
      <c r="Q261" s="94">
        <v>0</v>
      </c>
      <c r="R261" s="94">
        <f t="shared" si="78"/>
        <v>0</v>
      </c>
      <c r="S261" s="113">
        <v>0</v>
      </c>
      <c r="T261" s="86">
        <v>0</v>
      </c>
      <c r="U261" s="90">
        <v>0</v>
      </c>
      <c r="V261" s="90">
        <v>0</v>
      </c>
      <c r="W261" s="86">
        <f t="shared" si="87"/>
        <v>0</v>
      </c>
      <c r="X261" s="84">
        <v>0</v>
      </c>
      <c r="Y261" s="86">
        <f t="shared" si="88"/>
        <v>0</v>
      </c>
      <c r="Z261" s="90">
        <v>0</v>
      </c>
      <c r="AA261" s="86">
        <v>0</v>
      </c>
      <c r="AB261" s="89">
        <f t="shared" si="89"/>
        <v>5.6946387999999999</v>
      </c>
      <c r="AC261" s="90">
        <f t="shared" si="89"/>
        <v>0</v>
      </c>
      <c r="AD261" s="90">
        <v>0</v>
      </c>
      <c r="AE261" s="90">
        <v>0</v>
      </c>
      <c r="AF261" s="90">
        <v>0</v>
      </c>
      <c r="AG261" s="90">
        <v>0</v>
      </c>
      <c r="AH261" s="89">
        <f t="shared" si="90"/>
        <v>5.6946387999999999</v>
      </c>
      <c r="AI261" s="90">
        <f t="shared" si="91"/>
        <v>0</v>
      </c>
      <c r="AJ261" s="98" t="str">
        <f>'[2]Ф2 '!CT261</f>
        <v>реконструкция объекта неактуальна</v>
      </c>
    </row>
    <row r="262" spans="1:36" ht="37.5" customHeight="1" x14ac:dyDescent="0.25">
      <c r="A262" s="80" t="s">
        <v>324</v>
      </c>
      <c r="B262" s="102" t="str">
        <f>'[2]Ф2 '!B262</f>
        <v>Реконструкция ВЛ-0,4(0,23)кВ в ВЛИ-0,4кВ КТП-17-1 ф. "Ставропольская" г.Артём</v>
      </c>
      <c r="C262" s="103" t="str">
        <f>'[2]Ф2 '!C262</f>
        <v>Q_ДЭСК_111</v>
      </c>
      <c r="D262" s="84" t="s">
        <v>107</v>
      </c>
      <c r="E262" s="84">
        <f>'[2]Ф2 '!E262</f>
        <v>2027</v>
      </c>
      <c r="F262" s="84">
        <f>'[2]Ф2 '!F262</f>
        <v>2027</v>
      </c>
      <c r="G262" s="84">
        <f>'[2]Ф2 '!G262</f>
        <v>2027</v>
      </c>
      <c r="H262" s="85">
        <v>1.9057942800000001</v>
      </c>
      <c r="I262" s="85">
        <v>1.92569799</v>
      </c>
      <c r="J262" s="84" t="s">
        <v>55</v>
      </c>
      <c r="K262" s="85">
        <f t="shared" si="77"/>
        <v>1.9057942800000001</v>
      </c>
      <c r="L262" s="86">
        <v>0</v>
      </c>
      <c r="M262" s="85">
        <f t="shared" si="85"/>
        <v>1.9057942800000001</v>
      </c>
      <c r="N262" s="86">
        <v>0</v>
      </c>
      <c r="O262" s="86">
        <v>0</v>
      </c>
      <c r="P262" s="85">
        <f t="shared" si="83"/>
        <v>1.92569799</v>
      </c>
      <c r="Q262" s="113">
        <v>0</v>
      </c>
      <c r="R262" s="112">
        <f t="shared" si="78"/>
        <v>1.92569799</v>
      </c>
      <c r="S262" s="113">
        <v>0</v>
      </c>
      <c r="T262" s="86">
        <v>0</v>
      </c>
      <c r="U262" s="90">
        <v>0</v>
      </c>
      <c r="V262" s="90">
        <v>0</v>
      </c>
      <c r="W262" s="86">
        <f t="shared" si="87"/>
        <v>0</v>
      </c>
      <c r="X262" s="84">
        <v>0</v>
      </c>
      <c r="Y262" s="86">
        <f t="shared" si="88"/>
        <v>0</v>
      </c>
      <c r="Z262" s="90">
        <v>0</v>
      </c>
      <c r="AA262" s="86">
        <v>0</v>
      </c>
      <c r="AB262" s="89">
        <f t="shared" si="89"/>
        <v>1.9057942800000001</v>
      </c>
      <c r="AC262" s="89">
        <f t="shared" si="89"/>
        <v>1.92569799</v>
      </c>
      <c r="AD262" s="90">
        <v>0</v>
      </c>
      <c r="AE262" s="90">
        <v>0</v>
      </c>
      <c r="AF262" s="90">
        <v>0</v>
      </c>
      <c r="AG262" s="90">
        <v>0</v>
      </c>
      <c r="AH262" s="89">
        <f t="shared" si="90"/>
        <v>1.9057942800000001</v>
      </c>
      <c r="AI262" s="89">
        <f t="shared" si="91"/>
        <v>1.92569799</v>
      </c>
      <c r="AJ262" s="104" t="str">
        <f>'[2]Ф2 '!CT262</f>
        <v>нд</v>
      </c>
    </row>
    <row r="263" spans="1:36" ht="37.5" customHeight="1" x14ac:dyDescent="0.25">
      <c r="A263" s="80" t="s">
        <v>325</v>
      </c>
      <c r="B263" s="102" t="str">
        <f>'[2]Ф2 '!B263</f>
        <v>Реконструкция ВЛ-0,4(0,23)кВ в ВЛИ-0,4кВ КТП-205-1 ф. "Берёзовая-Бархатная" г.Артём</v>
      </c>
      <c r="C263" s="103" t="str">
        <f>'[2]Ф2 '!C263</f>
        <v>Q_ДЭСК_112</v>
      </c>
      <c r="D263" s="84" t="s">
        <v>107</v>
      </c>
      <c r="E263" s="84">
        <f>'[2]Ф2 '!E263</f>
        <v>2027</v>
      </c>
      <c r="F263" s="84">
        <f>'[2]Ф2 '!F263</f>
        <v>2027</v>
      </c>
      <c r="G263" s="84">
        <f>'[2]Ф2 '!G263</f>
        <v>2027</v>
      </c>
      <c r="H263" s="85">
        <v>4.1213061</v>
      </c>
      <c r="I263" s="85">
        <v>4.1583135699999998</v>
      </c>
      <c r="J263" s="84" t="s">
        <v>55</v>
      </c>
      <c r="K263" s="85">
        <f t="shared" si="77"/>
        <v>4.1213061</v>
      </c>
      <c r="L263" s="86">
        <v>0</v>
      </c>
      <c r="M263" s="85">
        <f t="shared" si="85"/>
        <v>4.1213061</v>
      </c>
      <c r="N263" s="86">
        <v>0</v>
      </c>
      <c r="O263" s="86">
        <v>0</v>
      </c>
      <c r="P263" s="85">
        <f t="shared" si="83"/>
        <v>4.1583135699999998</v>
      </c>
      <c r="Q263" s="113">
        <v>0</v>
      </c>
      <c r="R263" s="112">
        <f t="shared" si="78"/>
        <v>4.1583135699999998</v>
      </c>
      <c r="S263" s="113">
        <v>0</v>
      </c>
      <c r="T263" s="86">
        <v>0</v>
      </c>
      <c r="U263" s="90">
        <v>0</v>
      </c>
      <c r="V263" s="90">
        <v>0</v>
      </c>
      <c r="W263" s="86">
        <f t="shared" si="87"/>
        <v>0</v>
      </c>
      <c r="X263" s="84">
        <v>0</v>
      </c>
      <c r="Y263" s="86">
        <f t="shared" si="88"/>
        <v>0</v>
      </c>
      <c r="Z263" s="90">
        <v>0</v>
      </c>
      <c r="AA263" s="86">
        <v>0</v>
      </c>
      <c r="AB263" s="89">
        <f t="shared" si="89"/>
        <v>4.1213061</v>
      </c>
      <c r="AC263" s="89">
        <f t="shared" si="89"/>
        <v>4.1583135699999998</v>
      </c>
      <c r="AD263" s="90">
        <v>0</v>
      </c>
      <c r="AE263" s="90">
        <v>0</v>
      </c>
      <c r="AF263" s="90">
        <v>0</v>
      </c>
      <c r="AG263" s="90">
        <v>0</v>
      </c>
      <c r="AH263" s="89">
        <f t="shared" si="90"/>
        <v>4.1213061</v>
      </c>
      <c r="AI263" s="89">
        <f t="shared" si="91"/>
        <v>4.1583135699999998</v>
      </c>
      <c r="AJ263" s="104" t="str">
        <f>'[2]Ф2 '!CT263</f>
        <v>нд</v>
      </c>
    </row>
    <row r="264" spans="1:36" ht="37.5" customHeight="1" x14ac:dyDescent="0.25">
      <c r="A264" s="80" t="s">
        <v>326</v>
      </c>
      <c r="B264" s="102" t="str">
        <f>'[2]Ф2 '!B264</f>
        <v>Реконструкция ВЛ-0,4(0,23)кВ в ВЛИ-0,4кВ ТП-17 ф. "Херсонская" г.Артём</v>
      </c>
      <c r="C264" s="103" t="str">
        <f>'[2]Ф2 '!C264</f>
        <v>Q_ДЭСК_113</v>
      </c>
      <c r="D264" s="84" t="s">
        <v>107</v>
      </c>
      <c r="E264" s="84">
        <f>'[2]Ф2 '!E264</f>
        <v>2027</v>
      </c>
      <c r="F264" s="84">
        <f>'[2]Ф2 '!F264</f>
        <v>2027</v>
      </c>
      <c r="G264" s="84">
        <f>'[2]Ф2 '!G264</f>
        <v>2027</v>
      </c>
      <c r="H264" s="85">
        <v>1.46167593</v>
      </c>
      <c r="I264" s="85">
        <v>1.4736060799999999</v>
      </c>
      <c r="J264" s="84" t="s">
        <v>55</v>
      </c>
      <c r="K264" s="85">
        <f t="shared" si="77"/>
        <v>1.46167593</v>
      </c>
      <c r="L264" s="86">
        <v>0</v>
      </c>
      <c r="M264" s="85">
        <f t="shared" si="85"/>
        <v>1.46167593</v>
      </c>
      <c r="N264" s="86">
        <v>0</v>
      </c>
      <c r="O264" s="86">
        <v>0</v>
      </c>
      <c r="P264" s="85">
        <f t="shared" si="83"/>
        <v>1.4736060799999999</v>
      </c>
      <c r="Q264" s="113">
        <v>0</v>
      </c>
      <c r="R264" s="112">
        <f t="shared" si="78"/>
        <v>1.4736060799999999</v>
      </c>
      <c r="S264" s="113">
        <v>0</v>
      </c>
      <c r="T264" s="86">
        <v>0</v>
      </c>
      <c r="U264" s="90">
        <v>0</v>
      </c>
      <c r="V264" s="90">
        <v>0</v>
      </c>
      <c r="W264" s="86">
        <f t="shared" si="87"/>
        <v>0</v>
      </c>
      <c r="X264" s="84">
        <v>0</v>
      </c>
      <c r="Y264" s="86">
        <f t="shared" si="88"/>
        <v>0</v>
      </c>
      <c r="Z264" s="90">
        <v>0</v>
      </c>
      <c r="AA264" s="86">
        <v>0</v>
      </c>
      <c r="AB264" s="89">
        <f t="shared" si="89"/>
        <v>1.46167593</v>
      </c>
      <c r="AC264" s="89">
        <f t="shared" si="89"/>
        <v>1.4736060799999999</v>
      </c>
      <c r="AD264" s="90">
        <v>0</v>
      </c>
      <c r="AE264" s="90">
        <v>0</v>
      </c>
      <c r="AF264" s="90">
        <v>0</v>
      </c>
      <c r="AG264" s="90">
        <v>0</v>
      </c>
      <c r="AH264" s="89">
        <f t="shared" si="90"/>
        <v>1.46167593</v>
      </c>
      <c r="AI264" s="89">
        <f t="shared" si="91"/>
        <v>1.4736060799999999</v>
      </c>
      <c r="AJ264" s="104" t="str">
        <f>'[2]Ф2 '!CT264</f>
        <v>нд</v>
      </c>
    </row>
    <row r="265" spans="1:36" ht="37.5" customHeight="1" x14ac:dyDescent="0.25">
      <c r="A265" s="80" t="s">
        <v>327</v>
      </c>
      <c r="B265" s="102" t="str">
        <f>'[2]Ф2 '!B265</f>
        <v>Реконструкция ВЛ-0,4(0,23)кВ в ВЛИ-0,4кВ ТП-78 ф. "Дзержинского,37- Кирова, 31" г.Артём</v>
      </c>
      <c r="C265" s="103" t="str">
        <f>'[2]Ф2 '!C265</f>
        <v>Q_ДЭСК_114</v>
      </c>
      <c r="D265" s="84" t="s">
        <v>107</v>
      </c>
      <c r="E265" s="84">
        <f>'[2]Ф2 '!E265</f>
        <v>2027</v>
      </c>
      <c r="F265" s="84">
        <f>'[2]Ф2 '!F265</f>
        <v>2027</v>
      </c>
      <c r="G265" s="84">
        <f>'[2]Ф2 '!G265</f>
        <v>2027</v>
      </c>
      <c r="H265" s="85">
        <v>0.78909289000000005</v>
      </c>
      <c r="I265" s="85">
        <v>0.79618431999999995</v>
      </c>
      <c r="J265" s="84" t="s">
        <v>55</v>
      </c>
      <c r="K265" s="85">
        <f t="shared" si="77"/>
        <v>0.78909289000000005</v>
      </c>
      <c r="L265" s="86">
        <v>0</v>
      </c>
      <c r="M265" s="85">
        <f t="shared" si="85"/>
        <v>0.78909289000000005</v>
      </c>
      <c r="N265" s="86">
        <v>0</v>
      </c>
      <c r="O265" s="86">
        <v>0</v>
      </c>
      <c r="P265" s="85">
        <f t="shared" si="83"/>
        <v>0.79618431999999995</v>
      </c>
      <c r="Q265" s="113">
        <v>0</v>
      </c>
      <c r="R265" s="112">
        <f t="shared" si="78"/>
        <v>0.79618431999999995</v>
      </c>
      <c r="S265" s="113">
        <v>0</v>
      </c>
      <c r="T265" s="86">
        <v>0</v>
      </c>
      <c r="U265" s="90">
        <v>0</v>
      </c>
      <c r="V265" s="90">
        <v>0</v>
      </c>
      <c r="W265" s="86">
        <f t="shared" si="87"/>
        <v>0</v>
      </c>
      <c r="X265" s="84">
        <v>0</v>
      </c>
      <c r="Y265" s="86">
        <f t="shared" si="88"/>
        <v>0</v>
      </c>
      <c r="Z265" s="90">
        <v>0</v>
      </c>
      <c r="AA265" s="86">
        <v>0</v>
      </c>
      <c r="AB265" s="89">
        <f t="shared" si="89"/>
        <v>0.78909289000000005</v>
      </c>
      <c r="AC265" s="89">
        <f t="shared" si="89"/>
        <v>0.79618431999999995</v>
      </c>
      <c r="AD265" s="90">
        <v>0</v>
      </c>
      <c r="AE265" s="90">
        <v>0</v>
      </c>
      <c r="AF265" s="90">
        <v>0</v>
      </c>
      <c r="AG265" s="90">
        <v>0</v>
      </c>
      <c r="AH265" s="89">
        <f t="shared" si="90"/>
        <v>0.78909289000000005</v>
      </c>
      <c r="AI265" s="89">
        <f t="shared" si="91"/>
        <v>0.79618431999999995</v>
      </c>
      <c r="AJ265" s="104" t="str">
        <f>'[2]Ф2 '!CT265</f>
        <v>нд</v>
      </c>
    </row>
    <row r="266" spans="1:36" ht="37.5" customHeight="1" x14ac:dyDescent="0.25">
      <c r="A266" s="80" t="s">
        <v>328</v>
      </c>
      <c r="B266" s="102" t="str">
        <f>'[2]Ф2 '!B266</f>
        <v>Реконструкция ВЛ-0,4(0,23)кВ в ВЛИ-0,4кВ ТП-78 ф. "Интернациональная-Лазо" г.Артём</v>
      </c>
      <c r="C266" s="103" t="str">
        <f>'[2]Ф2 '!C266</f>
        <v>Q_ДЭСК_115</v>
      </c>
      <c r="D266" s="84" t="s">
        <v>107</v>
      </c>
      <c r="E266" s="84">
        <f>'[2]Ф2 '!E266</f>
        <v>2027</v>
      </c>
      <c r="F266" s="84">
        <f>'[2]Ф2 '!F266</f>
        <v>2027</v>
      </c>
      <c r="G266" s="84">
        <f>'[2]Ф2 '!G266</f>
        <v>2027</v>
      </c>
      <c r="H266" s="85">
        <v>1.3953350899999999</v>
      </c>
      <c r="I266" s="85">
        <v>1.40470852</v>
      </c>
      <c r="J266" s="84" t="s">
        <v>55</v>
      </c>
      <c r="K266" s="85">
        <f t="shared" si="77"/>
        <v>1.3953350899999999</v>
      </c>
      <c r="L266" s="86">
        <v>0</v>
      </c>
      <c r="M266" s="85">
        <f t="shared" si="85"/>
        <v>1.3953350899999999</v>
      </c>
      <c r="N266" s="86">
        <v>0</v>
      </c>
      <c r="O266" s="86">
        <v>0</v>
      </c>
      <c r="P266" s="85">
        <f t="shared" si="83"/>
        <v>1.40470852</v>
      </c>
      <c r="Q266" s="113">
        <v>0</v>
      </c>
      <c r="R266" s="112">
        <f t="shared" si="78"/>
        <v>1.40470852</v>
      </c>
      <c r="S266" s="113">
        <v>0</v>
      </c>
      <c r="T266" s="86">
        <v>0</v>
      </c>
      <c r="U266" s="90">
        <v>0</v>
      </c>
      <c r="V266" s="90">
        <v>0</v>
      </c>
      <c r="W266" s="86">
        <f t="shared" si="87"/>
        <v>0</v>
      </c>
      <c r="X266" s="84">
        <v>0</v>
      </c>
      <c r="Y266" s="86">
        <f t="shared" si="88"/>
        <v>0</v>
      </c>
      <c r="Z266" s="90">
        <v>0</v>
      </c>
      <c r="AA266" s="86">
        <v>0</v>
      </c>
      <c r="AB266" s="89">
        <f t="shared" si="89"/>
        <v>1.3953350899999999</v>
      </c>
      <c r="AC266" s="89">
        <f t="shared" si="89"/>
        <v>1.40470852</v>
      </c>
      <c r="AD266" s="90">
        <v>0</v>
      </c>
      <c r="AE266" s="90">
        <v>0</v>
      </c>
      <c r="AF266" s="90">
        <v>0</v>
      </c>
      <c r="AG266" s="90">
        <v>0</v>
      </c>
      <c r="AH266" s="89">
        <f t="shared" si="90"/>
        <v>1.3953350899999999</v>
      </c>
      <c r="AI266" s="89">
        <f t="shared" si="91"/>
        <v>1.40470852</v>
      </c>
      <c r="AJ266" s="104" t="str">
        <f>'[2]Ф2 '!CT266</f>
        <v>нд</v>
      </c>
    </row>
    <row r="267" spans="1:36" ht="37.5" customHeight="1" x14ac:dyDescent="0.25">
      <c r="A267" s="80" t="s">
        <v>329</v>
      </c>
      <c r="B267" s="102" t="str">
        <f>'[2]Ф2 '!B267</f>
        <v>Реконструкция ВЛ-0,4(0,23)кВ в ВЛИ-0,4кВ ТП-206 ф. "Берёзовая" г.Артём</v>
      </c>
      <c r="C267" s="103" t="str">
        <f>'[2]Ф2 '!C267</f>
        <v>Q_ДЭСК_116</v>
      </c>
      <c r="D267" s="84" t="s">
        <v>107</v>
      </c>
      <c r="E267" s="84">
        <f>'[2]Ф2 '!E267</f>
        <v>2027</v>
      </c>
      <c r="F267" s="84">
        <f>'[2]Ф2 '!F267</f>
        <v>2027</v>
      </c>
      <c r="G267" s="84">
        <f>'[2]Ф2 '!G267</f>
        <v>2027</v>
      </c>
      <c r="H267" s="85">
        <v>3.5965474400000002</v>
      </c>
      <c r="I267" s="85">
        <v>3.6303668099999999</v>
      </c>
      <c r="J267" s="84" t="s">
        <v>55</v>
      </c>
      <c r="K267" s="85">
        <f t="shared" si="77"/>
        <v>3.5965474400000002</v>
      </c>
      <c r="L267" s="86">
        <v>0</v>
      </c>
      <c r="M267" s="85">
        <f t="shared" si="85"/>
        <v>3.5965474400000002</v>
      </c>
      <c r="N267" s="86">
        <v>0</v>
      </c>
      <c r="O267" s="86">
        <v>0</v>
      </c>
      <c r="P267" s="85">
        <f t="shared" si="83"/>
        <v>3.6303668099999999</v>
      </c>
      <c r="Q267" s="113">
        <v>0</v>
      </c>
      <c r="R267" s="112">
        <f t="shared" si="78"/>
        <v>3.6303668099999999</v>
      </c>
      <c r="S267" s="113">
        <v>0</v>
      </c>
      <c r="T267" s="86">
        <v>0</v>
      </c>
      <c r="U267" s="90">
        <v>0</v>
      </c>
      <c r="V267" s="90">
        <v>0</v>
      </c>
      <c r="W267" s="86">
        <f t="shared" si="87"/>
        <v>0</v>
      </c>
      <c r="X267" s="84">
        <v>0</v>
      </c>
      <c r="Y267" s="86">
        <f t="shared" si="88"/>
        <v>0</v>
      </c>
      <c r="Z267" s="90">
        <v>0</v>
      </c>
      <c r="AA267" s="86">
        <v>0</v>
      </c>
      <c r="AB267" s="89">
        <f t="shared" si="89"/>
        <v>3.5965474400000002</v>
      </c>
      <c r="AC267" s="89">
        <f t="shared" si="89"/>
        <v>3.6303668099999999</v>
      </c>
      <c r="AD267" s="90">
        <v>0</v>
      </c>
      <c r="AE267" s="90">
        <v>0</v>
      </c>
      <c r="AF267" s="90">
        <v>0</v>
      </c>
      <c r="AG267" s="90">
        <v>0</v>
      </c>
      <c r="AH267" s="89">
        <f t="shared" si="90"/>
        <v>3.5965474400000002</v>
      </c>
      <c r="AI267" s="89">
        <f t="shared" si="91"/>
        <v>3.6303668099999999</v>
      </c>
      <c r="AJ267" s="104" t="str">
        <f>'[2]Ф2 '!CT267</f>
        <v>нд</v>
      </c>
    </row>
    <row r="268" spans="1:36" ht="37.5" customHeight="1" x14ac:dyDescent="0.25">
      <c r="A268" s="80" t="s">
        <v>330</v>
      </c>
      <c r="B268" s="102" t="str">
        <f>'[2]Ф2 '!B268</f>
        <v>Реконструкция ВЛ-0,4(0,23)кВ в ВЛИ-0,4кВ ТП-206 ф. "Черемуховая" г.Артём</v>
      </c>
      <c r="C268" s="103" t="str">
        <f>'[2]Ф2 '!C268</f>
        <v>Q_ДЭСК_117</v>
      </c>
      <c r="D268" s="84" t="s">
        <v>107</v>
      </c>
      <c r="E268" s="84">
        <f>'[2]Ф2 '!E268</f>
        <v>2027</v>
      </c>
      <c r="F268" s="84">
        <f>'[2]Ф2 '!F268</f>
        <v>2027</v>
      </c>
      <c r="G268" s="84">
        <f>'[2]Ф2 '!G268</f>
        <v>2027</v>
      </c>
      <c r="H268" s="85">
        <v>1.36669219</v>
      </c>
      <c r="I268" s="85">
        <v>1.3799238700000001</v>
      </c>
      <c r="J268" s="84" t="s">
        <v>55</v>
      </c>
      <c r="K268" s="85">
        <f t="shared" si="77"/>
        <v>1.36669219</v>
      </c>
      <c r="L268" s="86">
        <v>0</v>
      </c>
      <c r="M268" s="85">
        <f t="shared" si="85"/>
        <v>1.36669219</v>
      </c>
      <c r="N268" s="86">
        <v>0</v>
      </c>
      <c r="O268" s="86">
        <v>0</v>
      </c>
      <c r="P268" s="85">
        <f t="shared" si="83"/>
        <v>1.3799238700000001</v>
      </c>
      <c r="Q268" s="113">
        <v>0</v>
      </c>
      <c r="R268" s="112">
        <f t="shared" si="78"/>
        <v>1.3799238700000001</v>
      </c>
      <c r="S268" s="113">
        <v>0</v>
      </c>
      <c r="T268" s="86">
        <v>0</v>
      </c>
      <c r="U268" s="90">
        <v>0</v>
      </c>
      <c r="V268" s="90">
        <v>0</v>
      </c>
      <c r="W268" s="86">
        <f t="shared" si="87"/>
        <v>0</v>
      </c>
      <c r="X268" s="84">
        <v>0</v>
      </c>
      <c r="Y268" s="86">
        <f t="shared" si="88"/>
        <v>0</v>
      </c>
      <c r="Z268" s="90">
        <v>0</v>
      </c>
      <c r="AA268" s="86">
        <v>0</v>
      </c>
      <c r="AB268" s="89">
        <f t="shared" si="89"/>
        <v>1.36669219</v>
      </c>
      <c r="AC268" s="89">
        <f t="shared" si="89"/>
        <v>1.3799238700000001</v>
      </c>
      <c r="AD268" s="90">
        <v>0</v>
      </c>
      <c r="AE268" s="90">
        <v>0</v>
      </c>
      <c r="AF268" s="90">
        <v>0</v>
      </c>
      <c r="AG268" s="90">
        <v>0</v>
      </c>
      <c r="AH268" s="89">
        <f t="shared" si="90"/>
        <v>1.36669219</v>
      </c>
      <c r="AI268" s="89">
        <f t="shared" si="91"/>
        <v>1.3799238700000001</v>
      </c>
      <c r="AJ268" s="104" t="str">
        <f>'[2]Ф2 '!CT268</f>
        <v>нд</v>
      </c>
    </row>
    <row r="269" spans="1:36" ht="37.5" customHeight="1" x14ac:dyDescent="0.25">
      <c r="A269" s="80" t="s">
        <v>331</v>
      </c>
      <c r="B269" s="102" t="str">
        <f>'[2]Ф2 '!B269</f>
        <v>Реконструкция ВЛ-6кВ от РУ-6кВ КТП-1 до РУ-6кВ ТП-175 г. Артём</v>
      </c>
      <c r="C269" s="103" t="str">
        <f>'[2]Ф2 '!C269</f>
        <v>Q_ДЭСК_118</v>
      </c>
      <c r="D269" s="84" t="s">
        <v>107</v>
      </c>
      <c r="E269" s="84">
        <f>'[2]Ф2 '!E269</f>
        <v>2029</v>
      </c>
      <c r="F269" s="84">
        <f>'[2]Ф2 '!F269</f>
        <v>2027</v>
      </c>
      <c r="G269" s="84">
        <f>'[2]Ф2 '!G269</f>
        <v>2029</v>
      </c>
      <c r="H269" s="85">
        <v>2.8326197299999998</v>
      </c>
      <c r="I269" s="112">
        <v>2.5808569299999999</v>
      </c>
      <c r="J269" s="84" t="s">
        <v>55</v>
      </c>
      <c r="K269" s="85">
        <f t="shared" si="77"/>
        <v>2.8326197299999998</v>
      </c>
      <c r="L269" s="86">
        <v>0</v>
      </c>
      <c r="M269" s="85">
        <f t="shared" si="85"/>
        <v>2.8326197299999998</v>
      </c>
      <c r="N269" s="86">
        <v>0</v>
      </c>
      <c r="O269" s="86">
        <v>0</v>
      </c>
      <c r="P269" s="85">
        <f t="shared" si="83"/>
        <v>3.07162772</v>
      </c>
      <c r="Q269" s="113">
        <v>0</v>
      </c>
      <c r="R269" s="112">
        <v>3.07162772</v>
      </c>
      <c r="S269" s="113">
        <v>0</v>
      </c>
      <c r="T269" s="86">
        <v>0</v>
      </c>
      <c r="U269" s="90">
        <v>0</v>
      </c>
      <c r="V269" s="90">
        <v>0</v>
      </c>
      <c r="W269" s="86">
        <f t="shared" si="87"/>
        <v>0</v>
      </c>
      <c r="X269" s="84">
        <v>0</v>
      </c>
      <c r="Y269" s="86">
        <f t="shared" si="88"/>
        <v>0</v>
      </c>
      <c r="Z269" s="90">
        <v>0</v>
      </c>
      <c r="AA269" s="86">
        <v>0</v>
      </c>
      <c r="AB269" s="89">
        <f t="shared" ref="AB269:AC275" si="92">H269</f>
        <v>2.8326197299999998</v>
      </c>
      <c r="AC269" s="90">
        <v>0</v>
      </c>
      <c r="AD269" s="90">
        <v>0</v>
      </c>
      <c r="AE269" s="90">
        <v>0</v>
      </c>
      <c r="AF269" s="90">
        <v>0</v>
      </c>
      <c r="AG269" s="89">
        <f>R269</f>
        <v>3.07162772</v>
      </c>
      <c r="AH269" s="89">
        <f t="shared" si="90"/>
        <v>2.8326197299999998</v>
      </c>
      <c r="AI269" s="89">
        <f t="shared" si="91"/>
        <v>3.07162772</v>
      </c>
      <c r="AJ269" s="104" t="str">
        <f>'[2]Ф2 '!CT269</f>
        <v>нд</v>
      </c>
    </row>
    <row r="270" spans="1:36" ht="37.5" customHeight="1" x14ac:dyDescent="0.25">
      <c r="A270" s="80" t="s">
        <v>332</v>
      </c>
      <c r="B270" s="102" t="str">
        <f>'[2]Ф2 '!B270</f>
        <v>Реконструкция ВЛЗ-6кВ от РУ-6кВ КТП-326 до опоры №50 Ф. № 15 ПС "Артёмовская" г.Артём</v>
      </c>
      <c r="C270" s="103" t="str">
        <f>'[2]Ф2 '!C270</f>
        <v>Q_ДЭСК_119</v>
      </c>
      <c r="D270" s="84" t="s">
        <v>107</v>
      </c>
      <c r="E270" s="84">
        <f>'[2]Ф2 '!E270</f>
        <v>2027</v>
      </c>
      <c r="F270" s="84">
        <f>'[2]Ф2 '!F270</f>
        <v>2027</v>
      </c>
      <c r="G270" s="84">
        <f>'[2]Ф2 '!G270</f>
        <v>2027</v>
      </c>
      <c r="H270" s="85">
        <v>1.3268314699999999</v>
      </c>
      <c r="I270" s="85">
        <v>1.3374966800000001</v>
      </c>
      <c r="J270" s="84" t="s">
        <v>55</v>
      </c>
      <c r="K270" s="85">
        <f t="shared" si="77"/>
        <v>1.3268314699999999</v>
      </c>
      <c r="L270" s="86">
        <v>0</v>
      </c>
      <c r="M270" s="85">
        <f t="shared" si="85"/>
        <v>1.3268314699999999</v>
      </c>
      <c r="N270" s="86">
        <v>0</v>
      </c>
      <c r="O270" s="86">
        <v>0</v>
      </c>
      <c r="P270" s="85">
        <f t="shared" si="83"/>
        <v>1.3374966800000001</v>
      </c>
      <c r="Q270" s="113">
        <v>0</v>
      </c>
      <c r="R270" s="112">
        <f t="shared" ref="R270:R286" si="93">I270</f>
        <v>1.3374966800000001</v>
      </c>
      <c r="S270" s="113">
        <v>0</v>
      </c>
      <c r="T270" s="86">
        <v>0</v>
      </c>
      <c r="U270" s="90">
        <v>0</v>
      </c>
      <c r="V270" s="90">
        <v>0</v>
      </c>
      <c r="W270" s="86">
        <f t="shared" si="87"/>
        <v>0</v>
      </c>
      <c r="X270" s="84">
        <v>0</v>
      </c>
      <c r="Y270" s="86">
        <f t="shared" si="88"/>
        <v>0</v>
      </c>
      <c r="Z270" s="90">
        <v>0</v>
      </c>
      <c r="AA270" s="86">
        <v>0</v>
      </c>
      <c r="AB270" s="89">
        <f t="shared" si="92"/>
        <v>1.3268314699999999</v>
      </c>
      <c r="AC270" s="89">
        <f t="shared" si="92"/>
        <v>1.3374966800000001</v>
      </c>
      <c r="AD270" s="90">
        <v>0</v>
      </c>
      <c r="AE270" s="90">
        <v>0</v>
      </c>
      <c r="AF270" s="90">
        <v>0</v>
      </c>
      <c r="AG270" s="90">
        <v>0</v>
      </c>
      <c r="AH270" s="89">
        <f t="shared" si="90"/>
        <v>1.3268314699999999</v>
      </c>
      <c r="AI270" s="89">
        <f t="shared" si="91"/>
        <v>1.3374966800000001</v>
      </c>
      <c r="AJ270" s="104" t="str">
        <f>'[2]Ф2 '!CT270</f>
        <v>нд</v>
      </c>
    </row>
    <row r="271" spans="1:36" ht="37.5" customHeight="1" x14ac:dyDescent="0.25">
      <c r="A271" s="80" t="s">
        <v>333</v>
      </c>
      <c r="B271" s="102" t="str">
        <f>'[2]Ф2 '!B271</f>
        <v>Реконструкция ВЛЗ-6кВ Ф.№14  ПС "УПТФ"  от опоры № 1 до РУ-6 кВ ТП-138  г.Артём</v>
      </c>
      <c r="C271" s="103" t="str">
        <f>'[2]Ф2 '!C271</f>
        <v>Q_ДЭСК_120</v>
      </c>
      <c r="D271" s="84" t="s">
        <v>107</v>
      </c>
      <c r="E271" s="84">
        <f>'[2]Ф2 '!E271</f>
        <v>2027</v>
      </c>
      <c r="F271" s="84">
        <f>'[2]Ф2 '!F271</f>
        <v>2027</v>
      </c>
      <c r="G271" s="84">
        <f>'[2]Ф2 '!G271</f>
        <v>2027</v>
      </c>
      <c r="H271" s="85">
        <v>2.1210023800000002</v>
      </c>
      <c r="I271" s="85">
        <v>2.12099942</v>
      </c>
      <c r="J271" s="84" t="s">
        <v>55</v>
      </c>
      <c r="K271" s="85">
        <f t="shared" si="77"/>
        <v>2.1210023800000002</v>
      </c>
      <c r="L271" s="86">
        <v>0</v>
      </c>
      <c r="M271" s="85">
        <f t="shared" si="85"/>
        <v>2.1210023800000002</v>
      </c>
      <c r="N271" s="86">
        <v>0</v>
      </c>
      <c r="O271" s="86">
        <v>0</v>
      </c>
      <c r="P271" s="85">
        <f t="shared" si="83"/>
        <v>2.12099942</v>
      </c>
      <c r="Q271" s="113">
        <v>0</v>
      </c>
      <c r="R271" s="112">
        <f t="shared" si="93"/>
        <v>2.12099942</v>
      </c>
      <c r="S271" s="113">
        <v>0</v>
      </c>
      <c r="T271" s="86">
        <v>0</v>
      </c>
      <c r="U271" s="90">
        <v>0</v>
      </c>
      <c r="V271" s="90">
        <v>0</v>
      </c>
      <c r="W271" s="86">
        <f t="shared" si="87"/>
        <v>0</v>
      </c>
      <c r="X271" s="84">
        <v>0</v>
      </c>
      <c r="Y271" s="86">
        <f t="shared" si="88"/>
        <v>0</v>
      </c>
      <c r="Z271" s="90">
        <v>0</v>
      </c>
      <c r="AA271" s="86">
        <v>0</v>
      </c>
      <c r="AB271" s="89">
        <f t="shared" si="92"/>
        <v>2.1210023800000002</v>
      </c>
      <c r="AC271" s="89">
        <f t="shared" si="92"/>
        <v>2.12099942</v>
      </c>
      <c r="AD271" s="90">
        <v>0</v>
      </c>
      <c r="AE271" s="90">
        <v>0</v>
      </c>
      <c r="AF271" s="90">
        <v>0</v>
      </c>
      <c r="AG271" s="90">
        <v>0</v>
      </c>
      <c r="AH271" s="89">
        <f t="shared" si="90"/>
        <v>2.1210023800000002</v>
      </c>
      <c r="AI271" s="89">
        <f t="shared" si="91"/>
        <v>2.12099942</v>
      </c>
      <c r="AJ271" s="104" t="str">
        <f>'[2]Ф2 '!CT271</f>
        <v>нд</v>
      </c>
    </row>
    <row r="272" spans="1:36" ht="37.5" customHeight="1" x14ac:dyDescent="0.25">
      <c r="A272" s="80" t="s">
        <v>334</v>
      </c>
      <c r="B272" s="102" t="str">
        <f>'[2]Ф2 '!B272</f>
        <v>Реконструкция ВЛ-0,4(0,23)кВ в ВЛИ-0,4кВ КТП-169/1 ф. №3 -"Третья" г.Артём</v>
      </c>
      <c r="C272" s="103" t="str">
        <f>'[2]Ф2 '!C272</f>
        <v>Q_ДЭСК_121</v>
      </c>
      <c r="D272" s="84" t="s">
        <v>107</v>
      </c>
      <c r="E272" s="84">
        <f>'[2]Ф2 '!E272</f>
        <v>2027</v>
      </c>
      <c r="F272" s="84">
        <f>'[2]Ф2 '!F272</f>
        <v>2027</v>
      </c>
      <c r="G272" s="84">
        <f>'[2]Ф2 '!G272</f>
        <v>2027</v>
      </c>
      <c r="H272" s="85">
        <v>2.1567949799999999</v>
      </c>
      <c r="I272" s="85">
        <v>2.17527648</v>
      </c>
      <c r="J272" s="84" t="s">
        <v>55</v>
      </c>
      <c r="K272" s="85">
        <f t="shared" si="77"/>
        <v>2.1567949799999999</v>
      </c>
      <c r="L272" s="86">
        <v>0</v>
      </c>
      <c r="M272" s="85">
        <f t="shared" si="85"/>
        <v>2.1567949799999999</v>
      </c>
      <c r="N272" s="86">
        <v>0</v>
      </c>
      <c r="O272" s="86">
        <v>0</v>
      </c>
      <c r="P272" s="85">
        <f t="shared" si="83"/>
        <v>2.17527648</v>
      </c>
      <c r="Q272" s="113">
        <v>0</v>
      </c>
      <c r="R272" s="112">
        <f t="shared" si="93"/>
        <v>2.17527648</v>
      </c>
      <c r="S272" s="113">
        <v>0</v>
      </c>
      <c r="T272" s="86">
        <v>0</v>
      </c>
      <c r="U272" s="90">
        <v>0</v>
      </c>
      <c r="V272" s="90">
        <v>0</v>
      </c>
      <c r="W272" s="86">
        <f t="shared" si="87"/>
        <v>0</v>
      </c>
      <c r="X272" s="84">
        <v>0</v>
      </c>
      <c r="Y272" s="86">
        <f t="shared" si="88"/>
        <v>0</v>
      </c>
      <c r="Z272" s="90">
        <v>0</v>
      </c>
      <c r="AA272" s="86">
        <v>0</v>
      </c>
      <c r="AB272" s="89">
        <f t="shared" si="92"/>
        <v>2.1567949799999999</v>
      </c>
      <c r="AC272" s="89">
        <f t="shared" si="92"/>
        <v>2.17527648</v>
      </c>
      <c r="AD272" s="90">
        <v>0</v>
      </c>
      <c r="AE272" s="90">
        <v>0</v>
      </c>
      <c r="AF272" s="90">
        <v>0</v>
      </c>
      <c r="AG272" s="90">
        <v>0</v>
      </c>
      <c r="AH272" s="89">
        <f t="shared" si="90"/>
        <v>2.1567949799999999</v>
      </c>
      <c r="AI272" s="89">
        <f t="shared" si="91"/>
        <v>2.17527648</v>
      </c>
      <c r="AJ272" s="104" t="str">
        <f>'[2]Ф2 '!CT272</f>
        <v>нд</v>
      </c>
    </row>
    <row r="273" spans="1:36" ht="37.5" customHeight="1" x14ac:dyDescent="0.25">
      <c r="A273" s="80" t="s">
        <v>335</v>
      </c>
      <c r="B273" s="102" t="str">
        <f>'[2]Ф2 '!B273</f>
        <v>Реконструкция ВЛ-0,4(0,23)кВ в ВЛИ-0,4кВ КТП-169/1 ф. №2 -"Третья" г.Артём</v>
      </c>
      <c r="C273" s="103" t="str">
        <f>'[2]Ф2 '!C273</f>
        <v>Q_ДЭСК_122</v>
      </c>
      <c r="D273" s="84" t="s">
        <v>107</v>
      </c>
      <c r="E273" s="84">
        <f>'[2]Ф2 '!E273</f>
        <v>2027</v>
      </c>
      <c r="F273" s="84">
        <f>'[2]Ф2 '!F273</f>
        <v>2027</v>
      </c>
      <c r="G273" s="84">
        <f>'[2]Ф2 '!G273</f>
        <v>2027</v>
      </c>
      <c r="H273" s="85">
        <v>2.48345306</v>
      </c>
      <c r="I273" s="85">
        <v>2.50660879</v>
      </c>
      <c r="J273" s="84" t="s">
        <v>55</v>
      </c>
      <c r="K273" s="85">
        <f t="shared" ref="K273:K330" si="94">SUM(L273:O273)</f>
        <v>2.48345306</v>
      </c>
      <c r="L273" s="86">
        <v>0</v>
      </c>
      <c r="M273" s="85">
        <f t="shared" si="85"/>
        <v>2.48345306</v>
      </c>
      <c r="N273" s="86">
        <v>0</v>
      </c>
      <c r="O273" s="86">
        <v>0</v>
      </c>
      <c r="P273" s="85">
        <f t="shared" si="83"/>
        <v>2.50660879</v>
      </c>
      <c r="Q273" s="113">
        <v>0</v>
      </c>
      <c r="R273" s="112">
        <f t="shared" si="93"/>
        <v>2.50660879</v>
      </c>
      <c r="S273" s="113">
        <v>0</v>
      </c>
      <c r="T273" s="86">
        <v>0</v>
      </c>
      <c r="U273" s="90">
        <v>0</v>
      </c>
      <c r="V273" s="90">
        <v>0</v>
      </c>
      <c r="W273" s="86">
        <f t="shared" si="87"/>
        <v>0</v>
      </c>
      <c r="X273" s="84">
        <v>0</v>
      </c>
      <c r="Y273" s="86">
        <f t="shared" si="88"/>
        <v>0</v>
      </c>
      <c r="Z273" s="90">
        <v>0</v>
      </c>
      <c r="AA273" s="86">
        <v>0</v>
      </c>
      <c r="AB273" s="89">
        <f t="shared" si="92"/>
        <v>2.48345306</v>
      </c>
      <c r="AC273" s="89">
        <f t="shared" si="92"/>
        <v>2.50660879</v>
      </c>
      <c r="AD273" s="90">
        <v>0</v>
      </c>
      <c r="AE273" s="90">
        <v>0</v>
      </c>
      <c r="AF273" s="90">
        <v>0</v>
      </c>
      <c r="AG273" s="90">
        <v>0</v>
      </c>
      <c r="AH273" s="89">
        <f t="shared" si="90"/>
        <v>2.48345306</v>
      </c>
      <c r="AI273" s="89">
        <f t="shared" si="91"/>
        <v>2.50660879</v>
      </c>
      <c r="AJ273" s="104" t="str">
        <f>'[2]Ф2 '!CT273</f>
        <v>нд</v>
      </c>
    </row>
    <row r="274" spans="1:36" ht="37.5" customHeight="1" x14ac:dyDescent="0.25">
      <c r="A274" s="80" t="s">
        <v>336</v>
      </c>
      <c r="B274" s="102" t="str">
        <f>'[2]Ф2 '!B274</f>
        <v>Монтаж  КЛ-6,0 кВ ТП 30-ТП 31 :прокладка КЛ-6,0 кВ ААБл-6 3х240 г.Находка</v>
      </c>
      <c r="C274" s="103" t="str">
        <f>'[2]Ф2 '!C274</f>
        <v>Q_ДЭСК_123</v>
      </c>
      <c r="D274" s="84" t="s">
        <v>107</v>
      </c>
      <c r="E274" s="84">
        <f>'[2]Ф2 '!E274</f>
        <v>2027</v>
      </c>
      <c r="F274" s="84">
        <f>'[2]Ф2 '!F274</f>
        <v>2027</v>
      </c>
      <c r="G274" s="84">
        <f>'[2]Ф2 '!G274</f>
        <v>2027</v>
      </c>
      <c r="H274" s="85">
        <v>1.1577624900000001</v>
      </c>
      <c r="I274" s="85">
        <v>1.22075088</v>
      </c>
      <c r="J274" s="84" t="s">
        <v>55</v>
      </c>
      <c r="K274" s="85">
        <f t="shared" si="94"/>
        <v>1.1577624900000001</v>
      </c>
      <c r="L274" s="86">
        <v>0</v>
      </c>
      <c r="M274" s="85">
        <f t="shared" si="85"/>
        <v>1.1577624900000001</v>
      </c>
      <c r="N274" s="86">
        <v>0</v>
      </c>
      <c r="O274" s="86">
        <v>0</v>
      </c>
      <c r="P274" s="85">
        <f t="shared" si="83"/>
        <v>1.22075088</v>
      </c>
      <c r="Q274" s="113">
        <v>0</v>
      </c>
      <c r="R274" s="112">
        <f t="shared" si="93"/>
        <v>1.22075088</v>
      </c>
      <c r="S274" s="113">
        <v>0</v>
      </c>
      <c r="T274" s="86">
        <v>0</v>
      </c>
      <c r="U274" s="90">
        <v>0</v>
      </c>
      <c r="V274" s="90">
        <v>0</v>
      </c>
      <c r="W274" s="86">
        <f t="shared" si="87"/>
        <v>0</v>
      </c>
      <c r="X274" s="84">
        <v>0</v>
      </c>
      <c r="Y274" s="86">
        <f t="shared" si="88"/>
        <v>0</v>
      </c>
      <c r="Z274" s="90">
        <v>0</v>
      </c>
      <c r="AA274" s="86">
        <v>0</v>
      </c>
      <c r="AB274" s="89">
        <f t="shared" si="92"/>
        <v>1.1577624900000001</v>
      </c>
      <c r="AC274" s="89">
        <f t="shared" si="92"/>
        <v>1.22075088</v>
      </c>
      <c r="AD274" s="90">
        <v>0</v>
      </c>
      <c r="AE274" s="90">
        <v>0</v>
      </c>
      <c r="AF274" s="90">
        <v>0</v>
      </c>
      <c r="AG274" s="90">
        <v>0</v>
      </c>
      <c r="AH274" s="89">
        <f t="shared" si="90"/>
        <v>1.1577624900000001</v>
      </c>
      <c r="AI274" s="89">
        <f t="shared" si="91"/>
        <v>1.22075088</v>
      </c>
      <c r="AJ274" s="104" t="str">
        <f>'[2]Ф2 '!CT274</f>
        <v>нд</v>
      </c>
    </row>
    <row r="275" spans="1:36" ht="37.5" customHeight="1" x14ac:dyDescent="0.25">
      <c r="A275" s="80" t="s">
        <v>337</v>
      </c>
      <c r="B275" s="102" t="str">
        <f>'[2]Ф2 '!B275</f>
        <v>Монтаж  КЛ-6,0 кВ ТП 360-РП 3 :прокладка КЛ-6,0 кВ ААБл-6 3х240 г.Находка</v>
      </c>
      <c r="C275" s="103" t="str">
        <f>'[2]Ф2 '!C275</f>
        <v>Q_ДЭСК_124</v>
      </c>
      <c r="D275" s="84" t="s">
        <v>107</v>
      </c>
      <c r="E275" s="84">
        <f>'[2]Ф2 '!E275</f>
        <v>2027</v>
      </c>
      <c r="F275" s="84">
        <f>'[2]Ф2 '!F275</f>
        <v>2027</v>
      </c>
      <c r="G275" s="84">
        <f>'[2]Ф2 '!G275</f>
        <v>2027</v>
      </c>
      <c r="H275" s="85">
        <v>2.9795334200000001</v>
      </c>
      <c r="I275" s="85">
        <v>3.1273953699999999</v>
      </c>
      <c r="J275" s="84" t="s">
        <v>55</v>
      </c>
      <c r="K275" s="85">
        <f t="shared" si="94"/>
        <v>2.9795334200000001</v>
      </c>
      <c r="L275" s="86">
        <v>0</v>
      </c>
      <c r="M275" s="85">
        <f t="shared" si="85"/>
        <v>2.9795334200000001</v>
      </c>
      <c r="N275" s="86">
        <v>0</v>
      </c>
      <c r="O275" s="86">
        <v>0</v>
      </c>
      <c r="P275" s="85">
        <f t="shared" si="83"/>
        <v>3.1273953699999999</v>
      </c>
      <c r="Q275" s="113">
        <v>0</v>
      </c>
      <c r="R275" s="112">
        <f t="shared" si="93"/>
        <v>3.1273953699999999</v>
      </c>
      <c r="S275" s="113">
        <v>0</v>
      </c>
      <c r="T275" s="86">
        <v>0</v>
      </c>
      <c r="U275" s="90">
        <v>0</v>
      </c>
      <c r="V275" s="90">
        <v>0</v>
      </c>
      <c r="W275" s="86">
        <f t="shared" si="87"/>
        <v>0</v>
      </c>
      <c r="X275" s="84">
        <v>0</v>
      </c>
      <c r="Y275" s="86">
        <f t="shared" si="88"/>
        <v>0</v>
      </c>
      <c r="Z275" s="90">
        <v>0</v>
      </c>
      <c r="AA275" s="86">
        <v>0</v>
      </c>
      <c r="AB275" s="89">
        <f t="shared" si="92"/>
        <v>2.9795334200000001</v>
      </c>
      <c r="AC275" s="89">
        <f t="shared" si="92"/>
        <v>3.1273953699999999</v>
      </c>
      <c r="AD275" s="90">
        <v>0</v>
      </c>
      <c r="AE275" s="90">
        <v>0</v>
      </c>
      <c r="AF275" s="90">
        <v>0</v>
      </c>
      <c r="AG275" s="90">
        <v>0</v>
      </c>
      <c r="AH275" s="89">
        <f t="shared" si="90"/>
        <v>2.9795334200000001</v>
      </c>
      <c r="AI275" s="89">
        <f t="shared" si="91"/>
        <v>3.1273953699999999</v>
      </c>
      <c r="AJ275" s="104" t="str">
        <f>'[2]Ф2 '!CT275</f>
        <v>нд</v>
      </c>
    </row>
    <row r="276" spans="1:36" ht="37.5" customHeight="1" x14ac:dyDescent="0.25">
      <c r="A276" s="80" t="s">
        <v>338</v>
      </c>
      <c r="B276" s="102" t="str">
        <f>[2]Ф1_2026!B99</f>
        <v>Монтаж ВЛ-6,0кВ от КТП-895 до КТП-897 п.Ливадия г.Находка</v>
      </c>
      <c r="C276" s="103" t="str">
        <f>[2]Ф1_2026!C99</f>
        <v>R_ДЭСК_08</v>
      </c>
      <c r="D276" s="84" t="s">
        <v>107</v>
      </c>
      <c r="E276" s="84">
        <f>'[2]Ф2 '!E276</f>
        <v>2026</v>
      </c>
      <c r="F276" s="84">
        <f>'[2]Ф2 '!F276</f>
        <v>2026</v>
      </c>
      <c r="G276" s="84">
        <f>'[2]Ф2 '!G276</f>
        <v>2026</v>
      </c>
      <c r="H276" s="86">
        <v>0</v>
      </c>
      <c r="I276" s="85">
        <v>1.6556928500000001</v>
      </c>
      <c r="J276" s="84" t="s">
        <v>55</v>
      </c>
      <c r="K276" s="86">
        <f t="shared" si="94"/>
        <v>0</v>
      </c>
      <c r="L276" s="94">
        <v>0</v>
      </c>
      <c r="M276" s="94">
        <f t="shared" si="85"/>
        <v>0</v>
      </c>
      <c r="N276" s="113">
        <v>0</v>
      </c>
      <c r="O276" s="86">
        <v>0</v>
      </c>
      <c r="P276" s="85">
        <f t="shared" si="83"/>
        <v>1.6556928500000001</v>
      </c>
      <c r="Q276" s="94">
        <v>0</v>
      </c>
      <c r="R276" s="95">
        <f t="shared" si="93"/>
        <v>1.6556928500000001</v>
      </c>
      <c r="S276" s="113">
        <v>0</v>
      </c>
      <c r="T276" s="86">
        <v>0</v>
      </c>
      <c r="U276" s="90">
        <v>0</v>
      </c>
      <c r="V276" s="90">
        <v>0</v>
      </c>
      <c r="W276" s="86">
        <f t="shared" si="87"/>
        <v>0</v>
      </c>
      <c r="X276" s="84">
        <v>0</v>
      </c>
      <c r="Y276" s="86">
        <f t="shared" si="88"/>
        <v>0</v>
      </c>
      <c r="Z276" s="90">
        <f t="shared" ref="Z276:AA286" si="95">H276</f>
        <v>0</v>
      </c>
      <c r="AA276" s="96">
        <f t="shared" si="95"/>
        <v>1.6556928500000001</v>
      </c>
      <c r="AB276" s="90">
        <v>0</v>
      </c>
      <c r="AC276" s="90">
        <v>0</v>
      </c>
      <c r="AD276" s="90">
        <v>0</v>
      </c>
      <c r="AE276" s="90">
        <v>0</v>
      </c>
      <c r="AF276" s="90">
        <v>0</v>
      </c>
      <c r="AG276" s="90">
        <v>0</v>
      </c>
      <c r="AH276" s="90">
        <f t="shared" si="90"/>
        <v>0</v>
      </c>
      <c r="AI276" s="89">
        <f t="shared" si="91"/>
        <v>1.6556928500000001</v>
      </c>
      <c r="AJ276" s="98" t="str">
        <f>'[2]Ф2 '!CT276</f>
        <v>Повышение пропускной способности, улучшение качества напряжения у существующих потребителей</v>
      </c>
    </row>
    <row r="277" spans="1:36" ht="37.5" customHeight="1" x14ac:dyDescent="0.25">
      <c r="A277" s="80" t="s">
        <v>339</v>
      </c>
      <c r="B277" s="102" t="str">
        <f>[2]Ф1_2026!B100</f>
        <v>Реконструкция  ВЛ-0,4 кВ по существующим опорам по ул. Школьная, 18-40 п. Ливадия г. Находка</v>
      </c>
      <c r="C277" s="103" t="str">
        <f>[2]Ф1_2026!C100</f>
        <v>R_ДЭСК_09</v>
      </c>
      <c r="D277" s="84" t="s">
        <v>107</v>
      </c>
      <c r="E277" s="84">
        <f>'[2]Ф2 '!E277</f>
        <v>2026</v>
      </c>
      <c r="F277" s="84">
        <f>'[2]Ф2 '!F277</f>
        <v>2026</v>
      </c>
      <c r="G277" s="84">
        <f>'[2]Ф2 '!G277</f>
        <v>2026</v>
      </c>
      <c r="H277" s="86">
        <v>0</v>
      </c>
      <c r="I277" s="85">
        <v>1.94581377</v>
      </c>
      <c r="J277" s="84" t="s">
        <v>55</v>
      </c>
      <c r="K277" s="86">
        <f t="shared" si="94"/>
        <v>0</v>
      </c>
      <c r="L277" s="94">
        <v>0</v>
      </c>
      <c r="M277" s="94">
        <f t="shared" si="85"/>
        <v>0</v>
      </c>
      <c r="N277" s="113">
        <v>0</v>
      </c>
      <c r="O277" s="86">
        <v>0</v>
      </c>
      <c r="P277" s="85">
        <f t="shared" ref="P277:P286" si="96">SUM(Q277:T277)</f>
        <v>1.94581377</v>
      </c>
      <c r="Q277" s="94">
        <v>0</v>
      </c>
      <c r="R277" s="95">
        <f t="shared" si="93"/>
        <v>1.94581377</v>
      </c>
      <c r="S277" s="113">
        <v>0</v>
      </c>
      <c r="T277" s="86">
        <v>0</v>
      </c>
      <c r="U277" s="90">
        <v>0</v>
      </c>
      <c r="V277" s="90">
        <v>0</v>
      </c>
      <c r="W277" s="86">
        <f t="shared" si="87"/>
        <v>0</v>
      </c>
      <c r="X277" s="84">
        <v>0</v>
      </c>
      <c r="Y277" s="86">
        <f t="shared" si="88"/>
        <v>0</v>
      </c>
      <c r="Z277" s="90">
        <f t="shared" si="95"/>
        <v>0</v>
      </c>
      <c r="AA277" s="96">
        <f t="shared" si="95"/>
        <v>1.94581377</v>
      </c>
      <c r="AB277" s="90">
        <v>0</v>
      </c>
      <c r="AC277" s="90">
        <v>0</v>
      </c>
      <c r="AD277" s="90">
        <v>0</v>
      </c>
      <c r="AE277" s="90">
        <v>0</v>
      </c>
      <c r="AF277" s="90">
        <v>0</v>
      </c>
      <c r="AG277" s="90">
        <v>0</v>
      </c>
      <c r="AH277" s="90">
        <f t="shared" si="90"/>
        <v>0</v>
      </c>
      <c r="AI277" s="89">
        <f t="shared" si="91"/>
        <v>1.94581377</v>
      </c>
      <c r="AJ277" s="98" t="str">
        <f>'[2]Ф2 '!CT277</f>
        <v>Повышение пропускной способности, улучшение качества напряжения у существующих потребителей</v>
      </c>
    </row>
    <row r="278" spans="1:36" ht="37.5" customHeight="1" x14ac:dyDescent="0.25">
      <c r="A278" s="80" t="s">
        <v>340</v>
      </c>
      <c r="B278" s="102" t="str">
        <f>[2]Ф1_2026!B101</f>
        <v xml:space="preserve"> Реконструкция ВЛ-0,4 кВ от КТП№2158 п. Путятин.</v>
      </c>
      <c r="C278" s="103" t="str">
        <f>[2]Ф1_2026!C101</f>
        <v>R_ДЭСК_10</v>
      </c>
      <c r="D278" s="84" t="s">
        <v>107</v>
      </c>
      <c r="E278" s="84">
        <f>'[2]Ф2 '!E278</f>
        <v>2026</v>
      </c>
      <c r="F278" s="84">
        <f>'[2]Ф2 '!F278</f>
        <v>2026</v>
      </c>
      <c r="G278" s="84">
        <f>'[2]Ф2 '!G278</f>
        <v>2026</v>
      </c>
      <c r="H278" s="86">
        <v>0</v>
      </c>
      <c r="I278" s="85">
        <v>10.64095075</v>
      </c>
      <c r="J278" s="84" t="s">
        <v>55</v>
      </c>
      <c r="K278" s="86">
        <f t="shared" si="94"/>
        <v>0</v>
      </c>
      <c r="L278" s="94">
        <v>0</v>
      </c>
      <c r="M278" s="94">
        <f t="shared" si="85"/>
        <v>0</v>
      </c>
      <c r="N278" s="113">
        <v>0</v>
      </c>
      <c r="O278" s="86">
        <v>0</v>
      </c>
      <c r="P278" s="85">
        <f t="shared" si="96"/>
        <v>10.64095075</v>
      </c>
      <c r="Q278" s="94">
        <v>0</v>
      </c>
      <c r="R278" s="95">
        <f t="shared" si="93"/>
        <v>10.64095075</v>
      </c>
      <c r="S278" s="113">
        <v>0</v>
      </c>
      <c r="T278" s="86">
        <v>0</v>
      </c>
      <c r="U278" s="90">
        <v>0</v>
      </c>
      <c r="V278" s="90">
        <v>0</v>
      </c>
      <c r="W278" s="86">
        <f t="shared" si="87"/>
        <v>0</v>
      </c>
      <c r="X278" s="84">
        <v>0</v>
      </c>
      <c r="Y278" s="86">
        <f t="shared" si="88"/>
        <v>0</v>
      </c>
      <c r="Z278" s="90">
        <f t="shared" si="95"/>
        <v>0</v>
      </c>
      <c r="AA278" s="96">
        <f t="shared" si="95"/>
        <v>10.64095075</v>
      </c>
      <c r="AB278" s="90">
        <v>0</v>
      </c>
      <c r="AC278" s="90">
        <v>0</v>
      </c>
      <c r="AD278" s="90">
        <v>0</v>
      </c>
      <c r="AE278" s="90">
        <v>0</v>
      </c>
      <c r="AF278" s="90">
        <v>0</v>
      </c>
      <c r="AG278" s="90">
        <v>0</v>
      </c>
      <c r="AH278" s="90">
        <f t="shared" si="90"/>
        <v>0</v>
      </c>
      <c r="AI278" s="89">
        <f t="shared" si="91"/>
        <v>10.64095075</v>
      </c>
      <c r="AJ278" s="98" t="str">
        <f>'[2]Ф2 '!CT278</f>
        <v>Повышение пропускной способности, улучшение качества напряжения у существующих потребителей</v>
      </c>
    </row>
    <row r="279" spans="1:36" ht="37.5" customHeight="1" x14ac:dyDescent="0.25">
      <c r="A279" s="80" t="s">
        <v>341</v>
      </c>
      <c r="B279" s="102" t="str">
        <f>[2]Ф1_2026!B102</f>
        <v xml:space="preserve"> Реконструкция  ВЛ-0,4 кВ от КТП№2157 п. Путятин.</v>
      </c>
      <c r="C279" s="103" t="str">
        <f>[2]Ф1_2026!C102</f>
        <v>R_ДЭСК_11</v>
      </c>
      <c r="D279" s="84" t="s">
        <v>107</v>
      </c>
      <c r="E279" s="84">
        <f>'[2]Ф2 '!E279</f>
        <v>2026</v>
      </c>
      <c r="F279" s="84">
        <f>'[2]Ф2 '!F279</f>
        <v>2026</v>
      </c>
      <c r="G279" s="84">
        <f>'[2]Ф2 '!G279</f>
        <v>2026</v>
      </c>
      <c r="H279" s="86">
        <v>0</v>
      </c>
      <c r="I279" s="85">
        <v>6.8840167599999997</v>
      </c>
      <c r="J279" s="84" t="s">
        <v>55</v>
      </c>
      <c r="K279" s="86">
        <f t="shared" si="94"/>
        <v>0</v>
      </c>
      <c r="L279" s="94">
        <v>0</v>
      </c>
      <c r="M279" s="94">
        <f t="shared" si="85"/>
        <v>0</v>
      </c>
      <c r="N279" s="113">
        <v>0</v>
      </c>
      <c r="O279" s="86">
        <v>0</v>
      </c>
      <c r="P279" s="85">
        <f t="shared" si="96"/>
        <v>6.8840167599999997</v>
      </c>
      <c r="Q279" s="94">
        <v>0</v>
      </c>
      <c r="R279" s="95">
        <f t="shared" si="93"/>
        <v>6.8840167599999997</v>
      </c>
      <c r="S279" s="113">
        <v>0</v>
      </c>
      <c r="T279" s="86">
        <v>0</v>
      </c>
      <c r="U279" s="90">
        <v>0</v>
      </c>
      <c r="V279" s="90">
        <v>0</v>
      </c>
      <c r="W279" s="86">
        <f t="shared" si="87"/>
        <v>0</v>
      </c>
      <c r="X279" s="84">
        <v>0</v>
      </c>
      <c r="Y279" s="86">
        <f t="shared" si="88"/>
        <v>0</v>
      </c>
      <c r="Z279" s="90">
        <f t="shared" si="95"/>
        <v>0</v>
      </c>
      <c r="AA279" s="96">
        <f t="shared" si="95"/>
        <v>6.8840167599999997</v>
      </c>
      <c r="AB279" s="90">
        <v>0</v>
      </c>
      <c r="AC279" s="90">
        <v>0</v>
      </c>
      <c r="AD279" s="90">
        <v>0</v>
      </c>
      <c r="AE279" s="90">
        <v>0</v>
      </c>
      <c r="AF279" s="90">
        <v>0</v>
      </c>
      <c r="AG279" s="90">
        <v>0</v>
      </c>
      <c r="AH279" s="90">
        <f t="shared" si="90"/>
        <v>0</v>
      </c>
      <c r="AI279" s="89">
        <f t="shared" si="91"/>
        <v>6.8840167599999997</v>
      </c>
      <c r="AJ279" s="98" t="str">
        <f>'[2]Ф2 '!CT279</f>
        <v>Повышение пропускной способности, улучшение качества напряжения у существующих потребителей</v>
      </c>
    </row>
    <row r="280" spans="1:36" ht="37.5" customHeight="1" x14ac:dyDescent="0.25">
      <c r="A280" s="80" t="s">
        <v>342</v>
      </c>
      <c r="B280" s="102" t="str">
        <f>[2]Ф1_2026!B103</f>
        <v>Реконструкция ВЛ-0,4(0,23) кВ в ВЛИ-0,4кВ ф. "Таврическая" КТП № 132  ПС "ИМАН" Ф. № 9 г. Дальнереченск</v>
      </c>
      <c r="C280" s="103" t="str">
        <f>[2]Ф1_2026!C103</f>
        <v>R_ДЭСК_12</v>
      </c>
      <c r="D280" s="84" t="s">
        <v>107</v>
      </c>
      <c r="E280" s="84">
        <f>'[2]Ф2 '!E280</f>
        <v>2026</v>
      </c>
      <c r="F280" s="84">
        <f>'[2]Ф2 '!F280</f>
        <v>2026</v>
      </c>
      <c r="G280" s="84">
        <f>'[2]Ф2 '!G280</f>
        <v>2026</v>
      </c>
      <c r="H280" s="86">
        <v>0</v>
      </c>
      <c r="I280" s="85">
        <v>0.77181909999999998</v>
      </c>
      <c r="J280" s="84" t="s">
        <v>55</v>
      </c>
      <c r="K280" s="86">
        <f t="shared" si="94"/>
        <v>0</v>
      </c>
      <c r="L280" s="94">
        <v>0</v>
      </c>
      <c r="M280" s="94">
        <f t="shared" si="85"/>
        <v>0</v>
      </c>
      <c r="N280" s="113">
        <v>0</v>
      </c>
      <c r="O280" s="86">
        <v>0</v>
      </c>
      <c r="P280" s="85">
        <f t="shared" si="96"/>
        <v>0.77181909999999998</v>
      </c>
      <c r="Q280" s="94">
        <v>0</v>
      </c>
      <c r="R280" s="95">
        <f t="shared" si="93"/>
        <v>0.77181909999999998</v>
      </c>
      <c r="S280" s="113">
        <v>0</v>
      </c>
      <c r="T280" s="86">
        <v>0</v>
      </c>
      <c r="U280" s="90">
        <v>0</v>
      </c>
      <c r="V280" s="90">
        <v>0</v>
      </c>
      <c r="W280" s="86">
        <f t="shared" si="87"/>
        <v>0</v>
      </c>
      <c r="X280" s="84">
        <v>0</v>
      </c>
      <c r="Y280" s="86">
        <f t="shared" si="88"/>
        <v>0</v>
      </c>
      <c r="Z280" s="90">
        <f t="shared" si="95"/>
        <v>0</v>
      </c>
      <c r="AA280" s="96">
        <f t="shared" si="95"/>
        <v>0.77181909999999998</v>
      </c>
      <c r="AB280" s="90">
        <v>0</v>
      </c>
      <c r="AC280" s="90">
        <v>0</v>
      </c>
      <c r="AD280" s="90">
        <v>0</v>
      </c>
      <c r="AE280" s="90">
        <v>0</v>
      </c>
      <c r="AF280" s="90">
        <v>0</v>
      </c>
      <c r="AG280" s="90">
        <v>0</v>
      </c>
      <c r="AH280" s="90">
        <f t="shared" si="90"/>
        <v>0</v>
      </c>
      <c r="AI280" s="89">
        <f t="shared" si="91"/>
        <v>0.77181909999999998</v>
      </c>
      <c r="AJ280" s="98" t="str">
        <f>'[2]Ф2 '!CT280</f>
        <v>Повышение пропускной способности, улучшение качества напряжения у существующих потребителей</v>
      </c>
    </row>
    <row r="281" spans="1:36" ht="37.5" customHeight="1" x14ac:dyDescent="0.25">
      <c r="A281" s="80" t="s">
        <v>343</v>
      </c>
      <c r="B281" s="102" t="str">
        <f>[2]Ф1_2026!B104</f>
        <v>Реконструкция ВЛ-10 кВ  ПС "Лазо" Ф. № 5 г. Дальнереченск, с. Лазо</v>
      </c>
      <c r="C281" s="103" t="str">
        <f>[2]Ф1_2026!C104</f>
        <v>R_ДЭСК_13</v>
      </c>
      <c r="D281" s="84" t="s">
        <v>107</v>
      </c>
      <c r="E281" s="84">
        <f>'[2]Ф2 '!E281</f>
        <v>2026</v>
      </c>
      <c r="F281" s="84">
        <f>'[2]Ф2 '!F281</f>
        <v>2026</v>
      </c>
      <c r="G281" s="84">
        <f>'[2]Ф2 '!G281</f>
        <v>2026</v>
      </c>
      <c r="H281" s="86">
        <v>0</v>
      </c>
      <c r="I281" s="85">
        <v>2.32599395</v>
      </c>
      <c r="J281" s="84" t="s">
        <v>55</v>
      </c>
      <c r="K281" s="86">
        <f t="shared" si="94"/>
        <v>0</v>
      </c>
      <c r="L281" s="94">
        <v>0</v>
      </c>
      <c r="M281" s="94">
        <f t="shared" si="85"/>
        <v>0</v>
      </c>
      <c r="N281" s="113">
        <v>0</v>
      </c>
      <c r="O281" s="86">
        <v>0</v>
      </c>
      <c r="P281" s="85">
        <f t="shared" si="96"/>
        <v>2.32599395</v>
      </c>
      <c r="Q281" s="94">
        <v>0</v>
      </c>
      <c r="R281" s="95">
        <f t="shared" si="93"/>
        <v>2.32599395</v>
      </c>
      <c r="S281" s="113">
        <v>0</v>
      </c>
      <c r="T281" s="86">
        <v>0</v>
      </c>
      <c r="U281" s="90">
        <v>0</v>
      </c>
      <c r="V281" s="90">
        <v>0</v>
      </c>
      <c r="W281" s="86">
        <f t="shared" si="87"/>
        <v>0</v>
      </c>
      <c r="X281" s="84">
        <v>0</v>
      </c>
      <c r="Y281" s="86">
        <f t="shared" si="88"/>
        <v>0</v>
      </c>
      <c r="Z281" s="90">
        <f t="shared" si="95"/>
        <v>0</v>
      </c>
      <c r="AA281" s="96">
        <f t="shared" si="95"/>
        <v>2.32599395</v>
      </c>
      <c r="AB281" s="90">
        <v>0</v>
      </c>
      <c r="AC281" s="90">
        <v>0</v>
      </c>
      <c r="AD281" s="90">
        <v>0</v>
      </c>
      <c r="AE281" s="90">
        <v>0</v>
      </c>
      <c r="AF281" s="90">
        <v>0</v>
      </c>
      <c r="AG281" s="90">
        <v>0</v>
      </c>
      <c r="AH281" s="90">
        <f t="shared" si="90"/>
        <v>0</v>
      </c>
      <c r="AI281" s="89">
        <f t="shared" si="91"/>
        <v>2.32599395</v>
      </c>
      <c r="AJ281" s="98" t="str">
        <f>'[2]Ф2 '!CT281</f>
        <v>Повышение пропускной способности, улучшение качества напряжения у существующих потребителей</v>
      </c>
    </row>
    <row r="282" spans="1:36" ht="37.5" customHeight="1" x14ac:dyDescent="0.25">
      <c r="A282" s="80" t="s">
        <v>344</v>
      </c>
      <c r="B282" s="102" t="str">
        <f>[2]Ф1_2026!B105</f>
        <v>Реконструкция ВЛ-0,4 кВ ф."Юбилейная" КТП № 10  ПС "ЛДК" Ф. № 2 г.Дальнереченск</v>
      </c>
      <c r="C282" s="103" t="str">
        <f>[2]Ф1_2026!C105</f>
        <v>R_ДЭСК_14</v>
      </c>
      <c r="D282" s="84" t="s">
        <v>107</v>
      </c>
      <c r="E282" s="84">
        <f>'[2]Ф2 '!E282</f>
        <v>2026</v>
      </c>
      <c r="F282" s="84">
        <f>'[2]Ф2 '!F282</f>
        <v>2026</v>
      </c>
      <c r="G282" s="84">
        <f>'[2]Ф2 '!G282</f>
        <v>2026</v>
      </c>
      <c r="H282" s="86">
        <v>0</v>
      </c>
      <c r="I282" s="85">
        <v>2.04180998</v>
      </c>
      <c r="J282" s="84" t="s">
        <v>55</v>
      </c>
      <c r="K282" s="86">
        <f t="shared" si="94"/>
        <v>0</v>
      </c>
      <c r="L282" s="94">
        <v>0</v>
      </c>
      <c r="M282" s="94">
        <f t="shared" ref="M282:M299" si="97">H282</f>
        <v>0</v>
      </c>
      <c r="N282" s="113">
        <v>0</v>
      </c>
      <c r="O282" s="86">
        <v>0</v>
      </c>
      <c r="P282" s="85">
        <f t="shared" si="96"/>
        <v>2.04180998</v>
      </c>
      <c r="Q282" s="94">
        <v>0</v>
      </c>
      <c r="R282" s="95">
        <f t="shared" si="93"/>
        <v>2.04180998</v>
      </c>
      <c r="S282" s="113">
        <v>0</v>
      </c>
      <c r="T282" s="86">
        <v>0</v>
      </c>
      <c r="U282" s="90">
        <v>0</v>
      </c>
      <c r="V282" s="90">
        <v>0</v>
      </c>
      <c r="W282" s="86">
        <f t="shared" si="87"/>
        <v>0</v>
      </c>
      <c r="X282" s="84">
        <v>0</v>
      </c>
      <c r="Y282" s="86">
        <f t="shared" si="88"/>
        <v>0</v>
      </c>
      <c r="Z282" s="90">
        <f t="shared" si="95"/>
        <v>0</v>
      </c>
      <c r="AA282" s="96">
        <f t="shared" si="95"/>
        <v>2.04180998</v>
      </c>
      <c r="AB282" s="90">
        <v>0</v>
      </c>
      <c r="AC282" s="90">
        <v>0</v>
      </c>
      <c r="AD282" s="90">
        <v>0</v>
      </c>
      <c r="AE282" s="90">
        <v>0</v>
      </c>
      <c r="AF282" s="90">
        <v>0</v>
      </c>
      <c r="AG282" s="90">
        <v>0</v>
      </c>
      <c r="AH282" s="90">
        <f t="shared" si="90"/>
        <v>0</v>
      </c>
      <c r="AI282" s="89">
        <f t="shared" si="91"/>
        <v>2.04180998</v>
      </c>
      <c r="AJ282" s="98" t="str">
        <f>'[2]Ф2 '!CT282</f>
        <v>Повышение пропускной способности, улучшение качества напряжения у существующих потребителей</v>
      </c>
    </row>
    <row r="283" spans="1:36" ht="37.5" customHeight="1" x14ac:dyDescent="0.25">
      <c r="A283" s="80" t="s">
        <v>345</v>
      </c>
      <c r="B283" s="102" t="str">
        <f>[2]Ф1_2026!B106</f>
        <v>Реконструкция ВЛ-0,4 кВ ф."Мелиоративная" КТП № 10  ПС "ЛДК" Ф. № 2  г.Дальнереченск</v>
      </c>
      <c r="C283" s="103" t="str">
        <f>[2]Ф1_2026!C106</f>
        <v>R_ДЭСК_15</v>
      </c>
      <c r="D283" s="84" t="s">
        <v>107</v>
      </c>
      <c r="E283" s="84">
        <f>'[2]Ф2 '!E283</f>
        <v>2026</v>
      </c>
      <c r="F283" s="84">
        <f>'[2]Ф2 '!F283</f>
        <v>2026</v>
      </c>
      <c r="G283" s="84">
        <f>'[2]Ф2 '!G283</f>
        <v>2026</v>
      </c>
      <c r="H283" s="86">
        <v>0</v>
      </c>
      <c r="I283" s="85">
        <v>2.7034428199999998</v>
      </c>
      <c r="J283" s="84" t="s">
        <v>55</v>
      </c>
      <c r="K283" s="86">
        <f t="shared" si="94"/>
        <v>0</v>
      </c>
      <c r="L283" s="94">
        <v>0</v>
      </c>
      <c r="M283" s="94">
        <f t="shared" si="97"/>
        <v>0</v>
      </c>
      <c r="N283" s="113">
        <v>0</v>
      </c>
      <c r="O283" s="86">
        <v>0</v>
      </c>
      <c r="P283" s="85">
        <f t="shared" si="96"/>
        <v>2.7034428199999998</v>
      </c>
      <c r="Q283" s="94">
        <v>0</v>
      </c>
      <c r="R283" s="95">
        <f t="shared" si="93"/>
        <v>2.7034428199999998</v>
      </c>
      <c r="S283" s="113">
        <v>0</v>
      </c>
      <c r="T283" s="86">
        <v>0</v>
      </c>
      <c r="U283" s="90">
        <v>0</v>
      </c>
      <c r="V283" s="90">
        <v>0</v>
      </c>
      <c r="W283" s="86">
        <f t="shared" si="87"/>
        <v>0</v>
      </c>
      <c r="X283" s="84">
        <v>0</v>
      </c>
      <c r="Y283" s="86">
        <f t="shared" si="88"/>
        <v>0</v>
      </c>
      <c r="Z283" s="90">
        <f t="shared" si="95"/>
        <v>0</v>
      </c>
      <c r="AA283" s="96">
        <f t="shared" si="95"/>
        <v>2.7034428199999998</v>
      </c>
      <c r="AB283" s="90">
        <v>0</v>
      </c>
      <c r="AC283" s="90">
        <v>0</v>
      </c>
      <c r="AD283" s="90">
        <v>0</v>
      </c>
      <c r="AE283" s="90">
        <v>0</v>
      </c>
      <c r="AF283" s="90">
        <v>0</v>
      </c>
      <c r="AG283" s="90">
        <v>0</v>
      </c>
      <c r="AH283" s="90">
        <f t="shared" si="90"/>
        <v>0</v>
      </c>
      <c r="AI283" s="89">
        <f t="shared" si="91"/>
        <v>2.7034428199999998</v>
      </c>
      <c r="AJ283" s="98" t="str">
        <f>'[2]Ф2 '!CT283</f>
        <v>Повышение пропускной способности, улучшение качества напряжения у существующих потребителей</v>
      </c>
    </row>
    <row r="284" spans="1:36" ht="37.5" customHeight="1" x14ac:dyDescent="0.25">
      <c r="A284" s="80" t="s">
        <v>346</v>
      </c>
      <c r="B284" s="102" t="str">
        <f>'[2]Ф2 '!B284</f>
        <v>Реконструкция ВЛ-0,4 кВ ф."Комсомольская" КТП № 2 ПС "ЛДК" Ф. № 7 г. Дальнереченск</v>
      </c>
      <c r="C284" s="103" t="str">
        <f>'[2]Ф2 '!C284</f>
        <v>R_ДЭСК_32</v>
      </c>
      <c r="D284" s="84" t="s">
        <v>107</v>
      </c>
      <c r="E284" s="84">
        <f>'[2]Ф2 '!E284</f>
        <v>2027</v>
      </c>
      <c r="F284" s="84" t="str">
        <f>'[2]Ф2 '!F284</f>
        <v>нд</v>
      </c>
      <c r="G284" s="84">
        <f>'[2]Ф2 '!G284</f>
        <v>2027</v>
      </c>
      <c r="H284" s="86">
        <v>0</v>
      </c>
      <c r="I284" s="85">
        <v>3.3241280600000001</v>
      </c>
      <c r="J284" s="84" t="s">
        <v>55</v>
      </c>
      <c r="K284" s="86">
        <f t="shared" si="94"/>
        <v>0</v>
      </c>
      <c r="L284" s="94">
        <v>0</v>
      </c>
      <c r="M284" s="94">
        <f t="shared" si="97"/>
        <v>0</v>
      </c>
      <c r="N284" s="113">
        <v>0</v>
      </c>
      <c r="O284" s="86">
        <v>0</v>
      </c>
      <c r="P284" s="85">
        <f t="shared" si="96"/>
        <v>3.3241280600000001</v>
      </c>
      <c r="Q284" s="94">
        <v>0</v>
      </c>
      <c r="R284" s="95">
        <f t="shared" si="93"/>
        <v>3.3241280600000001</v>
      </c>
      <c r="S284" s="113">
        <v>0</v>
      </c>
      <c r="T284" s="86">
        <v>0</v>
      </c>
      <c r="U284" s="90">
        <v>0</v>
      </c>
      <c r="V284" s="90">
        <v>0</v>
      </c>
      <c r="W284" s="86">
        <f t="shared" si="87"/>
        <v>0</v>
      </c>
      <c r="X284" s="84">
        <v>0</v>
      </c>
      <c r="Y284" s="86">
        <f t="shared" si="88"/>
        <v>0</v>
      </c>
      <c r="Z284" s="90">
        <f t="shared" si="95"/>
        <v>0</v>
      </c>
      <c r="AA284" s="84">
        <v>0</v>
      </c>
      <c r="AB284" s="84">
        <v>0</v>
      </c>
      <c r="AC284" s="96">
        <f>R284</f>
        <v>3.3241280600000001</v>
      </c>
      <c r="AD284" s="84">
        <v>0</v>
      </c>
      <c r="AE284" s="84">
        <v>0</v>
      </c>
      <c r="AF284" s="84">
        <v>0</v>
      </c>
      <c r="AG284" s="84">
        <v>0</v>
      </c>
      <c r="AH284" s="90">
        <f t="shared" si="90"/>
        <v>0</v>
      </c>
      <c r="AI284" s="89">
        <f t="shared" si="91"/>
        <v>3.3241280600000001</v>
      </c>
      <c r="AJ284" s="98" t="str">
        <f>'[2]Ф2 '!CT284</f>
        <v>Повышение пропускной способности, улучшение качества напряжения у существующих потребителей</v>
      </c>
    </row>
    <row r="285" spans="1:36" ht="37.5" customHeight="1" x14ac:dyDescent="0.25">
      <c r="A285" s="80" t="s">
        <v>347</v>
      </c>
      <c r="B285" s="102" t="str">
        <f>'[2]Ф2 '!B285</f>
        <v>Реконструкция ВЛ-10кВ установка реклоузера 10кВ Ф-11 от ПС-220/35/10кВ "Лесозаводск" на опоре №1, (включая пуско-наладочные работы)</v>
      </c>
      <c r="C285" s="103" t="str">
        <f>'[2]Ф2 '!C285</f>
        <v>R_ДЭСК_33</v>
      </c>
      <c r="D285" s="84" t="s">
        <v>107</v>
      </c>
      <c r="E285" s="84">
        <f>'[2]Ф2 '!E285</f>
        <v>2027</v>
      </c>
      <c r="F285" s="84" t="str">
        <f>'[2]Ф2 '!F285</f>
        <v>нд</v>
      </c>
      <c r="G285" s="84">
        <f>'[2]Ф2 '!G285</f>
        <v>2027</v>
      </c>
      <c r="H285" s="86">
        <v>0</v>
      </c>
      <c r="I285" s="85">
        <v>2.7275800499999998</v>
      </c>
      <c r="J285" s="84" t="s">
        <v>55</v>
      </c>
      <c r="K285" s="86">
        <f t="shared" si="94"/>
        <v>0</v>
      </c>
      <c r="L285" s="94">
        <v>0</v>
      </c>
      <c r="M285" s="94">
        <f t="shared" si="97"/>
        <v>0</v>
      </c>
      <c r="N285" s="113">
        <v>0</v>
      </c>
      <c r="O285" s="86">
        <v>0</v>
      </c>
      <c r="P285" s="85">
        <f t="shared" si="96"/>
        <v>2.7275800499999998</v>
      </c>
      <c r="Q285" s="94">
        <v>0</v>
      </c>
      <c r="R285" s="95">
        <f t="shared" si="93"/>
        <v>2.7275800499999998</v>
      </c>
      <c r="S285" s="113">
        <v>0</v>
      </c>
      <c r="T285" s="86">
        <v>0</v>
      </c>
      <c r="U285" s="90">
        <v>0</v>
      </c>
      <c r="V285" s="90">
        <v>0</v>
      </c>
      <c r="W285" s="86">
        <f t="shared" si="87"/>
        <v>0</v>
      </c>
      <c r="X285" s="84">
        <v>0</v>
      </c>
      <c r="Y285" s="86">
        <f t="shared" si="88"/>
        <v>0</v>
      </c>
      <c r="Z285" s="90">
        <f t="shared" si="95"/>
        <v>0</v>
      </c>
      <c r="AA285" s="84">
        <v>0</v>
      </c>
      <c r="AB285" s="84">
        <v>0</v>
      </c>
      <c r="AC285" s="96">
        <f t="shared" ref="AC285:AC286" si="98">R285</f>
        <v>2.7275800499999998</v>
      </c>
      <c r="AD285" s="84">
        <v>0</v>
      </c>
      <c r="AE285" s="84">
        <v>0</v>
      </c>
      <c r="AF285" s="84">
        <v>0</v>
      </c>
      <c r="AG285" s="84">
        <v>0</v>
      </c>
      <c r="AH285" s="90">
        <f t="shared" si="90"/>
        <v>0</v>
      </c>
      <c r="AI285" s="89">
        <f t="shared" si="91"/>
        <v>2.7275800499999998</v>
      </c>
      <c r="AJ285" s="98" t="str">
        <f>'[2]Ф2 '!CT285</f>
        <v>Повышение пропускной способности, улучшение качества напряжения у существующих потребителей</v>
      </c>
    </row>
    <row r="286" spans="1:36" ht="37.5" customHeight="1" x14ac:dyDescent="0.25">
      <c r="A286" s="80" t="s">
        <v>348</v>
      </c>
      <c r="B286" s="102" t="str">
        <f>'[2]Ф2 '!B286</f>
        <v>Реконструкция ВЛ-10кВ установка реклоузера 10кВ Ф-22 от ПС-220/35/10кВ "Лесозаводск" на опоре №1, (включая пуско-наладочные работы)</v>
      </c>
      <c r="C286" s="103" t="str">
        <f>'[2]Ф2 '!C286</f>
        <v>R_ДЭСК_34</v>
      </c>
      <c r="D286" s="84" t="s">
        <v>107</v>
      </c>
      <c r="E286" s="84">
        <f>'[2]Ф2 '!E286</f>
        <v>2027</v>
      </c>
      <c r="F286" s="84" t="str">
        <f>'[2]Ф2 '!F286</f>
        <v>нд</v>
      </c>
      <c r="G286" s="84">
        <f>'[2]Ф2 '!G286</f>
        <v>2027</v>
      </c>
      <c r="H286" s="86">
        <v>0</v>
      </c>
      <c r="I286" s="85">
        <v>2.7275800499999998</v>
      </c>
      <c r="J286" s="84" t="s">
        <v>55</v>
      </c>
      <c r="K286" s="86">
        <f t="shared" si="94"/>
        <v>0</v>
      </c>
      <c r="L286" s="94">
        <v>0</v>
      </c>
      <c r="M286" s="94">
        <f t="shared" si="97"/>
        <v>0</v>
      </c>
      <c r="N286" s="113">
        <v>0</v>
      </c>
      <c r="O286" s="86">
        <v>0</v>
      </c>
      <c r="P286" s="85">
        <f t="shared" si="96"/>
        <v>2.7275800499999998</v>
      </c>
      <c r="Q286" s="94">
        <v>0</v>
      </c>
      <c r="R286" s="95">
        <f t="shared" si="93"/>
        <v>2.7275800499999998</v>
      </c>
      <c r="S286" s="113">
        <v>0</v>
      </c>
      <c r="T286" s="86">
        <v>0</v>
      </c>
      <c r="U286" s="90">
        <v>0</v>
      </c>
      <c r="V286" s="90">
        <v>0</v>
      </c>
      <c r="W286" s="86">
        <f t="shared" si="87"/>
        <v>0</v>
      </c>
      <c r="X286" s="84">
        <v>0</v>
      </c>
      <c r="Y286" s="86">
        <f t="shared" si="88"/>
        <v>0</v>
      </c>
      <c r="Z286" s="90">
        <f t="shared" si="95"/>
        <v>0</v>
      </c>
      <c r="AA286" s="84">
        <v>0</v>
      </c>
      <c r="AB286" s="84">
        <v>0</v>
      </c>
      <c r="AC286" s="96">
        <f t="shared" si="98"/>
        <v>2.7275800499999998</v>
      </c>
      <c r="AD286" s="84">
        <v>0</v>
      </c>
      <c r="AE286" s="84">
        <v>0</v>
      </c>
      <c r="AF286" s="84">
        <v>0</v>
      </c>
      <c r="AG286" s="84">
        <v>0</v>
      </c>
      <c r="AH286" s="90">
        <f t="shared" si="90"/>
        <v>0</v>
      </c>
      <c r="AI286" s="89">
        <f t="shared" si="91"/>
        <v>2.7275800499999998</v>
      </c>
      <c r="AJ286" s="98" t="str">
        <f>'[2]Ф2 '!CT286</f>
        <v>Повышение пропускной способности, улучшение качества напряжения у существующих потребителей</v>
      </c>
    </row>
    <row r="287" spans="1:36" ht="37.5" customHeight="1" x14ac:dyDescent="0.25">
      <c r="A287" s="80" t="s">
        <v>349</v>
      </c>
      <c r="B287" s="102" t="str">
        <f>[2]Ф1_2029!B52</f>
        <v>Монтаж КЛ-6,0 кВ Ф3, Ф24 ПС Голубовка г.Находка</v>
      </c>
      <c r="C287" s="103" t="str">
        <f>[2]Ф1_2029!C52</f>
        <v>R_ДЭСК_41</v>
      </c>
      <c r="D287" s="84" t="str">
        <f>'[2]Ф2 '!D287</f>
        <v>П</v>
      </c>
      <c r="E287" s="84">
        <f>'[2]Ф2 '!E287</f>
        <v>2029</v>
      </c>
      <c r="F287" s="84">
        <f>'[2]Ф2 '!F287</f>
        <v>2029</v>
      </c>
      <c r="G287" s="84">
        <f>'[2]Ф2 '!G287</f>
        <v>2029</v>
      </c>
      <c r="H287" s="84">
        <f>'[2]Ф2 '!H287</f>
        <v>0</v>
      </c>
      <c r="I287" s="99">
        <v>5.7049806299999997</v>
      </c>
      <c r="J287" s="84" t="s">
        <v>55</v>
      </c>
      <c r="K287" s="86">
        <f t="shared" ref="K287:K299" si="99">L287+M287+N287</f>
        <v>0</v>
      </c>
      <c r="L287" s="97">
        <v>0</v>
      </c>
      <c r="M287" s="86">
        <f t="shared" si="97"/>
        <v>0</v>
      </c>
      <c r="N287" s="86">
        <v>0</v>
      </c>
      <c r="O287" s="86">
        <v>0</v>
      </c>
      <c r="P287" s="85">
        <f t="shared" ref="P287:P299" si="100">R287</f>
        <v>6.7898287699999997</v>
      </c>
      <c r="Q287" s="86">
        <v>0</v>
      </c>
      <c r="R287" s="99">
        <v>6.7898287699999997</v>
      </c>
      <c r="S287" s="86">
        <v>0</v>
      </c>
      <c r="T287" s="86">
        <v>0</v>
      </c>
      <c r="U287" s="90">
        <v>0</v>
      </c>
      <c r="V287" s="90">
        <v>0</v>
      </c>
      <c r="W287" s="86">
        <f t="shared" ref="W287:W321" si="101">IF(G287=2024,I287,0)</f>
        <v>0</v>
      </c>
      <c r="X287" s="90">
        <v>0</v>
      </c>
      <c r="Y287" s="86">
        <v>0</v>
      </c>
      <c r="Z287" s="84">
        <f t="shared" ref="Z287:Z299" si="102">IF(F287=2026,H287,0)</f>
        <v>0</v>
      </c>
      <c r="AA287" s="90">
        <v>0</v>
      </c>
      <c r="AB287" s="90">
        <v>0</v>
      </c>
      <c r="AC287" s="86">
        <f t="shared" ref="AC287:AC299" si="103">IF(M287=2024,O287,0)</f>
        <v>0</v>
      </c>
      <c r="AD287" s="90">
        <v>0</v>
      </c>
      <c r="AE287" s="86">
        <v>0</v>
      </c>
      <c r="AF287" s="84">
        <f t="shared" ref="AF287:AF299" si="104">IF(L287=2026,N287,0)</f>
        <v>0</v>
      </c>
      <c r="AG287" s="96">
        <f t="shared" ref="AG287:AG299" si="105">P287</f>
        <v>6.7898287699999997</v>
      </c>
      <c r="AH287" s="90">
        <f t="shared" si="90"/>
        <v>0</v>
      </c>
      <c r="AI287" s="89">
        <f t="shared" si="91"/>
        <v>6.7898287699999997</v>
      </c>
      <c r="AJ287" s="98" t="str">
        <f>'[2]Ф2 '!CT287</f>
        <v>Повышение пропускной способности, улучшение качества напряжения у существующих потребителей</v>
      </c>
    </row>
    <row r="288" spans="1:36" ht="37.5" customHeight="1" x14ac:dyDescent="0.25">
      <c r="A288" s="80" t="s">
        <v>350</v>
      </c>
      <c r="B288" s="102" t="str">
        <f>[2]Ф1_2029!B53</f>
        <v>Реконструкция ВЛ-6 кВ Ф-13 ПС Широкая от ТП-65 до ТП-66, от ТП-66 до ТП-249, от ТП-66 до ТП-67 г.Находка</v>
      </c>
      <c r="C288" s="103" t="str">
        <f>[2]Ф1_2029!C53</f>
        <v>R_ДЭСК_42</v>
      </c>
      <c r="D288" s="84" t="str">
        <f>'[2]Ф2 '!D288</f>
        <v>П</v>
      </c>
      <c r="E288" s="84">
        <f>'[2]Ф2 '!E288</f>
        <v>2029</v>
      </c>
      <c r="F288" s="84">
        <f>'[2]Ф2 '!F288</f>
        <v>2029</v>
      </c>
      <c r="G288" s="84">
        <f>'[2]Ф2 '!G288</f>
        <v>2029</v>
      </c>
      <c r="H288" s="84">
        <f>'[2]Ф2 '!H288</f>
        <v>0</v>
      </c>
      <c r="I288" s="99">
        <v>5.5731569900000002</v>
      </c>
      <c r="J288" s="84" t="s">
        <v>55</v>
      </c>
      <c r="K288" s="86">
        <f t="shared" si="99"/>
        <v>0</v>
      </c>
      <c r="L288" s="97">
        <v>0</v>
      </c>
      <c r="M288" s="86">
        <f t="shared" si="97"/>
        <v>0</v>
      </c>
      <c r="N288" s="86">
        <v>0</v>
      </c>
      <c r="O288" s="86">
        <v>0</v>
      </c>
      <c r="P288" s="85">
        <f t="shared" si="100"/>
        <v>6.6329377999999997</v>
      </c>
      <c r="Q288" s="86">
        <v>0</v>
      </c>
      <c r="R288" s="99">
        <v>6.6329377999999997</v>
      </c>
      <c r="S288" s="86">
        <v>0</v>
      </c>
      <c r="T288" s="86">
        <v>0</v>
      </c>
      <c r="U288" s="90">
        <v>0</v>
      </c>
      <c r="V288" s="90">
        <v>0</v>
      </c>
      <c r="W288" s="86">
        <f t="shared" si="101"/>
        <v>0</v>
      </c>
      <c r="X288" s="90">
        <v>0</v>
      </c>
      <c r="Y288" s="86">
        <v>0</v>
      </c>
      <c r="Z288" s="84">
        <f t="shared" si="102"/>
        <v>0</v>
      </c>
      <c r="AA288" s="90">
        <v>0</v>
      </c>
      <c r="AB288" s="90">
        <v>0</v>
      </c>
      <c r="AC288" s="86">
        <f t="shared" si="103"/>
        <v>0</v>
      </c>
      <c r="AD288" s="90">
        <v>0</v>
      </c>
      <c r="AE288" s="86">
        <v>0</v>
      </c>
      <c r="AF288" s="84">
        <f t="shared" si="104"/>
        <v>0</v>
      </c>
      <c r="AG288" s="96">
        <f t="shared" si="105"/>
        <v>6.6329377999999997</v>
      </c>
      <c r="AH288" s="90">
        <f t="shared" si="90"/>
        <v>0</v>
      </c>
      <c r="AI288" s="89">
        <f t="shared" si="91"/>
        <v>6.6329377999999997</v>
      </c>
      <c r="AJ288" s="98" t="str">
        <f>'[2]Ф2 '!CT288</f>
        <v>Повышение пропускной способности, улучшение качества напряжения у существующих потребителей</v>
      </c>
    </row>
    <row r="289" spans="1:36" ht="37.5" customHeight="1" x14ac:dyDescent="0.25">
      <c r="A289" s="80" t="s">
        <v>351</v>
      </c>
      <c r="B289" s="102" t="str">
        <f>[2]Ф1_2029!B54</f>
        <v>Реконструкция ВЛ-6 кВ Ф-28 ПС Голубовка от опоры № 1 до опоры № 33 г.Находка</v>
      </c>
      <c r="C289" s="103" t="str">
        <f>[2]Ф1_2029!C54</f>
        <v>R_ДЭСК_43</v>
      </c>
      <c r="D289" s="84" t="str">
        <f>'[2]Ф2 '!D289</f>
        <v>П</v>
      </c>
      <c r="E289" s="84">
        <f>'[2]Ф2 '!E289</f>
        <v>2029</v>
      </c>
      <c r="F289" s="84">
        <f>'[2]Ф2 '!F289</f>
        <v>2029</v>
      </c>
      <c r="G289" s="84">
        <f>'[2]Ф2 '!G289</f>
        <v>2029</v>
      </c>
      <c r="H289" s="84">
        <f>'[2]Ф2 '!H289</f>
        <v>0</v>
      </c>
      <c r="I289" s="99">
        <v>5.6232693999999999</v>
      </c>
      <c r="J289" s="84" t="s">
        <v>55</v>
      </c>
      <c r="K289" s="86">
        <f t="shared" si="99"/>
        <v>0</v>
      </c>
      <c r="L289" s="97">
        <v>0</v>
      </c>
      <c r="M289" s="86">
        <f t="shared" si="97"/>
        <v>0</v>
      </c>
      <c r="N289" s="86">
        <v>0</v>
      </c>
      <c r="O289" s="86">
        <v>0</v>
      </c>
      <c r="P289" s="85">
        <f t="shared" si="100"/>
        <v>6.69257949</v>
      </c>
      <c r="Q289" s="86">
        <v>0</v>
      </c>
      <c r="R289" s="99">
        <v>6.69257949</v>
      </c>
      <c r="S289" s="86">
        <v>0</v>
      </c>
      <c r="T289" s="86">
        <v>0</v>
      </c>
      <c r="U289" s="90">
        <v>0</v>
      </c>
      <c r="V289" s="90">
        <v>0</v>
      </c>
      <c r="W289" s="86">
        <f t="shared" si="101"/>
        <v>0</v>
      </c>
      <c r="X289" s="90">
        <v>0</v>
      </c>
      <c r="Y289" s="86">
        <v>0</v>
      </c>
      <c r="Z289" s="84">
        <f t="shared" si="102"/>
        <v>0</v>
      </c>
      <c r="AA289" s="90">
        <v>0</v>
      </c>
      <c r="AB289" s="90">
        <v>0</v>
      </c>
      <c r="AC289" s="86">
        <f t="shared" si="103"/>
        <v>0</v>
      </c>
      <c r="AD289" s="90">
        <v>0</v>
      </c>
      <c r="AE289" s="86">
        <v>0</v>
      </c>
      <c r="AF289" s="84">
        <f t="shared" si="104"/>
        <v>0</v>
      </c>
      <c r="AG289" s="96">
        <f t="shared" si="105"/>
        <v>6.69257949</v>
      </c>
      <c r="AH289" s="90">
        <f t="shared" si="90"/>
        <v>0</v>
      </c>
      <c r="AI289" s="89">
        <f t="shared" si="91"/>
        <v>6.69257949</v>
      </c>
      <c r="AJ289" s="98" t="str">
        <f>'[2]Ф2 '!CT289</f>
        <v>Повышение пропускной способности, улучшение качества напряжения у существующих потребителей</v>
      </c>
    </row>
    <row r="290" spans="1:36" ht="37.5" customHeight="1" x14ac:dyDescent="0.25">
      <c r="A290" s="80" t="s">
        <v>352</v>
      </c>
      <c r="B290" s="102" t="str">
        <f>[2]Ф1_2029!B55</f>
        <v>Реконтрукция ВЛ-0,4 кВ ф. "пер. Рабочий"  КТПН № 1 ПС "ЛДК"                   Ф. № 2  г. Дальнереченск</v>
      </c>
      <c r="C290" s="103" t="str">
        <f>[2]Ф1_2029!C55</f>
        <v>R_ДЭСК_44</v>
      </c>
      <c r="D290" s="84" t="str">
        <f>'[2]Ф2 '!D290</f>
        <v>П</v>
      </c>
      <c r="E290" s="84">
        <f>'[2]Ф2 '!E290</f>
        <v>2029</v>
      </c>
      <c r="F290" s="84">
        <f>'[2]Ф2 '!F290</f>
        <v>2029</v>
      </c>
      <c r="G290" s="84">
        <f>'[2]Ф2 '!G290</f>
        <v>2029</v>
      </c>
      <c r="H290" s="84">
        <f>'[2]Ф2 '!H290</f>
        <v>0</v>
      </c>
      <c r="I290" s="99">
        <v>3.1412472299999998</v>
      </c>
      <c r="J290" s="84" t="s">
        <v>55</v>
      </c>
      <c r="K290" s="86">
        <f t="shared" si="99"/>
        <v>0</v>
      </c>
      <c r="L290" s="97">
        <v>0</v>
      </c>
      <c r="M290" s="86">
        <f t="shared" si="97"/>
        <v>0</v>
      </c>
      <c r="N290" s="86">
        <v>0</v>
      </c>
      <c r="O290" s="86">
        <v>0</v>
      </c>
      <c r="P290" s="85">
        <f t="shared" si="100"/>
        <v>3.7385807600000001</v>
      </c>
      <c r="Q290" s="86">
        <v>0</v>
      </c>
      <c r="R290" s="99">
        <v>3.7385807600000001</v>
      </c>
      <c r="S290" s="86">
        <v>0</v>
      </c>
      <c r="T290" s="86">
        <v>0</v>
      </c>
      <c r="U290" s="90">
        <v>0</v>
      </c>
      <c r="V290" s="90">
        <v>0</v>
      </c>
      <c r="W290" s="86">
        <f t="shared" si="101"/>
        <v>0</v>
      </c>
      <c r="X290" s="90">
        <v>0</v>
      </c>
      <c r="Y290" s="86">
        <v>0</v>
      </c>
      <c r="Z290" s="84">
        <f t="shared" si="102"/>
        <v>0</v>
      </c>
      <c r="AA290" s="90">
        <v>0</v>
      </c>
      <c r="AB290" s="90">
        <v>0</v>
      </c>
      <c r="AC290" s="86">
        <f t="shared" si="103"/>
        <v>0</v>
      </c>
      <c r="AD290" s="90">
        <v>0</v>
      </c>
      <c r="AE290" s="86">
        <v>0</v>
      </c>
      <c r="AF290" s="84">
        <f t="shared" si="104"/>
        <v>0</v>
      </c>
      <c r="AG290" s="96">
        <f t="shared" si="105"/>
        <v>3.7385807600000001</v>
      </c>
      <c r="AH290" s="90">
        <f t="shared" si="90"/>
        <v>0</v>
      </c>
      <c r="AI290" s="89">
        <f t="shared" si="91"/>
        <v>3.7385807600000001</v>
      </c>
      <c r="AJ290" s="98" t="str">
        <f>'[2]Ф2 '!CT290</f>
        <v>Повышение пропускной способности, улучшение качества напряжения у существующих потребителей</v>
      </c>
    </row>
    <row r="291" spans="1:36" ht="37.5" customHeight="1" x14ac:dyDescent="0.25">
      <c r="A291" s="80" t="s">
        <v>353</v>
      </c>
      <c r="B291" s="102" t="str">
        <f>[2]Ф1_2029!B56</f>
        <v xml:space="preserve">Реконтрукция ВЛ-0,4 кВ ф. "Рабочая" КТПН № 1 ПС "ЛДК"                   Ф. № 2  г. Дальнереченск                                     </v>
      </c>
      <c r="C291" s="103" t="str">
        <f>[2]Ф1_2029!C56</f>
        <v>R_ДЭСК_45</v>
      </c>
      <c r="D291" s="84" t="str">
        <f>'[2]Ф2 '!D291</f>
        <v>П</v>
      </c>
      <c r="E291" s="84">
        <f>'[2]Ф2 '!E291</f>
        <v>2029</v>
      </c>
      <c r="F291" s="84">
        <f>'[2]Ф2 '!F291</f>
        <v>2029</v>
      </c>
      <c r="G291" s="84">
        <f>'[2]Ф2 '!G291</f>
        <v>2029</v>
      </c>
      <c r="H291" s="84">
        <f>'[2]Ф2 '!H291</f>
        <v>0</v>
      </c>
      <c r="I291" s="99">
        <v>2.2456678700000001</v>
      </c>
      <c r="J291" s="84" t="s">
        <v>55</v>
      </c>
      <c r="K291" s="86">
        <f t="shared" si="99"/>
        <v>0</v>
      </c>
      <c r="L291" s="97">
        <v>0</v>
      </c>
      <c r="M291" s="86">
        <f t="shared" si="97"/>
        <v>0</v>
      </c>
      <c r="N291" s="86">
        <v>0</v>
      </c>
      <c r="O291" s="86">
        <v>0</v>
      </c>
      <c r="P291" s="85">
        <f t="shared" si="100"/>
        <v>2.67269975</v>
      </c>
      <c r="Q291" s="86">
        <v>0</v>
      </c>
      <c r="R291" s="99">
        <v>2.67269975</v>
      </c>
      <c r="S291" s="86">
        <v>0</v>
      </c>
      <c r="T291" s="86">
        <v>0</v>
      </c>
      <c r="U291" s="90">
        <v>0</v>
      </c>
      <c r="V291" s="90">
        <v>0</v>
      </c>
      <c r="W291" s="86">
        <f t="shared" si="101"/>
        <v>0</v>
      </c>
      <c r="X291" s="90">
        <v>0</v>
      </c>
      <c r="Y291" s="86">
        <v>0</v>
      </c>
      <c r="Z291" s="84">
        <f t="shared" si="102"/>
        <v>0</v>
      </c>
      <c r="AA291" s="90">
        <v>0</v>
      </c>
      <c r="AB291" s="90">
        <v>0</v>
      </c>
      <c r="AC291" s="86">
        <f t="shared" si="103"/>
        <v>0</v>
      </c>
      <c r="AD291" s="90">
        <v>0</v>
      </c>
      <c r="AE291" s="86">
        <v>0</v>
      </c>
      <c r="AF291" s="84">
        <f t="shared" si="104"/>
        <v>0</v>
      </c>
      <c r="AG291" s="96">
        <f t="shared" si="105"/>
        <v>2.67269975</v>
      </c>
      <c r="AH291" s="90">
        <f t="shared" si="90"/>
        <v>0</v>
      </c>
      <c r="AI291" s="89">
        <f t="shared" si="91"/>
        <v>2.67269975</v>
      </c>
      <c r="AJ291" s="98" t="str">
        <f>'[2]Ф2 '!CT291</f>
        <v>Повышение пропускной способности, улучшение качества напряжения у существующих потребителей</v>
      </c>
    </row>
    <row r="292" spans="1:36" ht="37.5" customHeight="1" x14ac:dyDescent="0.25">
      <c r="A292" s="80" t="s">
        <v>354</v>
      </c>
      <c r="B292" s="102" t="str">
        <f>[2]Ф1_2029!B57</f>
        <v xml:space="preserve">Реконтрукция ВЛ-0,4 кВ ф. "Комсомольская" КТПН № 1 ПС "ЛДК"                   Ф. № 2  г. Дальнереченск                            </v>
      </c>
      <c r="C292" s="103" t="str">
        <f>[2]Ф1_2029!C57</f>
        <v>R_ДЭСК_46</v>
      </c>
      <c r="D292" s="84" t="str">
        <f>'[2]Ф2 '!D292</f>
        <v>П</v>
      </c>
      <c r="E292" s="84">
        <f>'[2]Ф2 '!E292</f>
        <v>2029</v>
      </c>
      <c r="F292" s="84">
        <f>'[2]Ф2 '!F292</f>
        <v>2029</v>
      </c>
      <c r="G292" s="84">
        <f>'[2]Ф2 '!G292</f>
        <v>2029</v>
      </c>
      <c r="H292" s="84">
        <f>'[2]Ф2 '!H292</f>
        <v>0</v>
      </c>
      <c r="I292" s="99">
        <v>3.08238821</v>
      </c>
      <c r="J292" s="84" t="s">
        <v>55</v>
      </c>
      <c r="K292" s="86">
        <f t="shared" si="99"/>
        <v>0</v>
      </c>
      <c r="L292" s="97">
        <v>0</v>
      </c>
      <c r="M292" s="86">
        <f t="shared" si="97"/>
        <v>0</v>
      </c>
      <c r="N292" s="86">
        <v>0</v>
      </c>
      <c r="O292" s="86">
        <v>0</v>
      </c>
      <c r="P292" s="85">
        <f t="shared" si="100"/>
        <v>3.6685292199999999</v>
      </c>
      <c r="Q292" s="86">
        <v>0</v>
      </c>
      <c r="R292" s="99">
        <v>3.6685292199999999</v>
      </c>
      <c r="S292" s="86">
        <v>0</v>
      </c>
      <c r="T292" s="86">
        <v>0</v>
      </c>
      <c r="U292" s="90">
        <v>0</v>
      </c>
      <c r="V292" s="90">
        <v>0</v>
      </c>
      <c r="W292" s="86">
        <f t="shared" si="101"/>
        <v>0</v>
      </c>
      <c r="X292" s="90">
        <v>0</v>
      </c>
      <c r="Y292" s="86">
        <v>0</v>
      </c>
      <c r="Z292" s="84">
        <f t="shared" si="102"/>
        <v>0</v>
      </c>
      <c r="AA292" s="90">
        <v>0</v>
      </c>
      <c r="AB292" s="90">
        <v>0</v>
      </c>
      <c r="AC292" s="86">
        <f t="shared" si="103"/>
        <v>0</v>
      </c>
      <c r="AD292" s="90">
        <v>0</v>
      </c>
      <c r="AE292" s="86">
        <v>0</v>
      </c>
      <c r="AF292" s="84">
        <f t="shared" si="104"/>
        <v>0</v>
      </c>
      <c r="AG292" s="96">
        <f t="shared" si="105"/>
        <v>3.6685292199999999</v>
      </c>
      <c r="AH292" s="90">
        <f t="shared" si="90"/>
        <v>0</v>
      </c>
      <c r="AI292" s="89">
        <f t="shared" si="91"/>
        <v>3.6685292199999999</v>
      </c>
      <c r="AJ292" s="98" t="str">
        <f>'[2]Ф2 '!CT292</f>
        <v>Повышение пропускной способности, улучшение качества напряжения у существующих потребителей</v>
      </c>
    </row>
    <row r="293" spans="1:36" ht="37.5" customHeight="1" x14ac:dyDescent="0.25">
      <c r="A293" s="80" t="s">
        <v>355</v>
      </c>
      <c r="B293" s="102" t="str">
        <f>[2]Ф1_2029!B58</f>
        <v xml:space="preserve">Реконтрукция ВЛ-0,4 кВф. "Загородная" КТП № 6 ПС "ЛДК"                   Ф. № 10  г. Дальнереченск                            </v>
      </c>
      <c r="C293" s="103" t="str">
        <f>[2]Ф1_2029!C58</f>
        <v>R_ДЭСК_47</v>
      </c>
      <c r="D293" s="84" t="str">
        <f>'[2]Ф2 '!D293</f>
        <v>П</v>
      </c>
      <c r="E293" s="84">
        <f>'[2]Ф2 '!E293</f>
        <v>2029</v>
      </c>
      <c r="F293" s="84">
        <f>'[2]Ф2 '!F293</f>
        <v>2029</v>
      </c>
      <c r="G293" s="84">
        <f>'[2]Ф2 '!G293</f>
        <v>2029</v>
      </c>
      <c r="H293" s="84">
        <f>'[2]Ф2 '!H293</f>
        <v>0</v>
      </c>
      <c r="I293" s="99">
        <v>1.76853591</v>
      </c>
      <c r="J293" s="84" t="s">
        <v>55</v>
      </c>
      <c r="K293" s="86">
        <f t="shared" si="99"/>
        <v>0</v>
      </c>
      <c r="L293" s="97">
        <v>0</v>
      </c>
      <c r="M293" s="86">
        <f t="shared" si="97"/>
        <v>0</v>
      </c>
      <c r="N293" s="86">
        <v>0</v>
      </c>
      <c r="O293" s="86">
        <v>0</v>
      </c>
      <c r="P293" s="85">
        <f t="shared" si="100"/>
        <v>2.1048372999999998</v>
      </c>
      <c r="Q293" s="86">
        <v>0</v>
      </c>
      <c r="R293" s="99">
        <v>2.1048372999999998</v>
      </c>
      <c r="S293" s="86">
        <v>0</v>
      </c>
      <c r="T293" s="86">
        <v>0</v>
      </c>
      <c r="U293" s="90">
        <v>0</v>
      </c>
      <c r="V293" s="90">
        <v>0</v>
      </c>
      <c r="W293" s="86">
        <f t="shared" si="101"/>
        <v>0</v>
      </c>
      <c r="X293" s="90">
        <v>0</v>
      </c>
      <c r="Y293" s="86">
        <v>0</v>
      </c>
      <c r="Z293" s="84">
        <f t="shared" si="102"/>
        <v>0</v>
      </c>
      <c r="AA293" s="90">
        <v>0</v>
      </c>
      <c r="AB293" s="90">
        <v>0</v>
      </c>
      <c r="AC293" s="86">
        <f t="shared" si="103"/>
        <v>0</v>
      </c>
      <c r="AD293" s="90">
        <v>0</v>
      </c>
      <c r="AE293" s="86">
        <v>0</v>
      </c>
      <c r="AF293" s="84">
        <f t="shared" si="104"/>
        <v>0</v>
      </c>
      <c r="AG293" s="96">
        <f t="shared" si="105"/>
        <v>2.1048372999999998</v>
      </c>
      <c r="AH293" s="90">
        <f t="shared" si="90"/>
        <v>0</v>
      </c>
      <c r="AI293" s="89">
        <f t="shared" si="91"/>
        <v>2.1048372999999998</v>
      </c>
      <c r="AJ293" s="98" t="str">
        <f>'[2]Ф2 '!CT293</f>
        <v>Повышение пропускной способности, улучшение качества напряжения у существующих потребителей</v>
      </c>
    </row>
    <row r="294" spans="1:36" ht="37.5" customHeight="1" x14ac:dyDescent="0.25">
      <c r="A294" s="80" t="s">
        <v>356</v>
      </c>
      <c r="B294" s="102" t="str">
        <f>[2]Ф1_2029!B59</f>
        <v xml:space="preserve">Реконтрукция ВЛ-0,4 кВ ф. "Тургенева" КТП № 6 ПС "ЛДК"                   Ф. № 10  г. Дальнереченск                            </v>
      </c>
      <c r="C294" s="103" t="str">
        <f>[2]Ф1_2029!C59</f>
        <v>R_ДЭСК_48</v>
      </c>
      <c r="D294" s="84" t="str">
        <f>'[2]Ф2 '!D294</f>
        <v>П</v>
      </c>
      <c r="E294" s="84">
        <f>'[2]Ф2 '!E294</f>
        <v>2029</v>
      </c>
      <c r="F294" s="84">
        <f>'[2]Ф2 '!F294</f>
        <v>2029</v>
      </c>
      <c r="G294" s="84">
        <f>'[2]Ф2 '!G294</f>
        <v>2029</v>
      </c>
      <c r="H294" s="84">
        <f>'[2]Ф2 '!H294</f>
        <v>0</v>
      </c>
      <c r="I294" s="99">
        <v>2.0950604099999999</v>
      </c>
      <c r="J294" s="84" t="s">
        <v>55</v>
      </c>
      <c r="K294" s="86">
        <f t="shared" si="99"/>
        <v>0</v>
      </c>
      <c r="L294" s="97">
        <v>0</v>
      </c>
      <c r="M294" s="86">
        <f t="shared" si="97"/>
        <v>0</v>
      </c>
      <c r="N294" s="86">
        <v>0</v>
      </c>
      <c r="O294" s="86">
        <v>0</v>
      </c>
      <c r="P294" s="85">
        <f t="shared" si="100"/>
        <v>2.4934530700000002</v>
      </c>
      <c r="Q294" s="86">
        <v>0</v>
      </c>
      <c r="R294" s="99">
        <v>2.4934530700000002</v>
      </c>
      <c r="S294" s="86">
        <v>0</v>
      </c>
      <c r="T294" s="86">
        <v>0</v>
      </c>
      <c r="U294" s="90">
        <v>0</v>
      </c>
      <c r="V294" s="90">
        <v>0</v>
      </c>
      <c r="W294" s="86">
        <f t="shared" si="101"/>
        <v>0</v>
      </c>
      <c r="X294" s="90">
        <v>0</v>
      </c>
      <c r="Y294" s="86">
        <v>0</v>
      </c>
      <c r="Z294" s="84">
        <f t="shared" si="102"/>
        <v>0</v>
      </c>
      <c r="AA294" s="90">
        <v>0</v>
      </c>
      <c r="AB294" s="90">
        <v>0</v>
      </c>
      <c r="AC294" s="86">
        <f t="shared" si="103"/>
        <v>0</v>
      </c>
      <c r="AD294" s="90">
        <v>0</v>
      </c>
      <c r="AE294" s="86">
        <v>0</v>
      </c>
      <c r="AF294" s="84">
        <f t="shared" si="104"/>
        <v>0</v>
      </c>
      <c r="AG294" s="96">
        <f t="shared" si="105"/>
        <v>2.4934530700000002</v>
      </c>
      <c r="AH294" s="90">
        <f t="shared" si="90"/>
        <v>0</v>
      </c>
      <c r="AI294" s="89">
        <f t="shared" si="91"/>
        <v>2.4934530700000002</v>
      </c>
      <c r="AJ294" s="98" t="str">
        <f>'[2]Ф2 '!CT294</f>
        <v>Повышение пропускной способности, улучшение качества напряжения у существующих потребителей</v>
      </c>
    </row>
    <row r="295" spans="1:36" ht="37.5" customHeight="1" x14ac:dyDescent="0.25">
      <c r="A295" s="80" t="s">
        <v>357</v>
      </c>
      <c r="B295" s="102" t="str">
        <f>[2]Ф1_2029!B60</f>
        <v xml:space="preserve">Реконтрукция ВЛ-0,4 кВ ф. "О. Кошевого" КТП № 6 ПС "ЛДК"                   Ф. № 10  г. Дальнереченск                            </v>
      </c>
      <c r="C295" s="103" t="str">
        <f>[2]Ф1_2029!C60</f>
        <v>R_ДЭСК_49</v>
      </c>
      <c r="D295" s="84" t="str">
        <f>'[2]Ф2 '!D295</f>
        <v>П</v>
      </c>
      <c r="E295" s="84">
        <f>'[2]Ф2 '!E295</f>
        <v>2029</v>
      </c>
      <c r="F295" s="84">
        <f>'[2]Ф2 '!F295</f>
        <v>2029</v>
      </c>
      <c r="G295" s="84">
        <f>'[2]Ф2 '!G295</f>
        <v>2029</v>
      </c>
      <c r="H295" s="84">
        <f>'[2]Ф2 '!H295</f>
        <v>0</v>
      </c>
      <c r="I295" s="99">
        <v>4.2591082099999999</v>
      </c>
      <c r="J295" s="84" t="s">
        <v>55</v>
      </c>
      <c r="K295" s="86">
        <f t="shared" si="99"/>
        <v>0</v>
      </c>
      <c r="L295" s="97">
        <v>0</v>
      </c>
      <c r="M295" s="86">
        <f t="shared" si="97"/>
        <v>0</v>
      </c>
      <c r="N295" s="86">
        <v>0</v>
      </c>
      <c r="O295" s="86">
        <v>0</v>
      </c>
      <c r="P295" s="85">
        <f t="shared" si="100"/>
        <v>5.0690120399999996</v>
      </c>
      <c r="Q295" s="86">
        <v>0</v>
      </c>
      <c r="R295" s="99">
        <v>5.0690120399999996</v>
      </c>
      <c r="S295" s="86">
        <v>0</v>
      </c>
      <c r="T295" s="86">
        <v>0</v>
      </c>
      <c r="U295" s="90">
        <v>0</v>
      </c>
      <c r="V295" s="90">
        <v>0</v>
      </c>
      <c r="W295" s="86">
        <f t="shared" si="101"/>
        <v>0</v>
      </c>
      <c r="X295" s="90">
        <v>0</v>
      </c>
      <c r="Y295" s="86">
        <v>0</v>
      </c>
      <c r="Z295" s="84">
        <f t="shared" si="102"/>
        <v>0</v>
      </c>
      <c r="AA295" s="90">
        <v>0</v>
      </c>
      <c r="AB295" s="90">
        <v>0</v>
      </c>
      <c r="AC295" s="86">
        <f t="shared" si="103"/>
        <v>0</v>
      </c>
      <c r="AD295" s="90">
        <v>0</v>
      </c>
      <c r="AE295" s="86">
        <v>0</v>
      </c>
      <c r="AF295" s="84">
        <f t="shared" si="104"/>
        <v>0</v>
      </c>
      <c r="AG295" s="96">
        <f t="shared" si="105"/>
        <v>5.0690120399999996</v>
      </c>
      <c r="AH295" s="90">
        <f t="shared" si="90"/>
        <v>0</v>
      </c>
      <c r="AI295" s="89">
        <f t="shared" si="91"/>
        <v>5.0690120399999996</v>
      </c>
      <c r="AJ295" s="98" t="str">
        <f>'[2]Ф2 '!CT295</f>
        <v>Повышение пропускной способности, улучшение качества напряжения у существующих потребителей</v>
      </c>
    </row>
    <row r="296" spans="1:36" ht="37.5" customHeight="1" x14ac:dyDescent="0.25">
      <c r="A296" s="80" t="s">
        <v>358</v>
      </c>
      <c r="B296" s="102" t="str">
        <f>[2]Ф1_2029!B61</f>
        <v>Реконтрукция ВЛ-0,4 кВ ф. "Ворошилова-Личенко" КТПН № 40                    ПС "ДОК" Ф. № 3 г.Дальнереченск</v>
      </c>
      <c r="C296" s="103" t="str">
        <f>[2]Ф1_2029!C61</f>
        <v>R_ДЭСК_50</v>
      </c>
      <c r="D296" s="84" t="str">
        <f>'[2]Ф2 '!D296</f>
        <v>П</v>
      </c>
      <c r="E296" s="84">
        <f>'[2]Ф2 '!E296</f>
        <v>2029</v>
      </c>
      <c r="F296" s="84">
        <f>'[2]Ф2 '!F296</f>
        <v>2029</v>
      </c>
      <c r="G296" s="84">
        <f>'[2]Ф2 '!G296</f>
        <v>2029</v>
      </c>
      <c r="H296" s="84">
        <f>'[2]Ф2 '!H296</f>
        <v>0</v>
      </c>
      <c r="I296" s="99">
        <v>4.0554766999999998</v>
      </c>
      <c r="J296" s="84" t="s">
        <v>55</v>
      </c>
      <c r="K296" s="86">
        <f t="shared" si="99"/>
        <v>0</v>
      </c>
      <c r="L296" s="97">
        <v>0</v>
      </c>
      <c r="M296" s="86">
        <f t="shared" si="97"/>
        <v>0</v>
      </c>
      <c r="N296" s="86">
        <v>0</v>
      </c>
      <c r="O296" s="86">
        <v>0</v>
      </c>
      <c r="P296" s="85">
        <f t="shared" si="100"/>
        <v>4.8266583499999998</v>
      </c>
      <c r="Q296" s="86">
        <v>0</v>
      </c>
      <c r="R296" s="99">
        <v>4.8266583499999998</v>
      </c>
      <c r="S296" s="86">
        <v>0</v>
      </c>
      <c r="T296" s="86">
        <v>0</v>
      </c>
      <c r="U296" s="90">
        <v>0</v>
      </c>
      <c r="V296" s="90">
        <v>0</v>
      </c>
      <c r="W296" s="86">
        <f t="shared" si="101"/>
        <v>0</v>
      </c>
      <c r="X296" s="90">
        <v>0</v>
      </c>
      <c r="Y296" s="86">
        <v>0</v>
      </c>
      <c r="Z296" s="84">
        <f t="shared" si="102"/>
        <v>0</v>
      </c>
      <c r="AA296" s="90">
        <v>0</v>
      </c>
      <c r="AB296" s="90">
        <v>0</v>
      </c>
      <c r="AC296" s="86">
        <f t="shared" si="103"/>
        <v>0</v>
      </c>
      <c r="AD296" s="90">
        <v>0</v>
      </c>
      <c r="AE296" s="86">
        <v>0</v>
      </c>
      <c r="AF296" s="84">
        <f t="shared" si="104"/>
        <v>0</v>
      </c>
      <c r="AG296" s="96">
        <f t="shared" si="105"/>
        <v>4.8266583499999998</v>
      </c>
      <c r="AH296" s="90">
        <f t="shared" si="90"/>
        <v>0</v>
      </c>
      <c r="AI296" s="89">
        <f t="shared" si="91"/>
        <v>4.8266583499999998</v>
      </c>
      <c r="AJ296" s="98" t="str">
        <f>'[2]Ф2 '!CT296</f>
        <v>Повышение пропускной способности, улучшение качества напряжения у существующих потребителей</v>
      </c>
    </row>
    <row r="297" spans="1:36" ht="37.5" customHeight="1" x14ac:dyDescent="0.25">
      <c r="A297" s="80" t="s">
        <v>359</v>
      </c>
      <c r="B297" s="102" t="str">
        <f>[2]Ф1_2029!B62</f>
        <v xml:space="preserve">Реконтрукция ВЛ-0,4 кВ ф. "Советская-пер. Зеленый" КТП № 8                    ПС "Новопокровка" Ф. № 2 с. Новопокровка                            </v>
      </c>
      <c r="C297" s="103" t="str">
        <f>[2]Ф1_2029!C62</f>
        <v>R_ДЭСК_51</v>
      </c>
      <c r="D297" s="84" t="str">
        <f>'[2]Ф2 '!D297</f>
        <v>П</v>
      </c>
      <c r="E297" s="84">
        <f>'[2]Ф2 '!E297</f>
        <v>2029</v>
      </c>
      <c r="F297" s="84">
        <f>'[2]Ф2 '!F297</f>
        <v>2029</v>
      </c>
      <c r="G297" s="84">
        <f>'[2]Ф2 '!G297</f>
        <v>2029</v>
      </c>
      <c r="H297" s="84">
        <f>'[2]Ф2 '!H297</f>
        <v>0</v>
      </c>
      <c r="I297" s="99">
        <v>1.54849568</v>
      </c>
      <c r="J297" s="84" t="s">
        <v>55</v>
      </c>
      <c r="K297" s="86">
        <f t="shared" si="99"/>
        <v>0</v>
      </c>
      <c r="L297" s="97">
        <v>0</v>
      </c>
      <c r="M297" s="86">
        <f t="shared" si="97"/>
        <v>0</v>
      </c>
      <c r="N297" s="86">
        <v>0</v>
      </c>
      <c r="O297" s="86">
        <v>0</v>
      </c>
      <c r="P297" s="85">
        <f t="shared" si="100"/>
        <v>1.8429546400000001</v>
      </c>
      <c r="Q297" s="86">
        <v>0</v>
      </c>
      <c r="R297" s="99">
        <v>1.8429546400000001</v>
      </c>
      <c r="S297" s="86">
        <v>0</v>
      </c>
      <c r="T297" s="86">
        <v>0</v>
      </c>
      <c r="U297" s="90">
        <v>0</v>
      </c>
      <c r="V297" s="90">
        <v>0</v>
      </c>
      <c r="W297" s="86">
        <f t="shared" si="101"/>
        <v>0</v>
      </c>
      <c r="X297" s="90">
        <v>0</v>
      </c>
      <c r="Y297" s="86">
        <v>0</v>
      </c>
      <c r="Z297" s="84">
        <f t="shared" si="102"/>
        <v>0</v>
      </c>
      <c r="AA297" s="90">
        <v>0</v>
      </c>
      <c r="AB297" s="90">
        <v>0</v>
      </c>
      <c r="AC297" s="86">
        <f t="shared" si="103"/>
        <v>0</v>
      </c>
      <c r="AD297" s="90">
        <v>0</v>
      </c>
      <c r="AE297" s="86">
        <v>0</v>
      </c>
      <c r="AF297" s="84">
        <f t="shared" si="104"/>
        <v>0</v>
      </c>
      <c r="AG297" s="96">
        <f t="shared" si="105"/>
        <v>1.8429546400000001</v>
      </c>
      <c r="AH297" s="90">
        <f t="shared" si="90"/>
        <v>0</v>
      </c>
      <c r="AI297" s="89">
        <f t="shared" si="91"/>
        <v>1.8429546400000001</v>
      </c>
      <c r="AJ297" s="98" t="str">
        <f>'[2]Ф2 '!CT297</f>
        <v>Повышение пропускной способности, улучшение качества напряжения у существующих потребителей</v>
      </c>
    </row>
    <row r="298" spans="1:36" ht="37.5" customHeight="1" x14ac:dyDescent="0.25">
      <c r="A298" s="80" t="s">
        <v>360</v>
      </c>
      <c r="B298" s="102" t="str">
        <f>[2]Ф1_2029!B63</f>
        <v>Реконструкция ВЛ-6кВ ф. №10 ПС "АТЭЦ" от КТП-180 до ТП-Насосная г. Артём</v>
      </c>
      <c r="C298" s="103" t="str">
        <f>[2]Ф1_2029!C63</f>
        <v>R_ДЭСК_52</v>
      </c>
      <c r="D298" s="84" t="str">
        <f>'[2]Ф2 '!D298</f>
        <v>П</v>
      </c>
      <c r="E298" s="84">
        <f>'[2]Ф2 '!E298</f>
        <v>2029</v>
      </c>
      <c r="F298" s="84">
        <f>'[2]Ф2 '!F298</f>
        <v>2029</v>
      </c>
      <c r="G298" s="84">
        <f>'[2]Ф2 '!G298</f>
        <v>2029</v>
      </c>
      <c r="H298" s="84">
        <f>'[2]Ф2 '!H298</f>
        <v>0</v>
      </c>
      <c r="I298" s="99">
        <v>3.3228710299999999</v>
      </c>
      <c r="J298" s="84" t="s">
        <v>55</v>
      </c>
      <c r="K298" s="86">
        <f t="shared" si="99"/>
        <v>0</v>
      </c>
      <c r="L298" s="97">
        <v>0</v>
      </c>
      <c r="M298" s="86">
        <f t="shared" si="97"/>
        <v>0</v>
      </c>
      <c r="N298" s="86">
        <v>0</v>
      </c>
      <c r="O298" s="86">
        <v>0</v>
      </c>
      <c r="P298" s="85">
        <f t="shared" si="100"/>
        <v>3.9547417899999999</v>
      </c>
      <c r="Q298" s="86">
        <v>0</v>
      </c>
      <c r="R298" s="99">
        <v>3.9547417899999999</v>
      </c>
      <c r="S298" s="86">
        <v>0</v>
      </c>
      <c r="T298" s="86">
        <v>0</v>
      </c>
      <c r="U298" s="90">
        <v>0</v>
      </c>
      <c r="V298" s="90">
        <v>0</v>
      </c>
      <c r="W298" s="86">
        <f t="shared" si="101"/>
        <v>0</v>
      </c>
      <c r="X298" s="90">
        <v>0</v>
      </c>
      <c r="Y298" s="86">
        <v>0</v>
      </c>
      <c r="Z298" s="84">
        <f t="shared" si="102"/>
        <v>0</v>
      </c>
      <c r="AA298" s="90">
        <v>0</v>
      </c>
      <c r="AB298" s="90">
        <v>0</v>
      </c>
      <c r="AC298" s="86">
        <f t="shared" si="103"/>
        <v>0</v>
      </c>
      <c r="AD298" s="90">
        <v>0</v>
      </c>
      <c r="AE298" s="86">
        <v>0</v>
      </c>
      <c r="AF298" s="84">
        <f t="shared" si="104"/>
        <v>0</v>
      </c>
      <c r="AG298" s="96">
        <f t="shared" si="105"/>
        <v>3.9547417899999999</v>
      </c>
      <c r="AH298" s="90">
        <f t="shared" si="90"/>
        <v>0</v>
      </c>
      <c r="AI298" s="89">
        <f t="shared" si="91"/>
        <v>3.9547417899999999</v>
      </c>
      <c r="AJ298" s="98" t="str">
        <f>'[2]Ф2 '!CT298</f>
        <v>Повышение пропускной способности, улучшение качества напряжения у существующих потребителей</v>
      </c>
    </row>
    <row r="299" spans="1:36" ht="37.5" customHeight="1" x14ac:dyDescent="0.25">
      <c r="A299" s="80" t="s">
        <v>361</v>
      </c>
      <c r="B299" s="102" t="str">
        <f>[2]Ф1_2029!B64</f>
        <v>Реконструкция КЛ-6кВ ф. №10 ПС "АТЭЦ" от ЗРУ-6кВ  до РУ-6кВ ТП-137 г. Артём</v>
      </c>
      <c r="C299" s="103" t="str">
        <f>[2]Ф1_2029!C64</f>
        <v>R_ДЭСК_53</v>
      </c>
      <c r="D299" s="84" t="str">
        <f>'[2]Ф2 '!D299</f>
        <v>П</v>
      </c>
      <c r="E299" s="84">
        <f>'[2]Ф2 '!E299</f>
        <v>2029</v>
      </c>
      <c r="F299" s="84">
        <f>'[2]Ф2 '!F299</f>
        <v>2029</v>
      </c>
      <c r="G299" s="84">
        <f>'[2]Ф2 '!G299</f>
        <v>2029</v>
      </c>
      <c r="H299" s="84">
        <f>'[2]Ф2 '!H299</f>
        <v>0</v>
      </c>
      <c r="I299" s="99">
        <v>99.208900850000006</v>
      </c>
      <c r="J299" s="84" t="s">
        <v>55</v>
      </c>
      <c r="K299" s="86">
        <f t="shared" si="99"/>
        <v>0</v>
      </c>
      <c r="L299" s="97">
        <v>0</v>
      </c>
      <c r="M299" s="86">
        <f t="shared" si="97"/>
        <v>0</v>
      </c>
      <c r="N299" s="86">
        <v>0</v>
      </c>
      <c r="O299" s="86">
        <v>0</v>
      </c>
      <c r="P299" s="85">
        <f t="shared" si="100"/>
        <v>118.07427462</v>
      </c>
      <c r="Q299" s="86">
        <v>0</v>
      </c>
      <c r="R299" s="99">
        <v>118.07427462</v>
      </c>
      <c r="S299" s="86">
        <v>0</v>
      </c>
      <c r="T299" s="86">
        <v>0</v>
      </c>
      <c r="U299" s="90">
        <v>0</v>
      </c>
      <c r="V299" s="90">
        <v>0</v>
      </c>
      <c r="W299" s="86">
        <f t="shared" si="101"/>
        <v>0</v>
      </c>
      <c r="X299" s="90">
        <v>0</v>
      </c>
      <c r="Y299" s="86">
        <v>0</v>
      </c>
      <c r="Z299" s="84">
        <f t="shared" si="102"/>
        <v>0</v>
      </c>
      <c r="AA299" s="90">
        <v>0</v>
      </c>
      <c r="AB299" s="90">
        <v>0</v>
      </c>
      <c r="AC299" s="86">
        <f t="shared" si="103"/>
        <v>0</v>
      </c>
      <c r="AD299" s="90">
        <v>0</v>
      </c>
      <c r="AE299" s="86">
        <v>0</v>
      </c>
      <c r="AF299" s="84">
        <f t="shared" si="104"/>
        <v>0</v>
      </c>
      <c r="AG299" s="96">
        <f t="shared" si="105"/>
        <v>118.07427462</v>
      </c>
      <c r="AH299" s="90">
        <f t="shared" si="90"/>
        <v>0</v>
      </c>
      <c r="AI299" s="89">
        <f t="shared" si="91"/>
        <v>118.07427462</v>
      </c>
      <c r="AJ299" s="98" t="str">
        <f>'[2]Ф2 '!CT299</f>
        <v>Повышение пропускной способности, улучшение качества напряжения у существующих потребителей</v>
      </c>
    </row>
    <row r="300" spans="1:36" ht="30" x14ac:dyDescent="0.25">
      <c r="A300" s="75" t="s">
        <v>362</v>
      </c>
      <c r="B300" s="76" t="s">
        <v>363</v>
      </c>
      <c r="C300" s="58" t="s">
        <v>55</v>
      </c>
      <c r="D300" s="58" t="str">
        <f>[1]Ф2!D104</f>
        <v>нд</v>
      </c>
      <c r="E300" s="58" t="str">
        <f>[1]Ф2!E104</f>
        <v>нд</v>
      </c>
      <c r="F300" s="58" t="str">
        <f>[1]Ф2!F104</f>
        <v>нд</v>
      </c>
      <c r="G300" s="58" t="s">
        <v>55</v>
      </c>
      <c r="H300" s="58" t="s">
        <v>55</v>
      </c>
      <c r="I300" s="58" t="s">
        <v>55</v>
      </c>
      <c r="J300" s="58" t="s">
        <v>55</v>
      </c>
      <c r="K300" s="58" t="s">
        <v>55</v>
      </c>
      <c r="L300" s="58" t="s">
        <v>55</v>
      </c>
      <c r="M300" s="58" t="s">
        <v>55</v>
      </c>
      <c r="N300" s="58" t="s">
        <v>55</v>
      </c>
      <c r="O300" s="58" t="s">
        <v>55</v>
      </c>
      <c r="P300" s="58" t="s">
        <v>55</v>
      </c>
      <c r="Q300" s="58" t="s">
        <v>55</v>
      </c>
      <c r="R300" s="58" t="s">
        <v>55</v>
      </c>
      <c r="S300" s="58" t="s">
        <v>55</v>
      </c>
      <c r="T300" s="58" t="s">
        <v>55</v>
      </c>
      <c r="U300" s="58" t="s">
        <v>55</v>
      </c>
      <c r="V300" s="58" t="s">
        <v>55</v>
      </c>
      <c r="W300" s="58" t="s">
        <v>55</v>
      </c>
      <c r="X300" s="58" t="s">
        <v>55</v>
      </c>
      <c r="Y300" s="58" t="s">
        <v>55</v>
      </c>
      <c r="Z300" s="58" t="s">
        <v>55</v>
      </c>
      <c r="AA300" s="59" t="s">
        <v>55</v>
      </c>
      <c r="AB300" s="58" t="s">
        <v>55</v>
      </c>
      <c r="AC300" s="58" t="s">
        <v>55</v>
      </c>
      <c r="AD300" s="58" t="s">
        <v>55</v>
      </c>
      <c r="AE300" s="58" t="s">
        <v>55</v>
      </c>
      <c r="AF300" s="58" t="s">
        <v>55</v>
      </c>
      <c r="AG300" s="58" t="s">
        <v>55</v>
      </c>
      <c r="AH300" s="58" t="s">
        <v>55</v>
      </c>
      <c r="AI300" s="58" t="s">
        <v>55</v>
      </c>
      <c r="AJ300" s="116" t="s">
        <v>55</v>
      </c>
    </row>
    <row r="301" spans="1:36" ht="36" customHeight="1" x14ac:dyDescent="0.25">
      <c r="A301" s="117" t="s">
        <v>364</v>
      </c>
      <c r="B301" s="118" t="s">
        <v>365</v>
      </c>
      <c r="C301" s="119" t="s">
        <v>55</v>
      </c>
      <c r="D301" s="119" t="s">
        <v>55</v>
      </c>
      <c r="E301" s="119" t="s">
        <v>55</v>
      </c>
      <c r="F301" s="119" t="s">
        <v>55</v>
      </c>
      <c r="G301" s="119" t="s">
        <v>55</v>
      </c>
      <c r="H301" s="119" t="s">
        <v>55</v>
      </c>
      <c r="I301" s="119" t="s">
        <v>55</v>
      </c>
      <c r="J301" s="119" t="s">
        <v>55</v>
      </c>
      <c r="K301" s="119" t="s">
        <v>55</v>
      </c>
      <c r="L301" s="119" t="s">
        <v>55</v>
      </c>
      <c r="M301" s="119" t="s">
        <v>55</v>
      </c>
      <c r="N301" s="119" t="s">
        <v>55</v>
      </c>
      <c r="O301" s="119" t="s">
        <v>55</v>
      </c>
      <c r="P301" s="119" t="s">
        <v>55</v>
      </c>
      <c r="Q301" s="119" t="s">
        <v>55</v>
      </c>
      <c r="R301" s="119" t="s">
        <v>55</v>
      </c>
      <c r="S301" s="119" t="s">
        <v>55</v>
      </c>
      <c r="T301" s="119" t="s">
        <v>55</v>
      </c>
      <c r="U301" s="119" t="s">
        <v>55</v>
      </c>
      <c r="V301" s="119" t="s">
        <v>55</v>
      </c>
      <c r="W301" s="119" t="s">
        <v>55</v>
      </c>
      <c r="X301" s="119" t="s">
        <v>55</v>
      </c>
      <c r="Y301" s="119" t="s">
        <v>55</v>
      </c>
      <c r="Z301" s="119" t="s">
        <v>55</v>
      </c>
      <c r="AA301" s="120" t="s">
        <v>55</v>
      </c>
      <c r="AB301" s="119" t="s">
        <v>55</v>
      </c>
      <c r="AC301" s="119" t="s">
        <v>55</v>
      </c>
      <c r="AD301" s="119" t="s">
        <v>55</v>
      </c>
      <c r="AE301" s="119" t="s">
        <v>55</v>
      </c>
      <c r="AF301" s="119" t="s">
        <v>55</v>
      </c>
      <c r="AG301" s="119" t="s">
        <v>55</v>
      </c>
      <c r="AH301" s="119" t="str">
        <f>[1]Ф2!AM105</f>
        <v>нд</v>
      </c>
      <c r="AI301" s="119" t="str">
        <f>[1]Ф2!AN105</f>
        <v>нд</v>
      </c>
      <c r="AJ301" s="121" t="str">
        <f>[1]Ф2!AO105</f>
        <v>нд</v>
      </c>
    </row>
    <row r="302" spans="1:36" ht="30" x14ac:dyDescent="0.25">
      <c r="A302" s="105" t="s">
        <v>366</v>
      </c>
      <c r="B302" s="106" t="s">
        <v>367</v>
      </c>
      <c r="C302" s="107" t="s">
        <v>55</v>
      </c>
      <c r="D302" s="107" t="s">
        <v>55</v>
      </c>
      <c r="E302" s="107" t="s">
        <v>55</v>
      </c>
      <c r="F302" s="107" t="s">
        <v>55</v>
      </c>
      <c r="G302" s="107" t="s">
        <v>55</v>
      </c>
      <c r="H302" s="107" t="s">
        <v>55</v>
      </c>
      <c r="I302" s="107" t="s">
        <v>55</v>
      </c>
      <c r="J302" s="107" t="s">
        <v>55</v>
      </c>
      <c r="K302" s="107" t="s">
        <v>55</v>
      </c>
      <c r="L302" s="107" t="s">
        <v>55</v>
      </c>
      <c r="M302" s="107" t="s">
        <v>55</v>
      </c>
      <c r="N302" s="107" t="s">
        <v>55</v>
      </c>
      <c r="O302" s="107" t="s">
        <v>55</v>
      </c>
      <c r="P302" s="107" t="s">
        <v>55</v>
      </c>
      <c r="Q302" s="107" t="s">
        <v>55</v>
      </c>
      <c r="R302" s="107" t="s">
        <v>55</v>
      </c>
      <c r="S302" s="107" t="s">
        <v>55</v>
      </c>
      <c r="T302" s="107" t="s">
        <v>55</v>
      </c>
      <c r="U302" s="107" t="s">
        <v>55</v>
      </c>
      <c r="V302" s="107" t="s">
        <v>55</v>
      </c>
      <c r="W302" s="107" t="s">
        <v>55</v>
      </c>
      <c r="X302" s="107" t="s">
        <v>55</v>
      </c>
      <c r="Y302" s="107" t="s">
        <v>55</v>
      </c>
      <c r="Z302" s="107" t="s">
        <v>55</v>
      </c>
      <c r="AA302" s="108" t="s">
        <v>55</v>
      </c>
      <c r="AB302" s="107" t="s">
        <v>55</v>
      </c>
      <c r="AC302" s="107" t="s">
        <v>55</v>
      </c>
      <c r="AD302" s="107" t="s">
        <v>55</v>
      </c>
      <c r="AE302" s="107" t="s">
        <v>55</v>
      </c>
      <c r="AF302" s="107" t="s">
        <v>55</v>
      </c>
      <c r="AG302" s="107" t="s">
        <v>55</v>
      </c>
      <c r="AH302" s="107" t="s">
        <v>55</v>
      </c>
      <c r="AI302" s="107" t="s">
        <v>55</v>
      </c>
      <c r="AJ302" s="122" t="s">
        <v>55</v>
      </c>
    </row>
    <row r="303" spans="1:36" ht="30" outlineLevel="1" x14ac:dyDescent="0.25">
      <c r="A303" s="75" t="s">
        <v>368</v>
      </c>
      <c r="B303" s="76" t="s">
        <v>369</v>
      </c>
      <c r="C303" s="58" t="s">
        <v>55</v>
      </c>
      <c r="D303" s="58" t="str">
        <f>[1]Ф2!D107</f>
        <v>нд</v>
      </c>
      <c r="E303" s="58" t="str">
        <f>[1]Ф2!E107</f>
        <v>нд</v>
      </c>
      <c r="F303" s="58" t="str">
        <f>[1]Ф2!F107</f>
        <v>нд</v>
      </c>
      <c r="G303" s="58" t="s">
        <v>55</v>
      </c>
      <c r="H303" s="58" t="s">
        <v>55</v>
      </c>
      <c r="I303" s="58" t="s">
        <v>55</v>
      </c>
      <c r="J303" s="58" t="s">
        <v>55</v>
      </c>
      <c r="K303" s="58" t="s">
        <v>55</v>
      </c>
      <c r="L303" s="58" t="s">
        <v>55</v>
      </c>
      <c r="M303" s="58" t="s">
        <v>55</v>
      </c>
      <c r="N303" s="58" t="s">
        <v>55</v>
      </c>
      <c r="O303" s="58" t="s">
        <v>55</v>
      </c>
      <c r="P303" s="58" t="s">
        <v>55</v>
      </c>
      <c r="Q303" s="58" t="s">
        <v>55</v>
      </c>
      <c r="R303" s="58" t="s">
        <v>55</v>
      </c>
      <c r="S303" s="58" t="s">
        <v>55</v>
      </c>
      <c r="T303" s="58" t="s">
        <v>55</v>
      </c>
      <c r="U303" s="58" t="s">
        <v>55</v>
      </c>
      <c r="V303" s="58" t="s">
        <v>55</v>
      </c>
      <c r="W303" s="58" t="s">
        <v>55</v>
      </c>
      <c r="X303" s="58" t="s">
        <v>55</v>
      </c>
      <c r="Y303" s="58" t="s">
        <v>55</v>
      </c>
      <c r="Z303" s="58" t="s">
        <v>55</v>
      </c>
      <c r="AA303" s="59" t="s">
        <v>55</v>
      </c>
      <c r="AB303" s="58" t="s">
        <v>55</v>
      </c>
      <c r="AC303" s="58" t="s">
        <v>55</v>
      </c>
      <c r="AD303" s="58" t="s">
        <v>55</v>
      </c>
      <c r="AE303" s="58" t="s">
        <v>55</v>
      </c>
      <c r="AF303" s="58" t="s">
        <v>55</v>
      </c>
      <c r="AG303" s="58" t="s">
        <v>55</v>
      </c>
      <c r="AH303" s="58" t="s">
        <v>55</v>
      </c>
      <c r="AI303" s="58" t="s">
        <v>55</v>
      </c>
      <c r="AJ303" s="116" t="s">
        <v>55</v>
      </c>
    </row>
    <row r="304" spans="1:36" ht="43.5" customHeight="1" outlineLevel="1" x14ac:dyDescent="0.25">
      <c r="A304" s="75" t="s">
        <v>370</v>
      </c>
      <c r="B304" s="76" t="s">
        <v>371</v>
      </c>
      <c r="C304" s="58" t="s">
        <v>55</v>
      </c>
      <c r="D304" s="58" t="str">
        <f>[1]Ф2!D108</f>
        <v>нд</v>
      </c>
      <c r="E304" s="58" t="str">
        <f>[1]Ф2!E108</f>
        <v>нд</v>
      </c>
      <c r="F304" s="58" t="str">
        <f>[1]Ф2!F108</f>
        <v>нд</v>
      </c>
      <c r="G304" s="58" t="s">
        <v>55</v>
      </c>
      <c r="H304" s="58" t="s">
        <v>55</v>
      </c>
      <c r="I304" s="58" t="s">
        <v>55</v>
      </c>
      <c r="J304" s="58" t="s">
        <v>55</v>
      </c>
      <c r="K304" s="58" t="s">
        <v>55</v>
      </c>
      <c r="L304" s="58" t="s">
        <v>55</v>
      </c>
      <c r="M304" s="58" t="s">
        <v>55</v>
      </c>
      <c r="N304" s="58" t="s">
        <v>55</v>
      </c>
      <c r="O304" s="58" t="s">
        <v>55</v>
      </c>
      <c r="P304" s="58" t="s">
        <v>55</v>
      </c>
      <c r="Q304" s="58" t="s">
        <v>55</v>
      </c>
      <c r="R304" s="58" t="s">
        <v>55</v>
      </c>
      <c r="S304" s="58" t="s">
        <v>55</v>
      </c>
      <c r="T304" s="58" t="s">
        <v>55</v>
      </c>
      <c r="U304" s="58" t="s">
        <v>55</v>
      </c>
      <c r="V304" s="58" t="s">
        <v>55</v>
      </c>
      <c r="W304" s="58" t="s">
        <v>55</v>
      </c>
      <c r="X304" s="58" t="s">
        <v>55</v>
      </c>
      <c r="Y304" s="58" t="s">
        <v>55</v>
      </c>
      <c r="Z304" s="58" t="s">
        <v>55</v>
      </c>
      <c r="AA304" s="59" t="s">
        <v>55</v>
      </c>
      <c r="AB304" s="58" t="s">
        <v>55</v>
      </c>
      <c r="AC304" s="58" t="s">
        <v>55</v>
      </c>
      <c r="AD304" s="58" t="s">
        <v>55</v>
      </c>
      <c r="AE304" s="58" t="s">
        <v>55</v>
      </c>
      <c r="AF304" s="58" t="s">
        <v>55</v>
      </c>
      <c r="AG304" s="58" t="s">
        <v>55</v>
      </c>
      <c r="AH304" s="58" t="s">
        <v>55</v>
      </c>
      <c r="AI304" s="58" t="s">
        <v>55</v>
      </c>
      <c r="AJ304" s="116" t="s">
        <v>55</v>
      </c>
    </row>
    <row r="305" spans="1:36" ht="34.5" customHeight="1" outlineLevel="1" x14ac:dyDescent="0.25">
      <c r="A305" s="75" t="s">
        <v>372</v>
      </c>
      <c r="B305" s="76" t="s">
        <v>373</v>
      </c>
      <c r="C305" s="58" t="s">
        <v>55</v>
      </c>
      <c r="D305" s="58" t="str">
        <f>[1]Ф2!D109</f>
        <v>нд</v>
      </c>
      <c r="E305" s="58" t="str">
        <f>[1]Ф2!E109</f>
        <v>нд</v>
      </c>
      <c r="F305" s="58" t="str">
        <f>[1]Ф2!F109</f>
        <v>нд</v>
      </c>
      <c r="G305" s="58" t="s">
        <v>55</v>
      </c>
      <c r="H305" s="58" t="s">
        <v>55</v>
      </c>
      <c r="I305" s="58" t="s">
        <v>55</v>
      </c>
      <c r="J305" s="58" t="s">
        <v>55</v>
      </c>
      <c r="K305" s="58" t="s">
        <v>55</v>
      </c>
      <c r="L305" s="58" t="s">
        <v>55</v>
      </c>
      <c r="M305" s="58" t="s">
        <v>55</v>
      </c>
      <c r="N305" s="58" t="s">
        <v>55</v>
      </c>
      <c r="O305" s="58" t="s">
        <v>55</v>
      </c>
      <c r="P305" s="58" t="s">
        <v>55</v>
      </c>
      <c r="Q305" s="58" t="s">
        <v>55</v>
      </c>
      <c r="R305" s="58" t="s">
        <v>55</v>
      </c>
      <c r="S305" s="58" t="s">
        <v>55</v>
      </c>
      <c r="T305" s="58" t="s">
        <v>55</v>
      </c>
      <c r="U305" s="58" t="s">
        <v>55</v>
      </c>
      <c r="V305" s="58" t="s">
        <v>55</v>
      </c>
      <c r="W305" s="58" t="s">
        <v>55</v>
      </c>
      <c r="X305" s="58" t="s">
        <v>55</v>
      </c>
      <c r="Y305" s="58" t="s">
        <v>55</v>
      </c>
      <c r="Z305" s="58" t="s">
        <v>55</v>
      </c>
      <c r="AA305" s="59" t="s">
        <v>55</v>
      </c>
      <c r="AB305" s="58" t="s">
        <v>55</v>
      </c>
      <c r="AC305" s="58" t="s">
        <v>55</v>
      </c>
      <c r="AD305" s="58" t="s">
        <v>55</v>
      </c>
      <c r="AE305" s="58" t="s">
        <v>55</v>
      </c>
      <c r="AF305" s="58" t="s">
        <v>55</v>
      </c>
      <c r="AG305" s="58" t="s">
        <v>55</v>
      </c>
      <c r="AH305" s="58" t="s">
        <v>55</v>
      </c>
      <c r="AI305" s="58" t="s">
        <v>55</v>
      </c>
      <c r="AJ305" s="116" t="s">
        <v>55</v>
      </c>
    </row>
    <row r="306" spans="1:36" ht="52.5" customHeight="1" outlineLevel="1" x14ac:dyDescent="0.25">
      <c r="A306" s="75" t="s">
        <v>374</v>
      </c>
      <c r="B306" s="76" t="s">
        <v>375</v>
      </c>
      <c r="C306" s="58" t="s">
        <v>55</v>
      </c>
      <c r="D306" s="58" t="str">
        <f>[1]Ф2!D110</f>
        <v>нд</v>
      </c>
      <c r="E306" s="58" t="str">
        <f>[1]Ф2!E110</f>
        <v>нд</v>
      </c>
      <c r="F306" s="58" t="str">
        <f>[1]Ф2!F110</f>
        <v>нд</v>
      </c>
      <c r="G306" s="58" t="s">
        <v>55</v>
      </c>
      <c r="H306" s="58" t="s">
        <v>55</v>
      </c>
      <c r="I306" s="58" t="s">
        <v>55</v>
      </c>
      <c r="J306" s="58" t="s">
        <v>55</v>
      </c>
      <c r="K306" s="58" t="s">
        <v>55</v>
      </c>
      <c r="L306" s="58" t="s">
        <v>55</v>
      </c>
      <c r="M306" s="58" t="s">
        <v>55</v>
      </c>
      <c r="N306" s="58" t="s">
        <v>55</v>
      </c>
      <c r="O306" s="58" t="s">
        <v>55</v>
      </c>
      <c r="P306" s="58" t="s">
        <v>55</v>
      </c>
      <c r="Q306" s="58" t="s">
        <v>55</v>
      </c>
      <c r="R306" s="58" t="s">
        <v>55</v>
      </c>
      <c r="S306" s="58" t="s">
        <v>55</v>
      </c>
      <c r="T306" s="58" t="s">
        <v>55</v>
      </c>
      <c r="U306" s="58" t="s">
        <v>55</v>
      </c>
      <c r="V306" s="58" t="s">
        <v>55</v>
      </c>
      <c r="W306" s="58" t="s">
        <v>55</v>
      </c>
      <c r="X306" s="58" t="s">
        <v>55</v>
      </c>
      <c r="Y306" s="58" t="s">
        <v>55</v>
      </c>
      <c r="Z306" s="58" t="s">
        <v>55</v>
      </c>
      <c r="AA306" s="59" t="s">
        <v>55</v>
      </c>
      <c r="AB306" s="58" t="s">
        <v>55</v>
      </c>
      <c r="AC306" s="58" t="s">
        <v>55</v>
      </c>
      <c r="AD306" s="58" t="s">
        <v>55</v>
      </c>
      <c r="AE306" s="58" t="s">
        <v>55</v>
      </c>
      <c r="AF306" s="58" t="s">
        <v>55</v>
      </c>
      <c r="AG306" s="58" t="s">
        <v>55</v>
      </c>
      <c r="AH306" s="58" t="s">
        <v>55</v>
      </c>
      <c r="AI306" s="58" t="s">
        <v>55</v>
      </c>
      <c r="AJ306" s="116" t="s">
        <v>55</v>
      </c>
    </row>
    <row r="307" spans="1:36" ht="48.75" customHeight="1" outlineLevel="1" x14ac:dyDescent="0.25">
      <c r="A307" s="75" t="s">
        <v>376</v>
      </c>
      <c r="B307" s="76" t="s">
        <v>377</v>
      </c>
      <c r="C307" s="58" t="s">
        <v>55</v>
      </c>
      <c r="D307" s="58" t="str">
        <f>[1]Ф2!D111</f>
        <v>нд</v>
      </c>
      <c r="E307" s="58" t="str">
        <f>[1]Ф2!E111</f>
        <v>нд</v>
      </c>
      <c r="F307" s="58" t="str">
        <f>[1]Ф2!F111</f>
        <v>нд</v>
      </c>
      <c r="G307" s="58" t="s">
        <v>55</v>
      </c>
      <c r="H307" s="58" t="s">
        <v>55</v>
      </c>
      <c r="I307" s="58" t="s">
        <v>55</v>
      </c>
      <c r="J307" s="58" t="s">
        <v>55</v>
      </c>
      <c r="K307" s="58" t="s">
        <v>55</v>
      </c>
      <c r="L307" s="58" t="s">
        <v>55</v>
      </c>
      <c r="M307" s="58" t="s">
        <v>55</v>
      </c>
      <c r="N307" s="58" t="s">
        <v>55</v>
      </c>
      <c r="O307" s="58" t="s">
        <v>55</v>
      </c>
      <c r="P307" s="58" t="s">
        <v>55</v>
      </c>
      <c r="Q307" s="58" t="s">
        <v>55</v>
      </c>
      <c r="R307" s="58" t="s">
        <v>55</v>
      </c>
      <c r="S307" s="58" t="s">
        <v>55</v>
      </c>
      <c r="T307" s="58" t="s">
        <v>55</v>
      </c>
      <c r="U307" s="58" t="s">
        <v>55</v>
      </c>
      <c r="V307" s="58" t="s">
        <v>55</v>
      </c>
      <c r="W307" s="58" t="s">
        <v>55</v>
      </c>
      <c r="X307" s="58" t="s">
        <v>55</v>
      </c>
      <c r="Y307" s="58" t="s">
        <v>55</v>
      </c>
      <c r="Z307" s="58" t="s">
        <v>55</v>
      </c>
      <c r="AA307" s="59" t="s">
        <v>55</v>
      </c>
      <c r="AB307" s="58" t="s">
        <v>55</v>
      </c>
      <c r="AC307" s="58" t="s">
        <v>55</v>
      </c>
      <c r="AD307" s="58" t="s">
        <v>55</v>
      </c>
      <c r="AE307" s="58" t="s">
        <v>55</v>
      </c>
      <c r="AF307" s="58" t="s">
        <v>55</v>
      </c>
      <c r="AG307" s="58" t="s">
        <v>55</v>
      </c>
      <c r="AH307" s="58" t="s">
        <v>55</v>
      </c>
      <c r="AI307" s="58" t="s">
        <v>55</v>
      </c>
      <c r="AJ307" s="116" t="s">
        <v>55</v>
      </c>
    </row>
    <row r="308" spans="1:36" ht="51.75" customHeight="1" outlineLevel="1" x14ac:dyDescent="0.25">
      <c r="A308" s="75" t="s">
        <v>378</v>
      </c>
      <c r="B308" s="76" t="s">
        <v>379</v>
      </c>
      <c r="C308" s="58" t="s">
        <v>55</v>
      </c>
      <c r="D308" s="58" t="str">
        <f>[1]Ф2!D112</f>
        <v>нд</v>
      </c>
      <c r="E308" s="58" t="str">
        <f>[1]Ф2!E112</f>
        <v>нд</v>
      </c>
      <c r="F308" s="58" t="str">
        <f>[1]Ф2!F112</f>
        <v>нд</v>
      </c>
      <c r="G308" s="58" t="s">
        <v>55</v>
      </c>
      <c r="H308" s="58" t="s">
        <v>55</v>
      </c>
      <c r="I308" s="58" t="s">
        <v>55</v>
      </c>
      <c r="J308" s="58" t="s">
        <v>55</v>
      </c>
      <c r="K308" s="58" t="s">
        <v>55</v>
      </c>
      <c r="L308" s="58" t="s">
        <v>55</v>
      </c>
      <c r="M308" s="58" t="s">
        <v>55</v>
      </c>
      <c r="N308" s="58" t="s">
        <v>55</v>
      </c>
      <c r="O308" s="58" t="s">
        <v>55</v>
      </c>
      <c r="P308" s="58" t="s">
        <v>55</v>
      </c>
      <c r="Q308" s="58" t="s">
        <v>55</v>
      </c>
      <c r="R308" s="58" t="s">
        <v>55</v>
      </c>
      <c r="S308" s="58" t="s">
        <v>55</v>
      </c>
      <c r="T308" s="58" t="s">
        <v>55</v>
      </c>
      <c r="U308" s="58" t="s">
        <v>55</v>
      </c>
      <c r="V308" s="58" t="s">
        <v>55</v>
      </c>
      <c r="W308" s="58" t="s">
        <v>55</v>
      </c>
      <c r="X308" s="58" t="s">
        <v>55</v>
      </c>
      <c r="Y308" s="58" t="s">
        <v>55</v>
      </c>
      <c r="Z308" s="58" t="s">
        <v>55</v>
      </c>
      <c r="AA308" s="59" t="s">
        <v>55</v>
      </c>
      <c r="AB308" s="58" t="s">
        <v>55</v>
      </c>
      <c r="AC308" s="58" t="s">
        <v>55</v>
      </c>
      <c r="AD308" s="58" t="s">
        <v>55</v>
      </c>
      <c r="AE308" s="58" t="s">
        <v>55</v>
      </c>
      <c r="AF308" s="58" t="s">
        <v>55</v>
      </c>
      <c r="AG308" s="58" t="s">
        <v>55</v>
      </c>
      <c r="AH308" s="58" t="s">
        <v>55</v>
      </c>
      <c r="AI308" s="58" t="s">
        <v>55</v>
      </c>
      <c r="AJ308" s="116" t="s">
        <v>55</v>
      </c>
    </row>
    <row r="309" spans="1:36" ht="38.25" customHeight="1" outlineLevel="1" x14ac:dyDescent="0.25">
      <c r="A309" s="75" t="s">
        <v>380</v>
      </c>
      <c r="B309" s="76" t="s">
        <v>381</v>
      </c>
      <c r="C309" s="58" t="s">
        <v>55</v>
      </c>
      <c r="D309" s="58" t="str">
        <f>[1]Ф2!D113</f>
        <v>нд</v>
      </c>
      <c r="E309" s="58" t="str">
        <f>[1]Ф2!E113</f>
        <v>нд</v>
      </c>
      <c r="F309" s="58" t="str">
        <f>[1]Ф2!F113</f>
        <v>нд</v>
      </c>
      <c r="G309" s="58" t="s">
        <v>55</v>
      </c>
      <c r="H309" s="58" t="s">
        <v>55</v>
      </c>
      <c r="I309" s="58" t="s">
        <v>55</v>
      </c>
      <c r="J309" s="58" t="s">
        <v>55</v>
      </c>
      <c r="K309" s="58" t="s">
        <v>55</v>
      </c>
      <c r="L309" s="58" t="s">
        <v>55</v>
      </c>
      <c r="M309" s="58" t="s">
        <v>55</v>
      </c>
      <c r="N309" s="58" t="s">
        <v>55</v>
      </c>
      <c r="O309" s="58" t="s">
        <v>55</v>
      </c>
      <c r="P309" s="58" t="s">
        <v>55</v>
      </c>
      <c r="Q309" s="58" t="s">
        <v>55</v>
      </c>
      <c r="R309" s="58" t="s">
        <v>55</v>
      </c>
      <c r="S309" s="58" t="s">
        <v>55</v>
      </c>
      <c r="T309" s="58" t="s">
        <v>55</v>
      </c>
      <c r="U309" s="58" t="s">
        <v>55</v>
      </c>
      <c r="V309" s="58" t="s">
        <v>55</v>
      </c>
      <c r="W309" s="58" t="s">
        <v>55</v>
      </c>
      <c r="X309" s="58" t="s">
        <v>55</v>
      </c>
      <c r="Y309" s="58" t="s">
        <v>55</v>
      </c>
      <c r="Z309" s="58" t="s">
        <v>55</v>
      </c>
      <c r="AA309" s="59" t="s">
        <v>55</v>
      </c>
      <c r="AB309" s="58" t="s">
        <v>55</v>
      </c>
      <c r="AC309" s="58" t="s">
        <v>55</v>
      </c>
      <c r="AD309" s="58" t="s">
        <v>55</v>
      </c>
      <c r="AE309" s="58" t="s">
        <v>55</v>
      </c>
      <c r="AF309" s="58" t="s">
        <v>55</v>
      </c>
      <c r="AG309" s="58" t="s">
        <v>55</v>
      </c>
      <c r="AH309" s="58" t="s">
        <v>55</v>
      </c>
      <c r="AI309" s="58" t="s">
        <v>55</v>
      </c>
      <c r="AJ309" s="116" t="s">
        <v>55</v>
      </c>
    </row>
    <row r="310" spans="1:36" ht="48" customHeight="1" x14ac:dyDescent="0.25">
      <c r="A310" s="75" t="s">
        <v>382</v>
      </c>
      <c r="B310" s="76" t="s">
        <v>383</v>
      </c>
      <c r="C310" s="58" t="s">
        <v>55</v>
      </c>
      <c r="D310" s="58" t="str">
        <f>[1]Ф2!D114</f>
        <v>нд</v>
      </c>
      <c r="E310" s="58" t="str">
        <f>[1]Ф2!E114</f>
        <v>нд</v>
      </c>
      <c r="F310" s="58" t="str">
        <f>[1]Ф2!F114</f>
        <v>нд</v>
      </c>
      <c r="G310" s="58" t="s">
        <v>55</v>
      </c>
      <c r="H310" s="58" t="s">
        <v>55</v>
      </c>
      <c r="I310" s="58" t="s">
        <v>55</v>
      </c>
      <c r="J310" s="58" t="s">
        <v>55</v>
      </c>
      <c r="K310" s="58" t="s">
        <v>55</v>
      </c>
      <c r="L310" s="58" t="s">
        <v>55</v>
      </c>
      <c r="M310" s="58" t="s">
        <v>55</v>
      </c>
      <c r="N310" s="58" t="s">
        <v>55</v>
      </c>
      <c r="O310" s="58" t="s">
        <v>55</v>
      </c>
      <c r="P310" s="58" t="s">
        <v>55</v>
      </c>
      <c r="Q310" s="58" t="s">
        <v>55</v>
      </c>
      <c r="R310" s="58" t="s">
        <v>55</v>
      </c>
      <c r="S310" s="58" t="s">
        <v>55</v>
      </c>
      <c r="T310" s="58" t="s">
        <v>55</v>
      </c>
      <c r="U310" s="58" t="s">
        <v>55</v>
      </c>
      <c r="V310" s="58" t="s">
        <v>55</v>
      </c>
      <c r="W310" s="58" t="s">
        <v>55</v>
      </c>
      <c r="X310" s="58" t="s">
        <v>55</v>
      </c>
      <c r="Y310" s="58" t="s">
        <v>55</v>
      </c>
      <c r="Z310" s="58" t="s">
        <v>55</v>
      </c>
      <c r="AA310" s="59" t="s">
        <v>55</v>
      </c>
      <c r="AB310" s="58" t="s">
        <v>55</v>
      </c>
      <c r="AC310" s="58" t="s">
        <v>55</v>
      </c>
      <c r="AD310" s="58" t="s">
        <v>55</v>
      </c>
      <c r="AE310" s="58" t="s">
        <v>55</v>
      </c>
      <c r="AF310" s="58" t="s">
        <v>55</v>
      </c>
      <c r="AG310" s="58" t="s">
        <v>55</v>
      </c>
      <c r="AH310" s="58" t="s">
        <v>55</v>
      </c>
      <c r="AI310" s="58" t="s">
        <v>55</v>
      </c>
      <c r="AJ310" s="116" t="s">
        <v>55</v>
      </c>
    </row>
    <row r="311" spans="1:36" ht="29.25" customHeight="1" outlineLevel="1" x14ac:dyDescent="0.25">
      <c r="A311" s="75" t="s">
        <v>384</v>
      </c>
      <c r="B311" s="76" t="s">
        <v>385</v>
      </c>
      <c r="C311" s="58" t="s">
        <v>55</v>
      </c>
      <c r="D311" s="58" t="str">
        <f>[1]Ф2!D115</f>
        <v>нд</v>
      </c>
      <c r="E311" s="58" t="str">
        <f>[1]Ф2!E115</f>
        <v>нд</v>
      </c>
      <c r="F311" s="58" t="str">
        <f>[1]Ф2!F115</f>
        <v>нд</v>
      </c>
      <c r="G311" s="58" t="s">
        <v>55</v>
      </c>
      <c r="H311" s="58" t="s">
        <v>55</v>
      </c>
      <c r="I311" s="58" t="s">
        <v>55</v>
      </c>
      <c r="J311" s="58" t="s">
        <v>55</v>
      </c>
      <c r="K311" s="58" t="s">
        <v>55</v>
      </c>
      <c r="L311" s="58" t="s">
        <v>55</v>
      </c>
      <c r="M311" s="58" t="s">
        <v>55</v>
      </c>
      <c r="N311" s="58" t="s">
        <v>55</v>
      </c>
      <c r="O311" s="58" t="s">
        <v>55</v>
      </c>
      <c r="P311" s="58" t="s">
        <v>55</v>
      </c>
      <c r="Q311" s="58" t="s">
        <v>55</v>
      </c>
      <c r="R311" s="58" t="s">
        <v>55</v>
      </c>
      <c r="S311" s="58" t="s">
        <v>55</v>
      </c>
      <c r="T311" s="58" t="s">
        <v>55</v>
      </c>
      <c r="U311" s="58" t="s">
        <v>55</v>
      </c>
      <c r="V311" s="58" t="s">
        <v>55</v>
      </c>
      <c r="W311" s="58" t="s">
        <v>55</v>
      </c>
      <c r="X311" s="58" t="s">
        <v>55</v>
      </c>
      <c r="Y311" s="58" t="s">
        <v>55</v>
      </c>
      <c r="Z311" s="58" t="s">
        <v>55</v>
      </c>
      <c r="AA311" s="59" t="s">
        <v>55</v>
      </c>
      <c r="AB311" s="58" t="s">
        <v>55</v>
      </c>
      <c r="AC311" s="58" t="s">
        <v>55</v>
      </c>
      <c r="AD311" s="58" t="s">
        <v>55</v>
      </c>
      <c r="AE311" s="58" t="s">
        <v>55</v>
      </c>
      <c r="AF311" s="58" t="s">
        <v>55</v>
      </c>
      <c r="AG311" s="58" t="s">
        <v>55</v>
      </c>
      <c r="AH311" s="58" t="s">
        <v>55</v>
      </c>
      <c r="AI311" s="58" t="s">
        <v>55</v>
      </c>
      <c r="AJ311" s="116" t="s">
        <v>55</v>
      </c>
    </row>
    <row r="312" spans="1:36" ht="30" outlineLevel="1" x14ac:dyDescent="0.25">
      <c r="A312" s="77" t="s">
        <v>386</v>
      </c>
      <c r="B312" s="78" t="s">
        <v>387</v>
      </c>
      <c r="C312" s="62" t="s">
        <v>55</v>
      </c>
      <c r="D312" s="62" t="str">
        <f>[1]Ф2!D116</f>
        <v>нд</v>
      </c>
      <c r="E312" s="62" t="str">
        <f>[1]Ф2!E116</f>
        <v>нд</v>
      </c>
      <c r="F312" s="62" t="str">
        <f>[1]Ф2!F116</f>
        <v>нд</v>
      </c>
      <c r="G312" s="62" t="s">
        <v>55</v>
      </c>
      <c r="H312" s="63">
        <f>H313</f>
        <v>6.5104968200000002</v>
      </c>
      <c r="I312" s="63">
        <f>I313</f>
        <v>6.5080035900000004</v>
      </c>
      <c r="J312" s="62" t="s">
        <v>55</v>
      </c>
      <c r="K312" s="63">
        <f t="shared" ref="K312:AI312" si="106">K313</f>
        <v>6.5104968200000002</v>
      </c>
      <c r="L312" s="65">
        <f t="shared" si="106"/>
        <v>0</v>
      </c>
      <c r="M312" s="63">
        <f t="shared" si="106"/>
        <v>6.5104968200000002</v>
      </c>
      <c r="N312" s="65">
        <f t="shared" si="106"/>
        <v>0</v>
      </c>
      <c r="O312" s="65">
        <f t="shared" si="106"/>
        <v>0</v>
      </c>
      <c r="P312" s="63">
        <f t="shared" si="106"/>
        <v>6.5080035900000004</v>
      </c>
      <c r="Q312" s="65">
        <f t="shared" si="106"/>
        <v>0</v>
      </c>
      <c r="R312" s="63">
        <f t="shared" si="106"/>
        <v>6.5080035900000004</v>
      </c>
      <c r="S312" s="65">
        <f t="shared" si="106"/>
        <v>0</v>
      </c>
      <c r="T312" s="65">
        <f t="shared" si="106"/>
        <v>0</v>
      </c>
      <c r="U312" s="65">
        <f t="shared" si="106"/>
        <v>0</v>
      </c>
      <c r="V312" s="65">
        <f t="shared" si="106"/>
        <v>0</v>
      </c>
      <c r="W312" s="65">
        <f t="shared" si="106"/>
        <v>0</v>
      </c>
      <c r="X312" s="63">
        <f t="shared" si="106"/>
        <v>6.5104968200000002</v>
      </c>
      <c r="Y312" s="63">
        <f t="shared" si="106"/>
        <v>6.5080035900000004</v>
      </c>
      <c r="Z312" s="65">
        <f t="shared" si="106"/>
        <v>0</v>
      </c>
      <c r="AA312" s="65">
        <f t="shared" si="106"/>
        <v>0</v>
      </c>
      <c r="AB312" s="65">
        <f t="shared" si="106"/>
        <v>0</v>
      </c>
      <c r="AC312" s="65">
        <f t="shared" si="106"/>
        <v>0</v>
      </c>
      <c r="AD312" s="65">
        <f t="shared" si="106"/>
        <v>0</v>
      </c>
      <c r="AE312" s="65">
        <f t="shared" si="106"/>
        <v>0</v>
      </c>
      <c r="AF312" s="65">
        <f t="shared" si="106"/>
        <v>0</v>
      </c>
      <c r="AG312" s="65">
        <f t="shared" si="106"/>
        <v>0</v>
      </c>
      <c r="AH312" s="63">
        <f t="shared" si="106"/>
        <v>6.5104968200000002</v>
      </c>
      <c r="AI312" s="63">
        <f t="shared" si="106"/>
        <v>6.5080035900000004</v>
      </c>
      <c r="AJ312" s="101" t="s">
        <v>55</v>
      </c>
    </row>
    <row r="313" spans="1:36" ht="78.75" customHeight="1" outlineLevel="1" x14ac:dyDescent="0.25">
      <c r="A313" s="80" t="s">
        <v>388</v>
      </c>
      <c r="B313" s="102" t="str">
        <f>'[2]Ф2 '!B313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313" s="103" t="str">
        <f>'[2]Ф2 '!C313</f>
        <v>Р_ДЭСК_056</v>
      </c>
      <c r="D313" s="84" t="s">
        <v>107</v>
      </c>
      <c r="E313" s="84">
        <f>'[2]Ф2 '!E313</f>
        <v>2025</v>
      </c>
      <c r="F313" s="84">
        <f>'[2]Ф2 '!F313</f>
        <v>2025</v>
      </c>
      <c r="G313" s="84">
        <v>2025</v>
      </c>
      <c r="H313" s="85">
        <v>6.5104968200000002</v>
      </c>
      <c r="I313" s="85">
        <f>P313</f>
        <v>6.5080035900000004</v>
      </c>
      <c r="J313" s="84" t="s">
        <v>55</v>
      </c>
      <c r="K313" s="85">
        <f t="shared" ref="K313" si="107">SUM(L313:O313)</f>
        <v>6.5104968200000002</v>
      </c>
      <c r="L313" s="86">
        <v>0</v>
      </c>
      <c r="M313" s="85">
        <f>H313</f>
        <v>6.5104968200000002</v>
      </c>
      <c r="N313" s="86">
        <v>0</v>
      </c>
      <c r="O313" s="86">
        <v>0</v>
      </c>
      <c r="P313" s="85">
        <f t="shared" ref="P313" si="108">SUM(Q313:T313)</f>
        <v>6.5080035900000004</v>
      </c>
      <c r="Q313" s="86">
        <v>0</v>
      </c>
      <c r="R313" s="85">
        <v>6.5080035900000004</v>
      </c>
      <c r="S313" s="86">
        <v>0</v>
      </c>
      <c r="T313" s="86">
        <v>0</v>
      </c>
      <c r="U313" s="86">
        <v>0</v>
      </c>
      <c r="V313" s="86">
        <v>0</v>
      </c>
      <c r="W313" s="86">
        <f>IF(G313=2024,I313,0)</f>
        <v>0</v>
      </c>
      <c r="X313" s="85">
        <f>IF(F313=2025,H313,0)</f>
        <v>6.5104968200000002</v>
      </c>
      <c r="Y313" s="85">
        <f>IF(G313=2025,I313,0)</f>
        <v>6.5080035900000004</v>
      </c>
      <c r="Z313" s="86">
        <f t="shared" ref="Z313:AG313" si="109">IF(F313=2026,H313,0)</f>
        <v>0</v>
      </c>
      <c r="AA313" s="86">
        <f t="shared" si="109"/>
        <v>0</v>
      </c>
      <c r="AB313" s="86">
        <f t="shared" si="109"/>
        <v>0</v>
      </c>
      <c r="AC313" s="86">
        <f t="shared" si="109"/>
        <v>0</v>
      </c>
      <c r="AD313" s="86">
        <f t="shared" si="109"/>
        <v>0</v>
      </c>
      <c r="AE313" s="86">
        <f t="shared" si="109"/>
        <v>0</v>
      </c>
      <c r="AF313" s="86">
        <f t="shared" si="109"/>
        <v>0</v>
      </c>
      <c r="AG313" s="86">
        <f t="shared" si="109"/>
        <v>0</v>
      </c>
      <c r="AH313" s="89">
        <f t="shared" ref="AH313" si="110">U313+V313+W313+X313+Z313+AB313+AD313+AF313</f>
        <v>6.5104968200000002</v>
      </c>
      <c r="AI313" s="89">
        <f t="shared" ref="AI313" si="111">U313+V313+W313+Y313+AA313+AC313+AE313+AG313</f>
        <v>6.5080035900000004</v>
      </c>
      <c r="AJ313" s="104" t="str">
        <f>'[2]Ф2 '!CT313</f>
        <v>нд</v>
      </c>
    </row>
    <row r="314" spans="1:36" ht="45" x14ac:dyDescent="0.25">
      <c r="A314" s="75" t="s">
        <v>389</v>
      </c>
      <c r="B314" s="76" t="s">
        <v>390</v>
      </c>
      <c r="C314" s="58" t="s">
        <v>55</v>
      </c>
      <c r="D314" s="58" t="str">
        <f>[1]Ф2!D117</f>
        <v>нд</v>
      </c>
      <c r="E314" s="58" t="str">
        <f>[1]Ф2!E117</f>
        <v>нд</v>
      </c>
      <c r="F314" s="58" t="str">
        <f>[1]Ф2!F117</f>
        <v>нд</v>
      </c>
      <c r="G314" s="58" t="s">
        <v>55</v>
      </c>
      <c r="H314" s="58" t="s">
        <v>55</v>
      </c>
      <c r="I314" s="58" t="s">
        <v>55</v>
      </c>
      <c r="J314" s="58" t="s">
        <v>55</v>
      </c>
      <c r="K314" s="58" t="s">
        <v>55</v>
      </c>
      <c r="L314" s="58" t="s">
        <v>55</v>
      </c>
      <c r="M314" s="58" t="s">
        <v>55</v>
      </c>
      <c r="N314" s="58" t="s">
        <v>55</v>
      </c>
      <c r="O314" s="58" t="s">
        <v>55</v>
      </c>
      <c r="P314" s="58" t="s">
        <v>55</v>
      </c>
      <c r="Q314" s="58" t="s">
        <v>55</v>
      </c>
      <c r="R314" s="58" t="s">
        <v>55</v>
      </c>
      <c r="S314" s="58" t="s">
        <v>55</v>
      </c>
      <c r="T314" s="58" t="s">
        <v>55</v>
      </c>
      <c r="U314" s="58" t="s">
        <v>55</v>
      </c>
      <c r="V314" s="58" t="s">
        <v>55</v>
      </c>
      <c r="W314" s="58" t="s">
        <v>55</v>
      </c>
      <c r="X314" s="58" t="s">
        <v>55</v>
      </c>
      <c r="Y314" s="58" t="s">
        <v>55</v>
      </c>
      <c r="Z314" s="58" t="s">
        <v>55</v>
      </c>
      <c r="AA314" s="59" t="s">
        <v>55</v>
      </c>
      <c r="AB314" s="58" t="s">
        <v>55</v>
      </c>
      <c r="AC314" s="58" t="s">
        <v>55</v>
      </c>
      <c r="AD314" s="58" t="s">
        <v>55</v>
      </c>
      <c r="AE314" s="58" t="s">
        <v>55</v>
      </c>
      <c r="AF314" s="58" t="s">
        <v>55</v>
      </c>
      <c r="AG314" s="58" t="s">
        <v>55</v>
      </c>
      <c r="AH314" s="58" t="s">
        <v>55</v>
      </c>
      <c r="AI314" s="58" t="s">
        <v>55</v>
      </c>
      <c r="AJ314" s="116" t="s">
        <v>55</v>
      </c>
    </row>
    <row r="315" spans="1:36" ht="45.75" customHeight="1" outlineLevel="1" x14ac:dyDescent="0.25">
      <c r="A315" s="75" t="s">
        <v>391</v>
      </c>
      <c r="B315" s="76" t="s">
        <v>392</v>
      </c>
      <c r="C315" s="58" t="s">
        <v>55</v>
      </c>
      <c r="D315" s="58" t="str">
        <f>[1]Ф2!D118</f>
        <v>нд</v>
      </c>
      <c r="E315" s="58" t="str">
        <f>[1]Ф2!E118</f>
        <v>нд</v>
      </c>
      <c r="F315" s="58" t="str">
        <f>[1]Ф2!F118</f>
        <v>нд</v>
      </c>
      <c r="G315" s="58" t="s">
        <v>55</v>
      </c>
      <c r="H315" s="58" t="s">
        <v>55</v>
      </c>
      <c r="I315" s="58" t="s">
        <v>55</v>
      </c>
      <c r="J315" s="58" t="s">
        <v>55</v>
      </c>
      <c r="K315" s="58" t="s">
        <v>55</v>
      </c>
      <c r="L315" s="58" t="s">
        <v>55</v>
      </c>
      <c r="M315" s="58" t="s">
        <v>55</v>
      </c>
      <c r="N315" s="58" t="s">
        <v>55</v>
      </c>
      <c r="O315" s="58" t="s">
        <v>55</v>
      </c>
      <c r="P315" s="58" t="s">
        <v>55</v>
      </c>
      <c r="Q315" s="58" t="s">
        <v>55</v>
      </c>
      <c r="R315" s="58" t="s">
        <v>55</v>
      </c>
      <c r="S315" s="58" t="s">
        <v>55</v>
      </c>
      <c r="T315" s="58" t="s">
        <v>55</v>
      </c>
      <c r="U315" s="58"/>
      <c r="V315" s="58"/>
      <c r="W315" s="58" t="s">
        <v>55</v>
      </c>
      <c r="X315" s="58" t="s">
        <v>55</v>
      </c>
      <c r="Y315" s="58" t="s">
        <v>55</v>
      </c>
      <c r="Z315" s="58" t="s">
        <v>55</v>
      </c>
      <c r="AA315" s="59" t="s">
        <v>55</v>
      </c>
      <c r="AB315" s="58" t="s">
        <v>55</v>
      </c>
      <c r="AC315" s="58" t="s">
        <v>55</v>
      </c>
      <c r="AD315" s="58" t="s">
        <v>55</v>
      </c>
      <c r="AE315" s="58" t="s">
        <v>55</v>
      </c>
      <c r="AF315" s="58" t="s">
        <v>55</v>
      </c>
      <c r="AG315" s="58" t="s">
        <v>55</v>
      </c>
      <c r="AH315" s="58" t="s">
        <v>55</v>
      </c>
      <c r="AI315" s="58" t="s">
        <v>55</v>
      </c>
      <c r="AJ315" s="116" t="s">
        <v>55</v>
      </c>
    </row>
    <row r="316" spans="1:36" ht="44.25" customHeight="1" outlineLevel="1" x14ac:dyDescent="0.25">
      <c r="A316" s="75" t="s">
        <v>393</v>
      </c>
      <c r="B316" s="76" t="s">
        <v>394</v>
      </c>
      <c r="C316" s="58" t="s">
        <v>55</v>
      </c>
      <c r="D316" s="58" t="str">
        <f>[1]Ф2!D119</f>
        <v>нд</v>
      </c>
      <c r="E316" s="58" t="str">
        <f>[1]Ф2!E119</f>
        <v>нд</v>
      </c>
      <c r="F316" s="58" t="str">
        <f>[1]Ф2!F119</f>
        <v>нд</v>
      </c>
      <c r="G316" s="58" t="s">
        <v>55</v>
      </c>
      <c r="H316" s="58" t="s">
        <v>55</v>
      </c>
      <c r="I316" s="58" t="s">
        <v>55</v>
      </c>
      <c r="J316" s="58" t="s">
        <v>55</v>
      </c>
      <c r="K316" s="58" t="s">
        <v>55</v>
      </c>
      <c r="L316" s="58" t="s">
        <v>55</v>
      </c>
      <c r="M316" s="58" t="s">
        <v>55</v>
      </c>
      <c r="N316" s="58" t="s">
        <v>55</v>
      </c>
      <c r="O316" s="58" t="s">
        <v>55</v>
      </c>
      <c r="P316" s="58" t="s">
        <v>55</v>
      </c>
      <c r="Q316" s="58" t="s">
        <v>55</v>
      </c>
      <c r="R316" s="58" t="s">
        <v>55</v>
      </c>
      <c r="S316" s="58" t="s">
        <v>55</v>
      </c>
      <c r="T316" s="58" t="s">
        <v>55</v>
      </c>
      <c r="U316" s="58"/>
      <c r="V316" s="58"/>
      <c r="W316" s="58" t="s">
        <v>55</v>
      </c>
      <c r="X316" s="58" t="s">
        <v>55</v>
      </c>
      <c r="Y316" s="58" t="s">
        <v>55</v>
      </c>
      <c r="Z316" s="58" t="s">
        <v>55</v>
      </c>
      <c r="AA316" s="59" t="s">
        <v>55</v>
      </c>
      <c r="AB316" s="58" t="s">
        <v>55</v>
      </c>
      <c r="AC316" s="58" t="s">
        <v>55</v>
      </c>
      <c r="AD316" s="58" t="s">
        <v>55</v>
      </c>
      <c r="AE316" s="58" t="s">
        <v>55</v>
      </c>
      <c r="AF316" s="58" t="s">
        <v>55</v>
      </c>
      <c r="AG316" s="58" t="s">
        <v>55</v>
      </c>
      <c r="AH316" s="58" t="s">
        <v>55</v>
      </c>
      <c r="AI316" s="58" t="s">
        <v>55</v>
      </c>
      <c r="AJ316" s="116" t="s">
        <v>55</v>
      </c>
    </row>
    <row r="317" spans="1:36" ht="30" x14ac:dyDescent="0.25">
      <c r="A317" s="77" t="s">
        <v>395</v>
      </c>
      <c r="B317" s="78" t="s">
        <v>396</v>
      </c>
      <c r="C317" s="62" t="s">
        <v>55</v>
      </c>
      <c r="D317" s="62" t="str">
        <f>[1]Ф2!D120</f>
        <v>нд</v>
      </c>
      <c r="E317" s="62" t="str">
        <f>[1]Ф2!E120</f>
        <v>нд</v>
      </c>
      <c r="F317" s="62" t="str">
        <f>[1]Ф2!F120</f>
        <v>нд</v>
      </c>
      <c r="G317" s="62" t="s">
        <v>55</v>
      </c>
      <c r="H317" s="63">
        <f>SUM(H318:H353)</f>
        <v>348.65058166619997</v>
      </c>
      <c r="I317" s="63">
        <f t="shared" ref="I317:AI317" si="112">SUM(I318:I353)</f>
        <v>373.51451838999992</v>
      </c>
      <c r="J317" s="65">
        <f t="shared" si="112"/>
        <v>0</v>
      </c>
      <c r="K317" s="63">
        <f t="shared" si="112"/>
        <v>348.65057964333334</v>
      </c>
      <c r="L317" s="63">
        <f t="shared" si="112"/>
        <v>0.65203100000000003</v>
      </c>
      <c r="M317" s="63">
        <f t="shared" si="112"/>
        <v>342.5067143133333</v>
      </c>
      <c r="N317" s="63">
        <f t="shared" si="112"/>
        <v>5.4918343300000005</v>
      </c>
      <c r="O317" s="63">
        <f t="shared" si="112"/>
        <v>0</v>
      </c>
      <c r="P317" s="63">
        <f t="shared" si="112"/>
        <v>374.44222502333321</v>
      </c>
      <c r="Q317" s="63">
        <f t="shared" si="112"/>
        <v>0.32323000000000002</v>
      </c>
      <c r="R317" s="63">
        <f t="shared" si="112"/>
        <v>368.62716069333328</v>
      </c>
      <c r="S317" s="63">
        <f t="shared" si="112"/>
        <v>5.4918343300000005</v>
      </c>
      <c r="T317" s="65">
        <f t="shared" si="112"/>
        <v>0</v>
      </c>
      <c r="U317" s="63">
        <f t="shared" si="112"/>
        <v>3.0206749999999998</v>
      </c>
      <c r="V317" s="63">
        <f t="shared" si="112"/>
        <v>3.4662767833333334</v>
      </c>
      <c r="W317" s="63">
        <f t="shared" si="112"/>
        <v>6.3370651899999997</v>
      </c>
      <c r="X317" s="63">
        <f t="shared" si="112"/>
        <v>19.601575526200001</v>
      </c>
      <c r="Y317" s="63">
        <f t="shared" si="112"/>
        <v>19.16569286</v>
      </c>
      <c r="Z317" s="63">
        <f t="shared" si="112"/>
        <v>24.343704019999993</v>
      </c>
      <c r="AA317" s="63">
        <f t="shared" si="112"/>
        <v>27.851766849999997</v>
      </c>
      <c r="AB317" s="63">
        <f t="shared" si="112"/>
        <v>36.961285149999995</v>
      </c>
      <c r="AC317" s="63">
        <f t="shared" si="112"/>
        <v>34.233853379999999</v>
      </c>
      <c r="AD317" s="63">
        <f t="shared" si="112"/>
        <v>254.92</v>
      </c>
      <c r="AE317" s="63">
        <f t="shared" si="112"/>
        <v>145.19442892999999</v>
      </c>
      <c r="AF317" s="65">
        <f t="shared" si="112"/>
        <v>0</v>
      </c>
      <c r="AG317" s="63">
        <f t="shared" si="112"/>
        <v>135.17246825999999</v>
      </c>
      <c r="AH317" s="63">
        <f t="shared" si="112"/>
        <v>348.65058166953332</v>
      </c>
      <c r="AI317" s="63">
        <f t="shared" si="112"/>
        <v>374.44222725333327</v>
      </c>
      <c r="AJ317" s="101" t="s">
        <v>55</v>
      </c>
    </row>
    <row r="318" spans="1:36" ht="25.5" customHeight="1" x14ac:dyDescent="0.25">
      <c r="A318" s="80" t="s">
        <v>397</v>
      </c>
      <c r="B318" s="81" t="str">
        <f>'[2]Ф2 '!B318</f>
        <v>Установка новой КТП 6/0,4 кВ  ул. Пригородная, 30 п. ЛДК</v>
      </c>
      <c r="C318" s="123" t="str">
        <f>'[2]Ф2 '!C318</f>
        <v>L_ДЭСК_05</v>
      </c>
      <c r="D318" s="124" t="str">
        <f>'[2]Ф2 '!D318</f>
        <v>П</v>
      </c>
      <c r="E318" s="125">
        <f>'[2]Ф2 '!E318</f>
        <v>2022</v>
      </c>
      <c r="F318" s="125">
        <f>'[2]Ф2 '!F318</f>
        <v>2022</v>
      </c>
      <c r="G318" s="125" t="str">
        <f>'[2]Ф2 '!G318</f>
        <v>нд</v>
      </c>
      <c r="H318" s="85">
        <v>1.2715160000000001</v>
      </c>
      <c r="I318" s="85">
        <v>1.2715160000000001</v>
      </c>
      <c r="J318" s="84" t="s">
        <v>55</v>
      </c>
      <c r="K318" s="95">
        <f>SUM(L318:N318)</f>
        <v>1.2715160000000001</v>
      </c>
      <c r="L318" s="95">
        <v>3.6628000000000001E-2</v>
      </c>
      <c r="M318" s="95">
        <v>0.40164800000000001</v>
      </c>
      <c r="N318" s="95">
        <v>0.83323999999999998</v>
      </c>
      <c r="O318" s="86">
        <v>0</v>
      </c>
      <c r="P318" s="95">
        <f>SUM(Q318:S318)</f>
        <v>1.2715160000000001</v>
      </c>
      <c r="Q318" s="95">
        <v>3.6628000000000001E-2</v>
      </c>
      <c r="R318" s="95">
        <v>0.40164800000000001</v>
      </c>
      <c r="S318" s="95">
        <v>0.83323999999999998</v>
      </c>
      <c r="T318" s="86">
        <v>0</v>
      </c>
      <c r="U318" s="85">
        <f>P318</f>
        <v>1.2715160000000001</v>
      </c>
      <c r="V318" s="84">
        <v>0</v>
      </c>
      <c r="W318" s="86">
        <f t="shared" ref="W318:W353" si="113">IF(G318=2024,I318,0)</f>
        <v>0</v>
      </c>
      <c r="X318" s="84">
        <f t="shared" ref="X318:Y333" si="114">IF(F318=2025,H318,0)</f>
        <v>0</v>
      </c>
      <c r="Y318" s="86">
        <f t="shared" si="114"/>
        <v>0</v>
      </c>
      <c r="Z318" s="86">
        <f t="shared" ref="Z318:AG333" si="115">IF(F318=2026,H318,0)</f>
        <v>0</v>
      </c>
      <c r="AA318" s="86">
        <f t="shared" si="115"/>
        <v>0</v>
      </c>
      <c r="AB318" s="86">
        <f t="shared" si="115"/>
        <v>0</v>
      </c>
      <c r="AC318" s="86">
        <f t="shared" si="115"/>
        <v>0</v>
      </c>
      <c r="AD318" s="86">
        <f t="shared" si="115"/>
        <v>0</v>
      </c>
      <c r="AE318" s="86">
        <f t="shared" si="115"/>
        <v>0</v>
      </c>
      <c r="AF318" s="86">
        <f t="shared" si="115"/>
        <v>0</v>
      </c>
      <c r="AG318" s="86">
        <f t="shared" si="115"/>
        <v>0</v>
      </c>
      <c r="AH318" s="89">
        <f t="shared" ref="AH318:AH353" si="116">U318+V318+W318+X318+Z318+AB318+AD318+AF318</f>
        <v>1.2715160000000001</v>
      </c>
      <c r="AI318" s="89">
        <f t="shared" ref="AI318:AI353" si="117">U318+V318+W318+Y318+AA318+AC318+AE318+AG318</f>
        <v>1.2715160000000001</v>
      </c>
      <c r="AJ318" s="104" t="str">
        <f>'[2]Ф2 '!CT318</f>
        <v>нд</v>
      </c>
    </row>
    <row r="319" spans="1:36" ht="25.5" customHeight="1" x14ac:dyDescent="0.25">
      <c r="A319" s="80" t="s">
        <v>398</v>
      </c>
      <c r="B319" s="81" t="str">
        <f>'[2]Ф2 '!B319</f>
        <v>Строительство ВЛИ-10 кВ от КТП № 86 до КТП № 105</v>
      </c>
      <c r="C319" s="123" t="str">
        <f>'[2]Ф2 '!C319</f>
        <v>L_ДЭСК_06</v>
      </c>
      <c r="D319" s="124" t="str">
        <f>'[2]Ф2 '!D319</f>
        <v>П</v>
      </c>
      <c r="E319" s="125">
        <f>'[2]Ф2 '!E319</f>
        <v>2022</v>
      </c>
      <c r="F319" s="125">
        <f>'[2]Ф2 '!F319</f>
        <v>2022</v>
      </c>
      <c r="G319" s="125" t="str">
        <f>'[2]Ф2 '!G319</f>
        <v>нд</v>
      </c>
      <c r="H319" s="85">
        <v>1.7491590000000001</v>
      </c>
      <c r="I319" s="85">
        <v>1.7491590000000001</v>
      </c>
      <c r="J319" s="84" t="s">
        <v>55</v>
      </c>
      <c r="K319" s="95">
        <f>SUM(L319:N319)</f>
        <v>1.7491589999999997</v>
      </c>
      <c r="L319" s="95">
        <v>0.15589600000000001</v>
      </c>
      <c r="M319" s="95">
        <v>0.92253683999999991</v>
      </c>
      <c r="N319" s="95">
        <v>0.67072615999999996</v>
      </c>
      <c r="O319" s="86">
        <v>0</v>
      </c>
      <c r="P319" s="95">
        <f>SUM(Q319:S319)</f>
        <v>1.7491589999999997</v>
      </c>
      <c r="Q319" s="95">
        <v>0.15589600000000001</v>
      </c>
      <c r="R319" s="95">
        <v>0.92253683999999991</v>
      </c>
      <c r="S319" s="95">
        <v>0.67072615999999996</v>
      </c>
      <c r="T319" s="86">
        <v>0</v>
      </c>
      <c r="U319" s="85">
        <f>P319</f>
        <v>1.7491589999999997</v>
      </c>
      <c r="V319" s="84">
        <v>0</v>
      </c>
      <c r="W319" s="86">
        <f t="shared" si="113"/>
        <v>0</v>
      </c>
      <c r="X319" s="84">
        <f t="shared" si="114"/>
        <v>0</v>
      </c>
      <c r="Y319" s="86">
        <f t="shared" si="114"/>
        <v>0</v>
      </c>
      <c r="Z319" s="86">
        <f t="shared" si="115"/>
        <v>0</v>
      </c>
      <c r="AA319" s="86">
        <f t="shared" si="115"/>
        <v>0</v>
      </c>
      <c r="AB319" s="86">
        <f t="shared" si="115"/>
        <v>0</v>
      </c>
      <c r="AC319" s="86">
        <f t="shared" si="115"/>
        <v>0</v>
      </c>
      <c r="AD319" s="86">
        <f t="shared" si="115"/>
        <v>0</v>
      </c>
      <c r="AE319" s="86">
        <f t="shared" si="115"/>
        <v>0</v>
      </c>
      <c r="AF319" s="86">
        <f t="shared" si="115"/>
        <v>0</v>
      </c>
      <c r="AG319" s="86">
        <f t="shared" si="115"/>
        <v>0</v>
      </c>
      <c r="AH319" s="89">
        <f t="shared" si="116"/>
        <v>1.7491589999999997</v>
      </c>
      <c r="AI319" s="89">
        <f t="shared" si="117"/>
        <v>1.7491589999999997</v>
      </c>
      <c r="AJ319" s="104" t="str">
        <f>'[2]Ф2 '!CT319</f>
        <v>нд</v>
      </c>
    </row>
    <row r="320" spans="1:36" ht="36" customHeight="1" x14ac:dyDescent="0.25">
      <c r="A320" s="80" t="s">
        <v>399</v>
      </c>
      <c r="B320" s="81" t="str">
        <f>'[2]Ф2 '!B320</f>
        <v>ЛЭП-6 кВ ф. №22 ПС "Заводская" строительство отпайки от опоры № 52 установка новой КТП-400 кВА в районе ул. Ремзаводская, д.15</v>
      </c>
      <c r="C320" s="123" t="str">
        <f>'[2]Ф2 '!C320</f>
        <v>M_ДЭСК_013</v>
      </c>
      <c r="D320" s="124" t="str">
        <f>'[2]Ф2 '!D320</f>
        <v>П</v>
      </c>
      <c r="E320" s="125">
        <f>'[2]Ф2 '!E320</f>
        <v>2023</v>
      </c>
      <c r="F320" s="125" t="str">
        <f>'[2]Ф2 '!F320</f>
        <v>нд</v>
      </c>
      <c r="G320" s="125" t="str">
        <f>'[2]Ф2 '!G320</f>
        <v>нд</v>
      </c>
      <c r="H320" s="85">
        <v>1.6524263000000001</v>
      </c>
      <c r="I320" s="85">
        <v>1.6524263000000001</v>
      </c>
      <c r="J320" s="84" t="s">
        <v>55</v>
      </c>
      <c r="K320" s="112">
        <f>SUM(L320:N320)</f>
        <v>1.6524263000000001</v>
      </c>
      <c r="L320" s="113">
        <v>0</v>
      </c>
      <c r="M320" s="112">
        <v>0.57982744000000008</v>
      </c>
      <c r="N320" s="112">
        <v>1.07259886</v>
      </c>
      <c r="O320" s="86">
        <v>0</v>
      </c>
      <c r="P320" s="112">
        <f>SUM(Q320:S320)</f>
        <v>1.6524263000000001</v>
      </c>
      <c r="Q320" s="113">
        <v>0</v>
      </c>
      <c r="R320" s="112">
        <v>0.57982744000000008</v>
      </c>
      <c r="S320" s="112">
        <v>1.07259886</v>
      </c>
      <c r="T320" s="86">
        <v>0</v>
      </c>
      <c r="U320" s="84">
        <v>0</v>
      </c>
      <c r="V320" s="126">
        <f>P320</f>
        <v>1.6524263000000001</v>
      </c>
      <c r="W320" s="86">
        <f t="shared" si="113"/>
        <v>0</v>
      </c>
      <c r="X320" s="84">
        <f t="shared" si="114"/>
        <v>0</v>
      </c>
      <c r="Y320" s="86">
        <f t="shared" si="114"/>
        <v>0</v>
      </c>
      <c r="Z320" s="86">
        <f t="shared" si="115"/>
        <v>0</v>
      </c>
      <c r="AA320" s="86">
        <f t="shared" si="115"/>
        <v>0</v>
      </c>
      <c r="AB320" s="86">
        <f t="shared" si="115"/>
        <v>0</v>
      </c>
      <c r="AC320" s="86">
        <f t="shared" si="115"/>
        <v>0</v>
      </c>
      <c r="AD320" s="86">
        <f t="shared" si="115"/>
        <v>0</v>
      </c>
      <c r="AE320" s="86">
        <f t="shared" si="115"/>
        <v>0</v>
      </c>
      <c r="AF320" s="86">
        <f t="shared" si="115"/>
        <v>0</v>
      </c>
      <c r="AG320" s="86">
        <f t="shared" si="115"/>
        <v>0</v>
      </c>
      <c r="AH320" s="89">
        <f t="shared" si="116"/>
        <v>1.6524263000000001</v>
      </c>
      <c r="AI320" s="89">
        <f t="shared" si="117"/>
        <v>1.6524263000000001</v>
      </c>
      <c r="AJ320" s="104" t="str">
        <f>'[2]Ф2 '!CT320</f>
        <v>нд</v>
      </c>
    </row>
    <row r="321" spans="1:36" ht="36" customHeight="1" x14ac:dyDescent="0.25">
      <c r="A321" s="80" t="s">
        <v>400</v>
      </c>
      <c r="B321" s="81" t="str">
        <f>'[2]Ф2 '!B321</f>
        <v>ЛЭП-6 кВ ф. №1 ПС "Трикотажная" строительство отпайки от опоры №2/52 установка новой КТП-400 кВА в районе ул. Агеева, д.19</v>
      </c>
      <c r="C321" s="123" t="str">
        <f>'[2]Ф2 '!C321</f>
        <v>M_ДЭСК_014</v>
      </c>
      <c r="D321" s="124" t="str">
        <f>'[2]Ф2 '!D321</f>
        <v>П</v>
      </c>
      <c r="E321" s="125">
        <f>'[2]Ф2 '!E321</f>
        <v>2023</v>
      </c>
      <c r="F321" s="125" t="str">
        <f>'[2]Ф2 '!F321</f>
        <v>нд</v>
      </c>
      <c r="G321" s="125" t="str">
        <f>'[2]Ф2 '!G321</f>
        <v>нд</v>
      </c>
      <c r="H321" s="85">
        <v>1.8138504799999999</v>
      </c>
      <c r="I321" s="85">
        <v>1.8138504799999999</v>
      </c>
      <c r="J321" s="84" t="s">
        <v>55</v>
      </c>
      <c r="K321" s="112">
        <f>SUM(L321:N321)</f>
        <v>1.8138504833333333</v>
      </c>
      <c r="L321" s="113">
        <v>0</v>
      </c>
      <c r="M321" s="112">
        <v>0.74125162333333328</v>
      </c>
      <c r="N321" s="112">
        <v>1.07259886</v>
      </c>
      <c r="O321" s="86">
        <v>0</v>
      </c>
      <c r="P321" s="112">
        <f>SUM(Q321:S321)</f>
        <v>1.8138504833333333</v>
      </c>
      <c r="Q321" s="113">
        <v>0</v>
      </c>
      <c r="R321" s="112">
        <v>0.74125162333333328</v>
      </c>
      <c r="S321" s="112">
        <v>1.07259886</v>
      </c>
      <c r="T321" s="86">
        <v>0</v>
      </c>
      <c r="U321" s="84">
        <v>0</v>
      </c>
      <c r="V321" s="126">
        <f>P321</f>
        <v>1.8138504833333333</v>
      </c>
      <c r="W321" s="86">
        <f t="shared" si="113"/>
        <v>0</v>
      </c>
      <c r="X321" s="84">
        <f t="shared" si="114"/>
        <v>0</v>
      </c>
      <c r="Y321" s="86">
        <f t="shared" si="114"/>
        <v>0</v>
      </c>
      <c r="Z321" s="86">
        <f t="shared" si="115"/>
        <v>0</v>
      </c>
      <c r="AA321" s="86">
        <f t="shared" si="115"/>
        <v>0</v>
      </c>
      <c r="AB321" s="86">
        <f t="shared" si="115"/>
        <v>0</v>
      </c>
      <c r="AC321" s="86">
        <f t="shared" si="115"/>
        <v>0</v>
      </c>
      <c r="AD321" s="86">
        <f t="shared" si="115"/>
        <v>0</v>
      </c>
      <c r="AE321" s="86">
        <f t="shared" si="115"/>
        <v>0</v>
      </c>
      <c r="AF321" s="86">
        <f t="shared" si="115"/>
        <v>0</v>
      </c>
      <c r="AG321" s="86">
        <f t="shared" si="115"/>
        <v>0</v>
      </c>
      <c r="AH321" s="89">
        <f t="shared" si="116"/>
        <v>1.8138504833333333</v>
      </c>
      <c r="AI321" s="89">
        <f t="shared" si="117"/>
        <v>1.8138504833333333</v>
      </c>
      <c r="AJ321" s="104" t="str">
        <f>'[2]Ф2 '!CT321</f>
        <v>нд</v>
      </c>
    </row>
    <row r="322" spans="1:36" ht="30.75" customHeight="1" x14ac:dyDescent="0.25">
      <c r="A322" s="80" t="s">
        <v>401</v>
      </c>
      <c r="B322" s="81" t="str">
        <f>'[2]Ф2 '!B322</f>
        <v>Установка новой СТП 10/0,4 кВ, строительство ВЛ-10кВ, ул.Почтовая, г.Дальнереченск, с.Лазо</v>
      </c>
      <c r="C322" s="123" t="str">
        <f>'[2]Ф2 '!C322</f>
        <v>L_ДЭСК_030</v>
      </c>
      <c r="D322" s="124" t="str">
        <f>'[2]Ф2 '!D322</f>
        <v>П</v>
      </c>
      <c r="E322" s="125">
        <f>'[2]Ф2 '!E322</f>
        <v>2024</v>
      </c>
      <c r="F322" s="125">
        <f>'[2]Ф2 '!F322</f>
        <v>2024</v>
      </c>
      <c r="G322" s="125">
        <f>'[2]Ф2 '!G322</f>
        <v>2024</v>
      </c>
      <c r="H322" s="85">
        <v>1.3689423599999999</v>
      </c>
      <c r="I322" s="85">
        <v>1.3689423599999999</v>
      </c>
      <c r="J322" s="84" t="s">
        <v>55</v>
      </c>
      <c r="K322" s="127">
        <f t="shared" ref="K322:K325" si="118">SUM(L322:N322)</f>
        <v>1.36894286</v>
      </c>
      <c r="L322" s="112">
        <f>66.289/1000</f>
        <v>6.6289000000000001E-2</v>
      </c>
      <c r="M322" s="112">
        <v>0.70922560999999995</v>
      </c>
      <c r="N322" s="112">
        <v>0.59342824999999999</v>
      </c>
      <c r="O322" s="86">
        <v>0</v>
      </c>
      <c r="P322" s="127">
        <f t="shared" ref="P322:P325" si="119">SUM(Q322:S322)</f>
        <v>1.36894286</v>
      </c>
      <c r="Q322" s="112">
        <f>66.289/1000</f>
        <v>6.6289000000000001E-2</v>
      </c>
      <c r="R322" s="112">
        <v>0.70922560999999995</v>
      </c>
      <c r="S322" s="112">
        <v>0.59342824999999999</v>
      </c>
      <c r="T322" s="86">
        <v>0</v>
      </c>
      <c r="U322" s="86">
        <v>0</v>
      </c>
      <c r="V322" s="86">
        <v>0</v>
      </c>
      <c r="W322" s="85">
        <f t="shared" si="113"/>
        <v>1.3689423599999999</v>
      </c>
      <c r="X322" s="84">
        <f t="shared" si="114"/>
        <v>0</v>
      </c>
      <c r="Y322" s="86">
        <f t="shared" si="114"/>
        <v>0</v>
      </c>
      <c r="Z322" s="86">
        <f t="shared" si="115"/>
        <v>0</v>
      </c>
      <c r="AA322" s="86">
        <f t="shared" si="115"/>
        <v>0</v>
      </c>
      <c r="AB322" s="86">
        <f t="shared" si="115"/>
        <v>0</v>
      </c>
      <c r="AC322" s="86">
        <f t="shared" si="115"/>
        <v>0</v>
      </c>
      <c r="AD322" s="86">
        <f t="shared" si="115"/>
        <v>0</v>
      </c>
      <c r="AE322" s="86">
        <f t="shared" si="115"/>
        <v>0</v>
      </c>
      <c r="AF322" s="86">
        <f t="shared" si="115"/>
        <v>0</v>
      </c>
      <c r="AG322" s="86">
        <f t="shared" si="115"/>
        <v>0</v>
      </c>
      <c r="AH322" s="89">
        <f t="shared" si="116"/>
        <v>1.3689423599999999</v>
      </c>
      <c r="AI322" s="89">
        <f t="shared" si="117"/>
        <v>1.3689423599999999</v>
      </c>
      <c r="AJ322" s="104" t="str">
        <f>'[2]Ф2 '!CT322</f>
        <v>нд</v>
      </c>
    </row>
    <row r="323" spans="1:36" ht="28.5" customHeight="1" x14ac:dyDescent="0.25">
      <c r="A323" s="80" t="s">
        <v>402</v>
      </c>
      <c r="B323" s="81" t="str">
        <f>'[2]Ф2 '!B323</f>
        <v>Установка нового КТП 400 кВА в районе ул. Ивановская, 8 г.Артём</v>
      </c>
      <c r="C323" s="123" t="str">
        <f>'[2]Ф2 '!C323</f>
        <v>О_ДЭСК_004</v>
      </c>
      <c r="D323" s="124" t="str">
        <f>'[2]Ф2 '!D323</f>
        <v>П</v>
      </c>
      <c r="E323" s="125">
        <f>'[2]Ф2 '!E323</f>
        <v>2024</v>
      </c>
      <c r="F323" s="125" t="str">
        <f>'[2]Ф2 '!F323</f>
        <v>нд</v>
      </c>
      <c r="G323" s="125">
        <f>'[2]Ф2 '!G323</f>
        <v>2024</v>
      </c>
      <c r="H323" s="85">
        <v>2.0231857400000002</v>
      </c>
      <c r="I323" s="85">
        <v>2.0231857400000002</v>
      </c>
      <c r="J323" s="84" t="s">
        <v>55</v>
      </c>
      <c r="K323" s="127">
        <f t="shared" si="118"/>
        <v>2.0231830100000003</v>
      </c>
      <c r="L323" s="85">
        <v>6.4417000000000002E-2</v>
      </c>
      <c r="M323" s="85">
        <v>0.70952380999999998</v>
      </c>
      <c r="N323" s="85">
        <v>1.2492422000000001</v>
      </c>
      <c r="O323" s="86">
        <v>0</v>
      </c>
      <c r="P323" s="127">
        <f t="shared" si="119"/>
        <v>2.0231830100000003</v>
      </c>
      <c r="Q323" s="85">
        <v>6.4417000000000002E-2</v>
      </c>
      <c r="R323" s="85">
        <v>0.70952380999999998</v>
      </c>
      <c r="S323" s="85">
        <v>1.2492422000000001</v>
      </c>
      <c r="T323" s="86">
        <v>0</v>
      </c>
      <c r="U323" s="86">
        <v>0</v>
      </c>
      <c r="V323" s="86">
        <v>0</v>
      </c>
      <c r="W323" s="85">
        <f t="shared" si="113"/>
        <v>2.0231857400000002</v>
      </c>
      <c r="X323" s="84">
        <f t="shared" si="114"/>
        <v>0</v>
      </c>
      <c r="Y323" s="86">
        <f t="shared" si="114"/>
        <v>0</v>
      </c>
      <c r="Z323" s="90">
        <f t="shared" si="115"/>
        <v>0</v>
      </c>
      <c r="AA323" s="86">
        <f t="shared" si="115"/>
        <v>0</v>
      </c>
      <c r="AB323" s="90">
        <f t="shared" si="115"/>
        <v>0</v>
      </c>
      <c r="AC323" s="90">
        <f t="shared" si="115"/>
        <v>0</v>
      </c>
      <c r="AD323" s="90">
        <f t="shared" si="115"/>
        <v>0</v>
      </c>
      <c r="AE323" s="90">
        <f t="shared" si="115"/>
        <v>0</v>
      </c>
      <c r="AF323" s="90">
        <f t="shared" si="115"/>
        <v>0</v>
      </c>
      <c r="AG323" s="90">
        <f t="shared" si="115"/>
        <v>0</v>
      </c>
      <c r="AH323" s="89">
        <f t="shared" si="116"/>
        <v>2.0231857400000002</v>
      </c>
      <c r="AI323" s="89">
        <f t="shared" si="117"/>
        <v>2.0231857400000002</v>
      </c>
      <c r="AJ323" s="104" t="str">
        <f>'[2]Ф2 '!CT323</f>
        <v>нд</v>
      </c>
    </row>
    <row r="324" spans="1:36" ht="36.75" customHeight="1" x14ac:dyDescent="0.25">
      <c r="A324" s="80" t="s">
        <v>403</v>
      </c>
      <c r="B324" s="81" t="str">
        <f>'[2]Ф2 '!B324</f>
        <v>Строительство ВЛЗ-6 кВ, КТП-630 в районе ул. Северная, 64 (8 рубильников)</v>
      </c>
      <c r="C324" s="123" t="str">
        <f>'[2]Ф2 '!C324</f>
        <v>О_ДЭСК_002</v>
      </c>
      <c r="D324" s="124" t="str">
        <f>'[2]Ф2 '!D324</f>
        <v>П</v>
      </c>
      <c r="E324" s="125">
        <f>'[2]Ф2 '!E324</f>
        <v>2024</v>
      </c>
      <c r="F324" s="125" t="str">
        <f>'[2]Ф2 '!F324</f>
        <v>нд</v>
      </c>
      <c r="G324" s="125">
        <f>'[2]Ф2 '!G324</f>
        <v>2024</v>
      </c>
      <c r="H324" s="85">
        <v>2.9449370899999998</v>
      </c>
      <c r="I324" s="85">
        <v>2.9449370899999998</v>
      </c>
      <c r="J324" s="84" t="s">
        <v>55</v>
      </c>
      <c r="K324" s="127">
        <f t="shared" si="118"/>
        <v>2.9449370899999998</v>
      </c>
      <c r="L324" s="86">
        <v>0</v>
      </c>
      <c r="M324" s="85">
        <f>H324</f>
        <v>2.9449370899999998</v>
      </c>
      <c r="N324" s="86">
        <v>0</v>
      </c>
      <c r="O324" s="86">
        <v>0</v>
      </c>
      <c r="P324" s="127">
        <f t="shared" si="119"/>
        <v>2.9449370899999998</v>
      </c>
      <c r="Q324" s="86">
        <v>0</v>
      </c>
      <c r="R324" s="85">
        <f>I324</f>
        <v>2.9449370899999998</v>
      </c>
      <c r="S324" s="84">
        <v>0</v>
      </c>
      <c r="T324" s="86">
        <v>0</v>
      </c>
      <c r="U324" s="86">
        <v>0</v>
      </c>
      <c r="V324" s="86">
        <v>0</v>
      </c>
      <c r="W324" s="85">
        <f t="shared" si="113"/>
        <v>2.9449370899999998</v>
      </c>
      <c r="X324" s="90">
        <f t="shared" si="114"/>
        <v>0</v>
      </c>
      <c r="Y324" s="90">
        <f t="shared" si="114"/>
        <v>0</v>
      </c>
      <c r="Z324" s="90">
        <f t="shared" si="115"/>
        <v>0</v>
      </c>
      <c r="AA324" s="86">
        <f t="shared" si="115"/>
        <v>0</v>
      </c>
      <c r="AB324" s="90">
        <f t="shared" si="115"/>
        <v>0</v>
      </c>
      <c r="AC324" s="90">
        <f t="shared" si="115"/>
        <v>0</v>
      </c>
      <c r="AD324" s="90">
        <f t="shared" si="115"/>
        <v>0</v>
      </c>
      <c r="AE324" s="90">
        <f t="shared" si="115"/>
        <v>0</v>
      </c>
      <c r="AF324" s="90">
        <f t="shared" si="115"/>
        <v>0</v>
      </c>
      <c r="AG324" s="90">
        <f t="shared" si="115"/>
        <v>0</v>
      </c>
      <c r="AH324" s="89">
        <f t="shared" si="116"/>
        <v>2.9449370899999998</v>
      </c>
      <c r="AI324" s="89">
        <f t="shared" si="117"/>
        <v>2.9449370899999998</v>
      </c>
      <c r="AJ324" s="104" t="str">
        <f>'[2]Ф2 '!CT324</f>
        <v>нд</v>
      </c>
    </row>
    <row r="325" spans="1:36" ht="39" customHeight="1" x14ac:dyDescent="0.25">
      <c r="A325" s="80" t="s">
        <v>404</v>
      </c>
      <c r="B325" s="81" t="str">
        <f>'[2]Ф2 '!B325</f>
        <v>Строительство двухцепной ВЛЗ-6 кВ ПС "Шахтовая" Ф. №6,9 от ПС "Шахтовая" до ТП-143 г.Артём</v>
      </c>
      <c r="C325" s="123" t="str">
        <f>'[2]Ф2 '!C325</f>
        <v>Р_ДЭСК_006</v>
      </c>
      <c r="D325" s="124" t="str">
        <f>'[2]Ф2 '!D325</f>
        <v>П</v>
      </c>
      <c r="E325" s="125">
        <f>'[2]Ф2 '!E325</f>
        <v>2025</v>
      </c>
      <c r="F325" s="125">
        <f>'[2]Ф2 '!F325</f>
        <v>2025</v>
      </c>
      <c r="G325" s="125">
        <f>'[2]Ф2 '!G325</f>
        <v>2025</v>
      </c>
      <c r="H325" s="85">
        <v>3.1200817700000001</v>
      </c>
      <c r="I325" s="85">
        <f>P325</f>
        <v>3.8539014300000001</v>
      </c>
      <c r="J325" s="84" t="s">
        <v>55</v>
      </c>
      <c r="K325" s="127">
        <f t="shared" si="118"/>
        <v>3.12008179</v>
      </c>
      <c r="L325" s="85">
        <v>0.27690900000000002</v>
      </c>
      <c r="M325" s="85">
        <v>2.8431727900000001</v>
      </c>
      <c r="N325" s="86">
        <v>0</v>
      </c>
      <c r="O325" s="86">
        <v>0</v>
      </c>
      <c r="P325" s="127">
        <f t="shared" si="119"/>
        <v>3.8539014300000001</v>
      </c>
      <c r="Q325" s="128">
        <v>0</v>
      </c>
      <c r="R325" s="85">
        <v>3.8539014300000001</v>
      </c>
      <c r="S325" s="84">
        <v>0</v>
      </c>
      <c r="T325" s="86">
        <v>0</v>
      </c>
      <c r="U325" s="86">
        <v>0</v>
      </c>
      <c r="V325" s="86">
        <v>0</v>
      </c>
      <c r="W325" s="86">
        <f t="shared" si="113"/>
        <v>0</v>
      </c>
      <c r="X325" s="89">
        <f t="shared" si="114"/>
        <v>3.1200817700000001</v>
      </c>
      <c r="Y325" s="85">
        <f t="shared" si="114"/>
        <v>3.8539014300000001</v>
      </c>
      <c r="Z325" s="90">
        <f t="shared" si="115"/>
        <v>0</v>
      </c>
      <c r="AA325" s="86">
        <f t="shared" si="115"/>
        <v>0</v>
      </c>
      <c r="AB325" s="90">
        <f t="shared" si="115"/>
        <v>0</v>
      </c>
      <c r="AC325" s="90">
        <f t="shared" si="115"/>
        <v>0</v>
      </c>
      <c r="AD325" s="90">
        <f t="shared" si="115"/>
        <v>0</v>
      </c>
      <c r="AE325" s="90">
        <f t="shared" si="115"/>
        <v>0</v>
      </c>
      <c r="AF325" s="90">
        <f t="shared" si="115"/>
        <v>0</v>
      </c>
      <c r="AG325" s="90">
        <f t="shared" si="115"/>
        <v>0</v>
      </c>
      <c r="AH325" s="89">
        <f t="shared" si="116"/>
        <v>3.1200817700000001</v>
      </c>
      <c r="AI325" s="89">
        <f t="shared" si="117"/>
        <v>3.8539014300000001</v>
      </c>
      <c r="AJ325" s="104" t="str">
        <f>'[2]Ф2 '!CT325</f>
        <v>нд</v>
      </c>
    </row>
    <row r="326" spans="1:36" ht="39" customHeight="1" x14ac:dyDescent="0.25">
      <c r="A326" s="80" t="s">
        <v>405</v>
      </c>
      <c r="B326" s="81" t="str">
        <f>'[2]Ф2 '!B326</f>
        <v>Строительство двухцепной ВЛЗ 6кВ от опоры №17 до опоры №17/1ПС "АТЭЦ" Ф №3 г.Артём</v>
      </c>
      <c r="C326" s="123" t="str">
        <f>'[2]Ф2 '!C326</f>
        <v>Р_ДЭСК_007</v>
      </c>
      <c r="D326" s="124" t="str">
        <f>'[2]Ф2 '!D326</f>
        <v>П</v>
      </c>
      <c r="E326" s="125">
        <f>'[2]Ф2 '!E326</f>
        <v>2025</v>
      </c>
      <c r="F326" s="125">
        <f>'[2]Ф2 '!F326</f>
        <v>2025</v>
      </c>
      <c r="G326" s="125">
        <f>'[2]Ф2 '!G326</f>
        <v>2025</v>
      </c>
      <c r="H326" s="85">
        <v>0.58423671619999995</v>
      </c>
      <c r="I326" s="85">
        <f t="shared" ref="I326:I334" si="120">P326</f>
        <v>1.1088814</v>
      </c>
      <c r="J326" s="84" t="s">
        <v>55</v>
      </c>
      <c r="K326" s="127">
        <f>SUM(L326:N326)</f>
        <v>0.58423690000000006</v>
      </c>
      <c r="L326" s="85">
        <f>51.892/1000</f>
        <v>5.1892000000000001E-2</v>
      </c>
      <c r="M326" s="85">
        <v>0.53234490000000001</v>
      </c>
      <c r="N326" s="113">
        <v>0</v>
      </c>
      <c r="O326" s="86">
        <v>0</v>
      </c>
      <c r="P326" s="127">
        <f>SUM(Q326:S326)</f>
        <v>1.1088814</v>
      </c>
      <c r="Q326" s="128">
        <v>0</v>
      </c>
      <c r="R326" s="85">
        <v>1.1088814</v>
      </c>
      <c r="S326" s="113">
        <v>0</v>
      </c>
      <c r="T326" s="86">
        <v>0</v>
      </c>
      <c r="U326" s="86">
        <v>0</v>
      </c>
      <c r="V326" s="86">
        <v>0</v>
      </c>
      <c r="W326" s="86">
        <f t="shared" si="113"/>
        <v>0</v>
      </c>
      <c r="X326" s="89">
        <f t="shared" si="114"/>
        <v>0.58423671619999995</v>
      </c>
      <c r="Y326" s="85">
        <f t="shared" si="114"/>
        <v>1.1088814</v>
      </c>
      <c r="Z326" s="86">
        <f t="shared" si="115"/>
        <v>0</v>
      </c>
      <c r="AA326" s="86">
        <f t="shared" si="115"/>
        <v>0</v>
      </c>
      <c r="AB326" s="86">
        <f t="shared" si="115"/>
        <v>0</v>
      </c>
      <c r="AC326" s="86">
        <f t="shared" si="115"/>
        <v>0</v>
      </c>
      <c r="AD326" s="86">
        <f t="shared" si="115"/>
        <v>0</v>
      </c>
      <c r="AE326" s="86">
        <f t="shared" si="115"/>
        <v>0</v>
      </c>
      <c r="AF326" s="86">
        <f t="shared" si="115"/>
        <v>0</v>
      </c>
      <c r="AG326" s="86">
        <f t="shared" si="115"/>
        <v>0</v>
      </c>
      <c r="AH326" s="89">
        <f t="shared" si="116"/>
        <v>0.58423671619999995</v>
      </c>
      <c r="AI326" s="89">
        <f t="shared" si="117"/>
        <v>1.1088814</v>
      </c>
      <c r="AJ326" s="104" t="str">
        <f>'[2]Ф2 '!CT326</f>
        <v>нд</v>
      </c>
    </row>
    <row r="327" spans="1:36" ht="32.25" customHeight="1" x14ac:dyDescent="0.25">
      <c r="A327" s="80" t="s">
        <v>406</v>
      </c>
      <c r="B327" s="81" t="str">
        <f>'[2]Ф2 '!B327</f>
        <v>Установка новой КТП 10/0,4 кВ ул. Плеханова 41 г.Дальнереченск</v>
      </c>
      <c r="C327" s="123" t="str">
        <f>'[2]Ф2 '!C327</f>
        <v>L_ДЭСК_028</v>
      </c>
      <c r="D327" s="124" t="str">
        <f>'[2]Ф2 '!D327</f>
        <v>П</v>
      </c>
      <c r="E327" s="125">
        <f>'[2]Ф2 '!E327</f>
        <v>2025</v>
      </c>
      <c r="F327" s="125">
        <f>'[2]Ф2 '!F327</f>
        <v>2025</v>
      </c>
      <c r="G327" s="125">
        <f>'[2]Ф2 '!G327</f>
        <v>2025</v>
      </c>
      <c r="H327" s="85">
        <v>1.8547336699999999</v>
      </c>
      <c r="I327" s="85">
        <f t="shared" si="120"/>
        <v>2.5343158099999998</v>
      </c>
      <c r="J327" s="84" t="s">
        <v>55</v>
      </c>
      <c r="K327" s="85">
        <f t="shared" ref="K327:K334" si="121">SUM(L327:O327)</f>
        <v>1.8547336699999999</v>
      </c>
      <c r="L327" s="86">
        <v>0</v>
      </c>
      <c r="M327" s="85">
        <f>H327</f>
        <v>1.8547336699999999</v>
      </c>
      <c r="N327" s="86">
        <v>0</v>
      </c>
      <c r="O327" s="86">
        <v>0</v>
      </c>
      <c r="P327" s="85">
        <f t="shared" ref="P327:P334" si="122">SUM(Q327:T327)</f>
        <v>2.5343158099999998</v>
      </c>
      <c r="Q327" s="86">
        <v>0</v>
      </c>
      <c r="R327" s="85">
        <v>2.5343158099999998</v>
      </c>
      <c r="S327" s="86">
        <v>0</v>
      </c>
      <c r="T327" s="86">
        <v>0</v>
      </c>
      <c r="U327" s="86">
        <v>0</v>
      </c>
      <c r="V327" s="86">
        <v>0</v>
      </c>
      <c r="W327" s="86">
        <f t="shared" si="113"/>
        <v>0</v>
      </c>
      <c r="X327" s="89">
        <f t="shared" si="114"/>
        <v>1.8547336699999999</v>
      </c>
      <c r="Y327" s="85">
        <f t="shared" si="114"/>
        <v>2.5343158099999998</v>
      </c>
      <c r="Z327" s="90">
        <f t="shared" si="115"/>
        <v>0</v>
      </c>
      <c r="AA327" s="86">
        <f t="shared" si="115"/>
        <v>0</v>
      </c>
      <c r="AB327" s="90">
        <f t="shared" si="115"/>
        <v>0</v>
      </c>
      <c r="AC327" s="90">
        <f t="shared" si="115"/>
        <v>0</v>
      </c>
      <c r="AD327" s="90">
        <f t="shared" si="115"/>
        <v>0</v>
      </c>
      <c r="AE327" s="90">
        <f t="shared" si="115"/>
        <v>0</v>
      </c>
      <c r="AF327" s="90">
        <f t="shared" si="115"/>
        <v>0</v>
      </c>
      <c r="AG327" s="90">
        <f t="shared" si="115"/>
        <v>0</v>
      </c>
      <c r="AH327" s="89">
        <f t="shared" si="116"/>
        <v>1.8547336699999999</v>
      </c>
      <c r="AI327" s="89">
        <f t="shared" si="117"/>
        <v>2.5343158099999998</v>
      </c>
      <c r="AJ327" s="104" t="str">
        <f>'[2]Ф2 '!CT327</f>
        <v>нд</v>
      </c>
    </row>
    <row r="328" spans="1:36" ht="24.75" customHeight="1" x14ac:dyDescent="0.25">
      <c r="A328" s="80" t="s">
        <v>407</v>
      </c>
      <c r="B328" s="81" t="str">
        <f>'[2]Ф2 '!B328</f>
        <v>Установка КТП-400 кВа п.Путятин ул. Лазо,13</v>
      </c>
      <c r="C328" s="123" t="str">
        <f>'[2]Ф2 '!C328</f>
        <v>Р_ДЭСК_050</v>
      </c>
      <c r="D328" s="124" t="str">
        <f>'[2]Ф2 '!D328</f>
        <v>П</v>
      </c>
      <c r="E328" s="125">
        <f>'[2]Ф2 '!E328</f>
        <v>2025</v>
      </c>
      <c r="F328" s="125">
        <f>'[2]Ф2 '!F328</f>
        <v>2025</v>
      </c>
      <c r="G328" s="125">
        <f>'[2]Ф2 '!G328</f>
        <v>2025</v>
      </c>
      <c r="H328" s="85">
        <v>2.4962907699999999</v>
      </c>
      <c r="I328" s="85">
        <f t="shared" si="120"/>
        <v>1.9399193400000001</v>
      </c>
      <c r="J328" s="84" t="s">
        <v>55</v>
      </c>
      <c r="K328" s="85">
        <f t="shared" si="121"/>
        <v>2.4962907699999999</v>
      </c>
      <c r="L328" s="86">
        <v>0</v>
      </c>
      <c r="M328" s="85">
        <f t="shared" ref="M328:M333" si="123">H328</f>
        <v>2.4962907699999999</v>
      </c>
      <c r="N328" s="86">
        <v>0</v>
      </c>
      <c r="O328" s="86">
        <v>0</v>
      </c>
      <c r="P328" s="85">
        <f t="shared" si="122"/>
        <v>1.9399193400000001</v>
      </c>
      <c r="Q328" s="86">
        <v>0</v>
      </c>
      <c r="R328" s="85">
        <v>1.9399193400000001</v>
      </c>
      <c r="S328" s="86">
        <v>0</v>
      </c>
      <c r="T328" s="86">
        <v>0</v>
      </c>
      <c r="U328" s="86">
        <v>0</v>
      </c>
      <c r="V328" s="86">
        <v>0</v>
      </c>
      <c r="W328" s="86">
        <f t="shared" si="113"/>
        <v>0</v>
      </c>
      <c r="X328" s="89">
        <f t="shared" si="114"/>
        <v>2.4962907699999999</v>
      </c>
      <c r="Y328" s="85">
        <f t="shared" si="114"/>
        <v>1.9399193400000001</v>
      </c>
      <c r="Z328" s="90">
        <f t="shared" si="115"/>
        <v>0</v>
      </c>
      <c r="AA328" s="86">
        <f t="shared" si="115"/>
        <v>0</v>
      </c>
      <c r="AB328" s="90">
        <f t="shared" si="115"/>
        <v>0</v>
      </c>
      <c r="AC328" s="90">
        <f t="shared" si="115"/>
        <v>0</v>
      </c>
      <c r="AD328" s="90">
        <f t="shared" si="115"/>
        <v>0</v>
      </c>
      <c r="AE328" s="90">
        <f t="shared" si="115"/>
        <v>0</v>
      </c>
      <c r="AF328" s="90">
        <f t="shared" si="115"/>
        <v>0</v>
      </c>
      <c r="AG328" s="90">
        <f t="shared" si="115"/>
        <v>0</v>
      </c>
      <c r="AH328" s="89">
        <f t="shared" si="116"/>
        <v>2.4962907699999999</v>
      </c>
      <c r="AI328" s="89">
        <f t="shared" si="117"/>
        <v>1.9399193400000001</v>
      </c>
      <c r="AJ328" s="104" t="str">
        <f>'[2]Ф2 '!CT328</f>
        <v>нд</v>
      </c>
    </row>
    <row r="329" spans="1:36" ht="24.75" customHeight="1" x14ac:dyDescent="0.25">
      <c r="A329" s="80" t="s">
        <v>408</v>
      </c>
      <c r="B329" s="81" t="str">
        <f>'[2]Ф2 '!B329</f>
        <v>Установка КТП-400 кВа п.Путятин ул. Камчатская,7</v>
      </c>
      <c r="C329" s="123" t="str">
        <f>'[2]Ф2 '!C329</f>
        <v>Р_ДЭСК_051</v>
      </c>
      <c r="D329" s="124" t="str">
        <f>'[2]Ф2 '!D329</f>
        <v>П</v>
      </c>
      <c r="E329" s="125">
        <f>'[2]Ф2 '!E329</f>
        <v>2025</v>
      </c>
      <c r="F329" s="125">
        <f>'[2]Ф2 '!F329</f>
        <v>2025</v>
      </c>
      <c r="G329" s="125">
        <f>'[2]Ф2 '!G329</f>
        <v>2025</v>
      </c>
      <c r="H329" s="85">
        <v>2.4962907699999999</v>
      </c>
      <c r="I329" s="85">
        <f t="shared" si="120"/>
        <v>1.98888895</v>
      </c>
      <c r="J329" s="84" t="s">
        <v>55</v>
      </c>
      <c r="K329" s="85">
        <f t="shared" si="121"/>
        <v>2.4962907699999999</v>
      </c>
      <c r="L329" s="86">
        <v>0</v>
      </c>
      <c r="M329" s="85">
        <f t="shared" si="123"/>
        <v>2.4962907699999999</v>
      </c>
      <c r="N329" s="86">
        <v>0</v>
      </c>
      <c r="O329" s="86">
        <v>0</v>
      </c>
      <c r="P329" s="85">
        <f t="shared" si="122"/>
        <v>1.98888895</v>
      </c>
      <c r="Q329" s="86">
        <v>0</v>
      </c>
      <c r="R329" s="85">
        <v>1.98888895</v>
      </c>
      <c r="S329" s="86">
        <v>0</v>
      </c>
      <c r="T329" s="86">
        <v>0</v>
      </c>
      <c r="U329" s="86">
        <v>0</v>
      </c>
      <c r="V329" s="86">
        <v>0</v>
      </c>
      <c r="W329" s="86">
        <f t="shared" si="113"/>
        <v>0</v>
      </c>
      <c r="X329" s="89">
        <f t="shared" si="114"/>
        <v>2.4962907699999999</v>
      </c>
      <c r="Y329" s="85">
        <f t="shared" si="114"/>
        <v>1.98888895</v>
      </c>
      <c r="Z329" s="90">
        <f t="shared" si="115"/>
        <v>0</v>
      </c>
      <c r="AA329" s="86">
        <v>0</v>
      </c>
      <c r="AB329" s="90">
        <f t="shared" si="115"/>
        <v>0</v>
      </c>
      <c r="AC329" s="90">
        <f t="shared" si="115"/>
        <v>0</v>
      </c>
      <c r="AD329" s="90">
        <f t="shared" si="115"/>
        <v>0</v>
      </c>
      <c r="AE329" s="90">
        <f t="shared" si="115"/>
        <v>0</v>
      </c>
      <c r="AF329" s="90">
        <f t="shared" si="115"/>
        <v>0</v>
      </c>
      <c r="AG329" s="90">
        <f t="shared" si="115"/>
        <v>0</v>
      </c>
      <c r="AH329" s="89">
        <f t="shared" si="116"/>
        <v>2.4962907699999999</v>
      </c>
      <c r="AI329" s="89">
        <f t="shared" si="117"/>
        <v>1.98888895</v>
      </c>
      <c r="AJ329" s="104" t="str">
        <f>'[2]Ф2 '!CT329</f>
        <v>нд</v>
      </c>
    </row>
    <row r="330" spans="1:36" ht="22.5" customHeight="1" x14ac:dyDescent="0.25">
      <c r="A330" s="80" t="s">
        <v>409</v>
      </c>
      <c r="B330" s="81" t="str">
        <f>'[2]Ф2 '!B330</f>
        <v>Строительство КТП-630 в районе ул. Раздольная,13   г.Артём</v>
      </c>
      <c r="C330" s="123" t="str">
        <f>'[2]Ф2 '!C330</f>
        <v>Р_ДЭСК_097</v>
      </c>
      <c r="D330" s="124" t="str">
        <f>'[2]Ф2 '!D330</f>
        <v>П</v>
      </c>
      <c r="E330" s="125">
        <f>'[2]Ф2 '!E330</f>
        <v>2025</v>
      </c>
      <c r="F330" s="125">
        <f>'[2]Ф2 '!F330</f>
        <v>2025</v>
      </c>
      <c r="G330" s="125">
        <f>'[2]Ф2 '!G330</f>
        <v>2025</v>
      </c>
      <c r="H330" s="85">
        <v>3.1529792300000001</v>
      </c>
      <c r="I330" s="85">
        <f t="shared" si="120"/>
        <v>2.4609217999999999</v>
      </c>
      <c r="J330" s="84" t="s">
        <v>55</v>
      </c>
      <c r="K330" s="85">
        <f t="shared" si="121"/>
        <v>3.1529792300000001</v>
      </c>
      <c r="L330" s="86">
        <v>0</v>
      </c>
      <c r="M330" s="85">
        <f t="shared" si="123"/>
        <v>3.1529792300000001</v>
      </c>
      <c r="N330" s="86">
        <v>0</v>
      </c>
      <c r="O330" s="86">
        <v>0</v>
      </c>
      <c r="P330" s="85">
        <f t="shared" si="122"/>
        <v>2.4609217999999999</v>
      </c>
      <c r="Q330" s="86">
        <v>0</v>
      </c>
      <c r="R330" s="85">
        <v>2.4609217999999999</v>
      </c>
      <c r="S330" s="86">
        <v>0</v>
      </c>
      <c r="T330" s="86">
        <v>0</v>
      </c>
      <c r="U330" s="86">
        <v>0</v>
      </c>
      <c r="V330" s="86">
        <v>0</v>
      </c>
      <c r="W330" s="86">
        <f t="shared" si="113"/>
        <v>0</v>
      </c>
      <c r="X330" s="89">
        <f t="shared" si="114"/>
        <v>3.1529792300000001</v>
      </c>
      <c r="Y330" s="85">
        <f t="shared" si="114"/>
        <v>2.4609217999999999</v>
      </c>
      <c r="Z330" s="90">
        <f t="shared" si="115"/>
        <v>0</v>
      </c>
      <c r="AA330" s="86">
        <v>0</v>
      </c>
      <c r="AB330" s="90">
        <f t="shared" si="115"/>
        <v>0</v>
      </c>
      <c r="AC330" s="90">
        <f t="shared" si="115"/>
        <v>0</v>
      </c>
      <c r="AD330" s="90">
        <f t="shared" si="115"/>
        <v>0</v>
      </c>
      <c r="AE330" s="90">
        <f t="shared" si="115"/>
        <v>0</v>
      </c>
      <c r="AF330" s="90">
        <f t="shared" si="115"/>
        <v>0</v>
      </c>
      <c r="AG330" s="90">
        <f t="shared" si="115"/>
        <v>0</v>
      </c>
      <c r="AH330" s="89">
        <f t="shared" si="116"/>
        <v>3.1529792300000001</v>
      </c>
      <c r="AI330" s="89">
        <f t="shared" si="117"/>
        <v>2.4609217999999999</v>
      </c>
      <c r="AJ330" s="104" t="str">
        <f>'[2]Ф2 '!CT330</f>
        <v>нд</v>
      </c>
    </row>
    <row r="331" spans="1:36" ht="22.5" customHeight="1" x14ac:dyDescent="0.25">
      <c r="A331" s="80" t="s">
        <v>410</v>
      </c>
      <c r="B331" s="81" t="str">
        <f>'[2]Ф2 '!B331</f>
        <v>Строительство КТП-630 в с/т Солидарность г.Артём</v>
      </c>
      <c r="C331" s="123" t="str">
        <f>'[2]Ф2 '!C331</f>
        <v>Р_ДЭСК_098</v>
      </c>
      <c r="D331" s="124" t="str">
        <f>'[2]Ф2 '!D331</f>
        <v>П</v>
      </c>
      <c r="E331" s="125">
        <f>'[2]Ф2 '!E331</f>
        <v>2025</v>
      </c>
      <c r="F331" s="125">
        <f>'[2]Ф2 '!F331</f>
        <v>2025</v>
      </c>
      <c r="G331" s="125">
        <f>'[2]Ф2 '!G331</f>
        <v>2025</v>
      </c>
      <c r="H331" s="85">
        <v>2.14272624</v>
      </c>
      <c r="I331" s="85">
        <f t="shared" si="120"/>
        <v>2.1506186299999999</v>
      </c>
      <c r="J331" s="84" t="s">
        <v>55</v>
      </c>
      <c r="K331" s="85">
        <f t="shared" si="121"/>
        <v>2.14272624</v>
      </c>
      <c r="L331" s="86">
        <v>0</v>
      </c>
      <c r="M331" s="85">
        <f t="shared" si="123"/>
        <v>2.14272624</v>
      </c>
      <c r="N331" s="86">
        <v>0</v>
      </c>
      <c r="O331" s="86">
        <v>0</v>
      </c>
      <c r="P331" s="85">
        <f t="shared" si="122"/>
        <v>2.1506186299999999</v>
      </c>
      <c r="Q331" s="86">
        <v>0</v>
      </c>
      <c r="R331" s="85">
        <v>2.1506186299999999</v>
      </c>
      <c r="S331" s="86">
        <v>0</v>
      </c>
      <c r="T331" s="86">
        <v>0</v>
      </c>
      <c r="U331" s="86">
        <v>0</v>
      </c>
      <c r="V331" s="86">
        <v>0</v>
      </c>
      <c r="W331" s="86">
        <f t="shared" si="113"/>
        <v>0</v>
      </c>
      <c r="X331" s="89">
        <f t="shared" si="114"/>
        <v>2.14272624</v>
      </c>
      <c r="Y331" s="85">
        <f t="shared" si="114"/>
        <v>2.1506186299999999</v>
      </c>
      <c r="Z331" s="90">
        <f t="shared" si="115"/>
        <v>0</v>
      </c>
      <c r="AA331" s="86">
        <v>0</v>
      </c>
      <c r="AB331" s="90">
        <f t="shared" si="115"/>
        <v>0</v>
      </c>
      <c r="AC331" s="90">
        <f t="shared" si="115"/>
        <v>0</v>
      </c>
      <c r="AD331" s="90">
        <f t="shared" si="115"/>
        <v>0</v>
      </c>
      <c r="AE331" s="90">
        <f t="shared" si="115"/>
        <v>0</v>
      </c>
      <c r="AF331" s="90">
        <f t="shared" si="115"/>
        <v>0</v>
      </c>
      <c r="AG331" s="90">
        <f t="shared" si="115"/>
        <v>0</v>
      </c>
      <c r="AH331" s="89">
        <f t="shared" si="116"/>
        <v>2.14272624</v>
      </c>
      <c r="AI331" s="89">
        <f t="shared" si="117"/>
        <v>2.1506186299999999</v>
      </c>
      <c r="AJ331" s="104" t="str">
        <f>'[2]Ф2 '!CT331</f>
        <v>нд</v>
      </c>
    </row>
    <row r="332" spans="1:36" ht="33" customHeight="1" x14ac:dyDescent="0.25">
      <c r="A332" s="80" t="s">
        <v>411</v>
      </c>
      <c r="B332" s="81" t="str">
        <f>'[2]Ф2 '!B332</f>
        <v>Строительство КЛ-6кВ в районе ул. Раздольная 13  Ф31 ПС "Кролевцы" г. Артём</v>
      </c>
      <c r="C332" s="123" t="str">
        <f>'[2]Ф2 '!C332</f>
        <v>Р_ДЭСК_099</v>
      </c>
      <c r="D332" s="124" t="str">
        <f>'[2]Ф2 '!D332</f>
        <v>П</v>
      </c>
      <c r="E332" s="125">
        <f>'[2]Ф2 '!E332</f>
        <v>2025</v>
      </c>
      <c r="F332" s="125">
        <f>'[2]Ф2 '!F332</f>
        <v>2025</v>
      </c>
      <c r="G332" s="125">
        <f>'[2]Ф2 '!G332</f>
        <v>2025</v>
      </c>
      <c r="H332" s="85">
        <v>0.47816659</v>
      </c>
      <c r="I332" s="85">
        <f t="shared" si="120"/>
        <v>0.69777465999999999</v>
      </c>
      <c r="J332" s="84" t="s">
        <v>55</v>
      </c>
      <c r="K332" s="85">
        <f t="shared" si="121"/>
        <v>0.47816659</v>
      </c>
      <c r="L332" s="86">
        <v>0</v>
      </c>
      <c r="M332" s="85">
        <f t="shared" si="123"/>
        <v>0.47816659</v>
      </c>
      <c r="N332" s="86">
        <v>0</v>
      </c>
      <c r="O332" s="86">
        <v>0</v>
      </c>
      <c r="P332" s="85">
        <f t="shared" si="122"/>
        <v>0.69777465999999999</v>
      </c>
      <c r="Q332" s="86">
        <v>0</v>
      </c>
      <c r="R332" s="85">
        <v>0.69777465999999999</v>
      </c>
      <c r="S332" s="86">
        <v>0</v>
      </c>
      <c r="T332" s="86">
        <v>0</v>
      </c>
      <c r="U332" s="86">
        <v>0</v>
      </c>
      <c r="V332" s="86">
        <v>0</v>
      </c>
      <c r="W332" s="86">
        <f t="shared" si="113"/>
        <v>0</v>
      </c>
      <c r="X332" s="89">
        <f t="shared" si="114"/>
        <v>0.47816659</v>
      </c>
      <c r="Y332" s="85">
        <f t="shared" si="114"/>
        <v>0.69777465999999999</v>
      </c>
      <c r="Z332" s="90">
        <f t="shared" si="115"/>
        <v>0</v>
      </c>
      <c r="AA332" s="86">
        <v>0</v>
      </c>
      <c r="AB332" s="90">
        <f t="shared" si="115"/>
        <v>0</v>
      </c>
      <c r="AC332" s="90">
        <f t="shared" si="115"/>
        <v>0</v>
      </c>
      <c r="AD332" s="90">
        <f t="shared" si="115"/>
        <v>0</v>
      </c>
      <c r="AE332" s="90">
        <f t="shared" si="115"/>
        <v>0</v>
      </c>
      <c r="AF332" s="90">
        <f t="shared" si="115"/>
        <v>0</v>
      </c>
      <c r="AG332" s="90">
        <f t="shared" si="115"/>
        <v>0</v>
      </c>
      <c r="AH332" s="89">
        <f t="shared" si="116"/>
        <v>0.47816659</v>
      </c>
      <c r="AI332" s="89">
        <f t="shared" si="117"/>
        <v>0.69777465999999999</v>
      </c>
      <c r="AJ332" s="104" t="str">
        <f>'[2]Ф2 '!CT332</f>
        <v>нд</v>
      </c>
    </row>
    <row r="333" spans="1:36" ht="33" customHeight="1" x14ac:dyDescent="0.25">
      <c r="A333" s="80" t="s">
        <v>412</v>
      </c>
      <c r="B333" s="81" t="str">
        <f>'[2]Ф2 '!B333</f>
        <v>Строительство ВЛЗ-6кВ  в ст Солидарность,   Ф11 ПС "Западная" г. Артём</v>
      </c>
      <c r="C333" s="123" t="str">
        <f>'[2]Ф2 '!C333</f>
        <v>Р_ДЭСК_100</v>
      </c>
      <c r="D333" s="124" t="str">
        <f>'[2]Ф2 '!D333</f>
        <v>П</v>
      </c>
      <c r="E333" s="125">
        <f>'[2]Ф2 '!E333</f>
        <v>2025</v>
      </c>
      <c r="F333" s="125">
        <f>'[2]Ф2 '!F333</f>
        <v>2025</v>
      </c>
      <c r="G333" s="125">
        <f>'[2]Ф2 '!G333</f>
        <v>2025</v>
      </c>
      <c r="H333" s="85">
        <v>0.52786272000000001</v>
      </c>
      <c r="I333" s="85">
        <f t="shared" si="120"/>
        <v>0.36658792000000001</v>
      </c>
      <c r="J333" s="84" t="s">
        <v>55</v>
      </c>
      <c r="K333" s="85">
        <f t="shared" si="121"/>
        <v>0.52786272000000001</v>
      </c>
      <c r="L333" s="86">
        <v>0</v>
      </c>
      <c r="M333" s="85">
        <f t="shared" si="123"/>
        <v>0.52786272000000001</v>
      </c>
      <c r="N333" s="86">
        <v>0</v>
      </c>
      <c r="O333" s="86">
        <v>0</v>
      </c>
      <c r="P333" s="85">
        <f t="shared" si="122"/>
        <v>0.36658792000000001</v>
      </c>
      <c r="Q333" s="86">
        <v>0</v>
      </c>
      <c r="R333" s="85">
        <v>0.36658792000000001</v>
      </c>
      <c r="S333" s="86">
        <v>0</v>
      </c>
      <c r="T333" s="86">
        <v>0</v>
      </c>
      <c r="U333" s="86">
        <v>0</v>
      </c>
      <c r="V333" s="86">
        <v>0</v>
      </c>
      <c r="W333" s="86">
        <f t="shared" si="113"/>
        <v>0</v>
      </c>
      <c r="X333" s="89">
        <f t="shared" si="114"/>
        <v>0.52786272000000001</v>
      </c>
      <c r="Y333" s="85">
        <f t="shared" si="114"/>
        <v>0.36658792000000001</v>
      </c>
      <c r="Z333" s="90">
        <f t="shared" si="115"/>
        <v>0</v>
      </c>
      <c r="AA333" s="86">
        <v>0</v>
      </c>
      <c r="AB333" s="90">
        <f t="shared" si="115"/>
        <v>0</v>
      </c>
      <c r="AC333" s="90">
        <f t="shared" si="115"/>
        <v>0</v>
      </c>
      <c r="AD333" s="90">
        <f t="shared" si="115"/>
        <v>0</v>
      </c>
      <c r="AE333" s="90">
        <f t="shared" si="115"/>
        <v>0</v>
      </c>
      <c r="AF333" s="90">
        <f t="shared" si="115"/>
        <v>0</v>
      </c>
      <c r="AG333" s="90">
        <f t="shared" si="115"/>
        <v>0</v>
      </c>
      <c r="AH333" s="89">
        <f t="shared" si="116"/>
        <v>0.52786272000000001</v>
      </c>
      <c r="AI333" s="89">
        <f t="shared" si="117"/>
        <v>0.36658792000000001</v>
      </c>
      <c r="AJ333" s="104" t="str">
        <f>'[2]Ф2 '!CT333</f>
        <v>нд</v>
      </c>
    </row>
    <row r="334" spans="1:36" ht="33" customHeight="1" x14ac:dyDescent="0.25">
      <c r="A334" s="80" t="s">
        <v>413</v>
      </c>
      <c r="B334" s="81" t="str">
        <f>'[2]Ф2 '!B334</f>
        <v>Строительство КТП-814 А, п. Ливадия, ул.Берёзовая КТП-630</v>
      </c>
      <c r="C334" s="123" t="str">
        <f>'[2]Ф2 '!C334</f>
        <v>Q_ДЭСК_04</v>
      </c>
      <c r="D334" s="124" t="str">
        <f>'[2]Ф2 '!D334</f>
        <v>П</v>
      </c>
      <c r="E334" s="125">
        <f>'[2]Ф2 '!E334</f>
        <v>2025</v>
      </c>
      <c r="F334" s="125">
        <f>'[2]Ф2 '!F334</f>
        <v>2025</v>
      </c>
      <c r="G334" s="125">
        <f>'[2]Ф2 '!G334</f>
        <v>2025</v>
      </c>
      <c r="H334" s="85">
        <v>2.74820705</v>
      </c>
      <c r="I334" s="85">
        <f t="shared" si="120"/>
        <v>2.0638829200000002</v>
      </c>
      <c r="J334" s="84" t="s">
        <v>55</v>
      </c>
      <c r="K334" s="85">
        <f t="shared" si="121"/>
        <v>2.74820705</v>
      </c>
      <c r="L334" s="86">
        <v>0</v>
      </c>
      <c r="M334" s="85">
        <f>H334</f>
        <v>2.74820705</v>
      </c>
      <c r="N334" s="86">
        <v>0</v>
      </c>
      <c r="O334" s="86">
        <v>0</v>
      </c>
      <c r="P334" s="85">
        <f t="shared" si="122"/>
        <v>2.0638829200000002</v>
      </c>
      <c r="Q334" s="86">
        <v>0</v>
      </c>
      <c r="R334" s="85">
        <v>2.0638829200000002</v>
      </c>
      <c r="S334" s="86">
        <v>0</v>
      </c>
      <c r="T334" s="86">
        <v>0</v>
      </c>
      <c r="U334" s="86">
        <v>0</v>
      </c>
      <c r="V334" s="86">
        <v>0</v>
      </c>
      <c r="W334" s="86">
        <f t="shared" si="113"/>
        <v>0</v>
      </c>
      <c r="X334" s="89">
        <f>IF(F334=2025,H334,0)</f>
        <v>2.74820705</v>
      </c>
      <c r="Y334" s="85">
        <f>R334</f>
        <v>2.0638829200000002</v>
      </c>
      <c r="Z334" s="90">
        <f t="shared" ref="Z334:Z358" si="124">IF(F334=2026,H334,0)</f>
        <v>0</v>
      </c>
      <c r="AA334" s="86">
        <v>0</v>
      </c>
      <c r="AB334" s="90">
        <f t="shared" ref="AB334:AG349" si="125">IF(H334=2026,J334,0)</f>
        <v>0</v>
      </c>
      <c r="AC334" s="90">
        <f t="shared" si="125"/>
        <v>0</v>
      </c>
      <c r="AD334" s="90">
        <f t="shared" si="125"/>
        <v>0</v>
      </c>
      <c r="AE334" s="90">
        <f t="shared" si="125"/>
        <v>0</v>
      </c>
      <c r="AF334" s="90">
        <f t="shared" si="125"/>
        <v>0</v>
      </c>
      <c r="AG334" s="90">
        <f t="shared" si="125"/>
        <v>0</v>
      </c>
      <c r="AH334" s="89">
        <f t="shared" si="116"/>
        <v>2.74820705</v>
      </c>
      <c r="AI334" s="89">
        <f t="shared" si="117"/>
        <v>2.0638829200000002</v>
      </c>
      <c r="AJ334" s="104" t="str">
        <f>'[2]Ф2 '!CT334</f>
        <v>нд</v>
      </c>
    </row>
    <row r="335" spans="1:36" ht="33" customHeight="1" x14ac:dyDescent="0.25">
      <c r="A335" s="80" t="s">
        <v>414</v>
      </c>
      <c r="B335" s="81" t="str">
        <f>'[2]Ф2 '!B335</f>
        <v>Строительство  ВЛ-6кВ Ф. №14,7 ПС "УПТФ" от РУ-6кВ ТП-138 до РУ-6кВ КТП-387 г.Артём</v>
      </c>
      <c r="C335" s="123" t="str">
        <f>'[2]Ф2 '!C335</f>
        <v>Q_ДЭСК_50</v>
      </c>
      <c r="D335" s="124" t="str">
        <f>'[2]Ф2 '!D335</f>
        <v>П</v>
      </c>
      <c r="E335" s="125">
        <f>'[2]Ф2 '!E335</f>
        <v>2026</v>
      </c>
      <c r="F335" s="125">
        <f>'[2]Ф2 '!F335</f>
        <v>2026</v>
      </c>
      <c r="G335" s="125">
        <f>'[2]Ф2 '!G335</f>
        <v>2026</v>
      </c>
      <c r="H335" s="85">
        <v>2.0414116600000001</v>
      </c>
      <c r="I335" s="85">
        <v>2.0188395400000001</v>
      </c>
      <c r="J335" s="84" t="s">
        <v>55</v>
      </c>
      <c r="K335" s="85">
        <f t="shared" ref="K335:K350" si="126">SUM(L335:O335)</f>
        <v>2.0414116600000001</v>
      </c>
      <c r="L335" s="86">
        <v>0</v>
      </c>
      <c r="M335" s="85">
        <f t="shared" ref="M335:M353" si="127">H335</f>
        <v>2.0414116600000001</v>
      </c>
      <c r="N335" s="86">
        <v>0</v>
      </c>
      <c r="O335" s="86">
        <v>0</v>
      </c>
      <c r="P335" s="85">
        <f t="shared" ref="P335:P353" si="128">SUM(Q335:T335)</f>
        <v>2.0188395400000001</v>
      </c>
      <c r="Q335" s="86">
        <v>0</v>
      </c>
      <c r="R335" s="85">
        <f t="shared" ref="R335:R353" si="129">I335</f>
        <v>2.0188395400000001</v>
      </c>
      <c r="S335" s="86">
        <v>0</v>
      </c>
      <c r="T335" s="86">
        <v>0</v>
      </c>
      <c r="U335" s="86">
        <v>0</v>
      </c>
      <c r="V335" s="86">
        <v>0</v>
      </c>
      <c r="W335" s="86">
        <f t="shared" si="113"/>
        <v>0</v>
      </c>
      <c r="X335" s="86">
        <v>0</v>
      </c>
      <c r="Y335" s="86">
        <v>0</v>
      </c>
      <c r="Z335" s="89">
        <f t="shared" si="124"/>
        <v>2.0414116600000001</v>
      </c>
      <c r="AA335" s="85">
        <f>I335</f>
        <v>2.0188395400000001</v>
      </c>
      <c r="AB335" s="90">
        <f t="shared" si="125"/>
        <v>0</v>
      </c>
      <c r="AC335" s="90">
        <f t="shared" si="125"/>
        <v>0</v>
      </c>
      <c r="AD335" s="90">
        <f t="shared" si="125"/>
        <v>0</v>
      </c>
      <c r="AE335" s="90">
        <f t="shared" si="125"/>
        <v>0</v>
      </c>
      <c r="AF335" s="90">
        <f t="shared" si="125"/>
        <v>0</v>
      </c>
      <c r="AG335" s="90">
        <f t="shared" si="125"/>
        <v>0</v>
      </c>
      <c r="AH335" s="89">
        <f t="shared" si="116"/>
        <v>2.0414116600000001</v>
      </c>
      <c r="AI335" s="89">
        <f t="shared" si="117"/>
        <v>2.0188395400000001</v>
      </c>
      <c r="AJ335" s="104" t="str">
        <f>'[2]Ф2 '!CT335</f>
        <v>нд</v>
      </c>
    </row>
    <row r="336" spans="1:36" ht="33" customHeight="1" x14ac:dyDescent="0.25">
      <c r="A336" s="80" t="s">
        <v>415</v>
      </c>
      <c r="B336" s="81" t="str">
        <f>'[2]Ф2 '!B336</f>
        <v>Строительство  КТП-6/0,4кВ с трансформатором  400 кВ в районе  Майхинское шоссе г.Артём</v>
      </c>
      <c r="C336" s="123" t="str">
        <f>'[2]Ф2 '!C336</f>
        <v>Q_ДЭСК_51</v>
      </c>
      <c r="D336" s="124" t="str">
        <f>'[2]Ф2 '!D336</f>
        <v>П</v>
      </c>
      <c r="E336" s="125">
        <f>'[2]Ф2 '!E336</f>
        <v>2026</v>
      </c>
      <c r="F336" s="125">
        <f>'[2]Ф2 '!F336</f>
        <v>2026</v>
      </c>
      <c r="G336" s="125">
        <f>'[2]Ф2 '!G336</f>
        <v>2026</v>
      </c>
      <c r="H336" s="85">
        <v>2.0849032699999999</v>
      </c>
      <c r="I336" s="85">
        <v>1.9656621599999999</v>
      </c>
      <c r="J336" s="84" t="s">
        <v>55</v>
      </c>
      <c r="K336" s="85">
        <f t="shared" si="126"/>
        <v>2.0849032699999999</v>
      </c>
      <c r="L336" s="86">
        <v>0</v>
      </c>
      <c r="M336" s="85">
        <f t="shared" si="127"/>
        <v>2.0849032699999999</v>
      </c>
      <c r="N336" s="86">
        <v>0</v>
      </c>
      <c r="O336" s="86">
        <v>0</v>
      </c>
      <c r="P336" s="85">
        <f t="shared" si="128"/>
        <v>1.9656621599999999</v>
      </c>
      <c r="Q336" s="86">
        <v>0</v>
      </c>
      <c r="R336" s="85">
        <f t="shared" si="129"/>
        <v>1.9656621599999999</v>
      </c>
      <c r="S336" s="86">
        <v>0</v>
      </c>
      <c r="T336" s="86">
        <v>0</v>
      </c>
      <c r="U336" s="86">
        <v>0</v>
      </c>
      <c r="V336" s="86">
        <v>0</v>
      </c>
      <c r="W336" s="86">
        <f t="shared" si="113"/>
        <v>0</v>
      </c>
      <c r="X336" s="86">
        <v>0</v>
      </c>
      <c r="Y336" s="86">
        <v>0</v>
      </c>
      <c r="Z336" s="89">
        <f t="shared" si="124"/>
        <v>2.0849032699999999</v>
      </c>
      <c r="AA336" s="85">
        <f>I336</f>
        <v>1.9656621599999999</v>
      </c>
      <c r="AB336" s="90">
        <f t="shared" si="125"/>
        <v>0</v>
      </c>
      <c r="AC336" s="90">
        <f t="shared" si="125"/>
        <v>0</v>
      </c>
      <c r="AD336" s="90">
        <f t="shared" si="125"/>
        <v>0</v>
      </c>
      <c r="AE336" s="90">
        <f t="shared" si="125"/>
        <v>0</v>
      </c>
      <c r="AF336" s="90">
        <f t="shared" si="125"/>
        <v>0</v>
      </c>
      <c r="AG336" s="90">
        <f t="shared" si="125"/>
        <v>0</v>
      </c>
      <c r="AH336" s="89">
        <f t="shared" si="116"/>
        <v>2.0849032699999999</v>
      </c>
      <c r="AI336" s="89">
        <f t="shared" si="117"/>
        <v>1.9656621599999999</v>
      </c>
      <c r="AJ336" s="104" t="str">
        <f>'[2]Ф2 '!CT336</f>
        <v>нд</v>
      </c>
    </row>
    <row r="337" spans="1:36" ht="33" customHeight="1" x14ac:dyDescent="0.25">
      <c r="A337" s="80" t="s">
        <v>416</v>
      </c>
      <c r="B337" s="81" t="str">
        <f>'[2]Ф2 '!B337</f>
        <v>Строительство КВЛ-6 кВ от РУ-6кВ РП-Ульяновская до РУ-6кВ КТП-132 г.Артём</v>
      </c>
      <c r="C337" s="123" t="str">
        <f>'[2]Ф2 '!C337</f>
        <v>Q_ДЭСК_52</v>
      </c>
      <c r="D337" s="124" t="str">
        <f>'[2]Ф2 '!D337</f>
        <v>П</v>
      </c>
      <c r="E337" s="125">
        <f>'[2]Ф2 '!E337</f>
        <v>2026</v>
      </c>
      <c r="F337" s="125">
        <f>'[2]Ф2 '!F337</f>
        <v>2026</v>
      </c>
      <c r="G337" s="125">
        <f>'[2]Ф2 '!G337</f>
        <v>2026</v>
      </c>
      <c r="H337" s="85">
        <v>11.300290459999999</v>
      </c>
      <c r="I337" s="85">
        <v>11.0216295</v>
      </c>
      <c r="J337" s="84" t="s">
        <v>55</v>
      </c>
      <c r="K337" s="85">
        <f t="shared" si="126"/>
        <v>11.300290459999999</v>
      </c>
      <c r="L337" s="86">
        <v>0</v>
      </c>
      <c r="M337" s="85">
        <f t="shared" si="127"/>
        <v>11.300290459999999</v>
      </c>
      <c r="N337" s="86">
        <v>0</v>
      </c>
      <c r="O337" s="86">
        <v>0</v>
      </c>
      <c r="P337" s="85">
        <f t="shared" si="128"/>
        <v>11.0216295</v>
      </c>
      <c r="Q337" s="86">
        <v>0</v>
      </c>
      <c r="R337" s="85">
        <f t="shared" si="129"/>
        <v>11.0216295</v>
      </c>
      <c r="S337" s="86">
        <v>0</v>
      </c>
      <c r="T337" s="86">
        <v>0</v>
      </c>
      <c r="U337" s="86">
        <v>0</v>
      </c>
      <c r="V337" s="86">
        <v>0</v>
      </c>
      <c r="W337" s="86">
        <f t="shared" si="113"/>
        <v>0</v>
      </c>
      <c r="X337" s="86">
        <v>0</v>
      </c>
      <c r="Y337" s="86">
        <v>0</v>
      </c>
      <c r="Z337" s="89">
        <f t="shared" si="124"/>
        <v>11.300290459999999</v>
      </c>
      <c r="AA337" s="85">
        <f>I337</f>
        <v>11.0216295</v>
      </c>
      <c r="AB337" s="90">
        <f t="shared" si="125"/>
        <v>0</v>
      </c>
      <c r="AC337" s="90">
        <f t="shared" si="125"/>
        <v>0</v>
      </c>
      <c r="AD337" s="90">
        <f t="shared" si="125"/>
        <v>0</v>
      </c>
      <c r="AE337" s="90">
        <f t="shared" si="125"/>
        <v>0</v>
      </c>
      <c r="AF337" s="90">
        <f t="shared" si="125"/>
        <v>0</v>
      </c>
      <c r="AG337" s="90">
        <f t="shared" si="125"/>
        <v>0</v>
      </c>
      <c r="AH337" s="89">
        <f t="shared" si="116"/>
        <v>11.300290459999999</v>
      </c>
      <c r="AI337" s="89">
        <f t="shared" si="117"/>
        <v>11.0216295</v>
      </c>
      <c r="AJ337" s="104" t="str">
        <f>'[2]Ф2 '!CT337</f>
        <v>нд</v>
      </c>
    </row>
    <row r="338" spans="1:36" ht="33" customHeight="1" x14ac:dyDescent="0.25">
      <c r="A338" s="80" t="s">
        <v>417</v>
      </c>
      <c r="B338" s="81" t="str">
        <f>'[2]Ф2 '!B338</f>
        <v>Строительство КТП - 630 КВА,  ул. Михайловская, 43 г.Находка</v>
      </c>
      <c r="C338" s="123" t="str">
        <f>'[2]Ф2 '!C338</f>
        <v>Q_ДЭСК_53</v>
      </c>
      <c r="D338" s="124" t="str">
        <f>'[2]Ф2 '!D338</f>
        <v>П</v>
      </c>
      <c r="E338" s="125">
        <f>'[2]Ф2 '!E338</f>
        <v>2026</v>
      </c>
      <c r="F338" s="125">
        <f>'[2]Ф2 '!F338</f>
        <v>2026</v>
      </c>
      <c r="G338" s="125">
        <f>'[2]Ф2 '!G338</f>
        <v>2026</v>
      </c>
      <c r="H338" s="85">
        <v>2.4167717899999999</v>
      </c>
      <c r="I338" s="85">
        <v>2.38672182</v>
      </c>
      <c r="J338" s="84" t="s">
        <v>55</v>
      </c>
      <c r="K338" s="85">
        <f t="shared" si="126"/>
        <v>2.4167717899999999</v>
      </c>
      <c r="L338" s="86">
        <v>0</v>
      </c>
      <c r="M338" s="85">
        <f t="shared" si="127"/>
        <v>2.4167717899999999</v>
      </c>
      <c r="N338" s="86">
        <v>0</v>
      </c>
      <c r="O338" s="86">
        <v>0</v>
      </c>
      <c r="P338" s="85">
        <f t="shared" si="128"/>
        <v>2.38672182</v>
      </c>
      <c r="Q338" s="86">
        <v>0</v>
      </c>
      <c r="R338" s="85">
        <f t="shared" si="129"/>
        <v>2.38672182</v>
      </c>
      <c r="S338" s="86">
        <v>0</v>
      </c>
      <c r="T338" s="86">
        <v>0</v>
      </c>
      <c r="U338" s="86">
        <v>0</v>
      </c>
      <c r="V338" s="86">
        <v>0</v>
      </c>
      <c r="W338" s="86">
        <f t="shared" si="113"/>
        <v>0</v>
      </c>
      <c r="X338" s="86">
        <v>0</v>
      </c>
      <c r="Y338" s="86">
        <v>0</v>
      </c>
      <c r="Z338" s="89">
        <f t="shared" si="124"/>
        <v>2.4167717899999999</v>
      </c>
      <c r="AA338" s="85">
        <f>I338</f>
        <v>2.38672182</v>
      </c>
      <c r="AB338" s="90">
        <f t="shared" si="125"/>
        <v>0</v>
      </c>
      <c r="AC338" s="90">
        <f t="shared" si="125"/>
        <v>0</v>
      </c>
      <c r="AD338" s="90">
        <f t="shared" si="125"/>
        <v>0</v>
      </c>
      <c r="AE338" s="90">
        <f t="shared" si="125"/>
        <v>0</v>
      </c>
      <c r="AF338" s="90">
        <f t="shared" si="125"/>
        <v>0</v>
      </c>
      <c r="AG338" s="90">
        <f t="shared" si="125"/>
        <v>0</v>
      </c>
      <c r="AH338" s="89">
        <f t="shared" si="116"/>
        <v>2.4167717899999999</v>
      </c>
      <c r="AI338" s="89">
        <f t="shared" si="117"/>
        <v>2.38672182</v>
      </c>
      <c r="AJ338" s="104" t="str">
        <f>'[2]Ф2 '!CT338</f>
        <v>нд</v>
      </c>
    </row>
    <row r="339" spans="1:36" ht="33" customHeight="1" x14ac:dyDescent="0.25">
      <c r="A339" s="80" t="s">
        <v>418</v>
      </c>
      <c r="B339" s="81" t="str">
        <f>'[2]Ф2 '!B339</f>
        <v>Строительство КТП - 250 КВА,  ул. Перевальная, 81 г.Находка</v>
      </c>
      <c r="C339" s="123" t="str">
        <f>'[2]Ф2 '!C339</f>
        <v>Q_ДЭСК_54</v>
      </c>
      <c r="D339" s="124" t="str">
        <f>'[2]Ф2 '!D339</f>
        <v>П</v>
      </c>
      <c r="E339" s="125">
        <f>'[2]Ф2 '!E339</f>
        <v>2026</v>
      </c>
      <c r="F339" s="125">
        <f>'[2]Ф2 '!F339</f>
        <v>2026</v>
      </c>
      <c r="G339" s="125">
        <f>'[2]Ф2 '!G339</f>
        <v>2026</v>
      </c>
      <c r="H339" s="85">
        <v>1.6667832600000001</v>
      </c>
      <c r="I339" s="85">
        <v>1.6696921899999999</v>
      </c>
      <c r="J339" s="84" t="s">
        <v>55</v>
      </c>
      <c r="K339" s="85">
        <f t="shared" si="126"/>
        <v>1.6667832600000001</v>
      </c>
      <c r="L339" s="86">
        <v>0</v>
      </c>
      <c r="M339" s="85">
        <f t="shared" si="127"/>
        <v>1.6667832600000001</v>
      </c>
      <c r="N339" s="86">
        <v>0</v>
      </c>
      <c r="O339" s="86">
        <v>0</v>
      </c>
      <c r="P339" s="85">
        <f t="shared" si="128"/>
        <v>1.6696921899999999</v>
      </c>
      <c r="Q339" s="86">
        <v>0</v>
      </c>
      <c r="R339" s="85">
        <f t="shared" si="129"/>
        <v>1.6696921899999999</v>
      </c>
      <c r="S339" s="86">
        <v>0</v>
      </c>
      <c r="T339" s="86">
        <v>0</v>
      </c>
      <c r="U339" s="86">
        <v>0</v>
      </c>
      <c r="V339" s="86">
        <v>0</v>
      </c>
      <c r="W339" s="86">
        <f t="shared" si="113"/>
        <v>0</v>
      </c>
      <c r="X339" s="86">
        <v>0</v>
      </c>
      <c r="Y339" s="86">
        <v>0</v>
      </c>
      <c r="Z339" s="89">
        <f t="shared" si="124"/>
        <v>1.6667832600000001</v>
      </c>
      <c r="AA339" s="85">
        <f>I339</f>
        <v>1.6696921899999999</v>
      </c>
      <c r="AB339" s="90">
        <f t="shared" si="125"/>
        <v>0</v>
      </c>
      <c r="AC339" s="90">
        <f t="shared" si="125"/>
        <v>0</v>
      </c>
      <c r="AD339" s="90">
        <f t="shared" si="125"/>
        <v>0</v>
      </c>
      <c r="AE339" s="90">
        <f t="shared" si="125"/>
        <v>0</v>
      </c>
      <c r="AF339" s="90">
        <f t="shared" si="125"/>
        <v>0</v>
      </c>
      <c r="AG339" s="90">
        <f t="shared" si="125"/>
        <v>0</v>
      </c>
      <c r="AH339" s="89">
        <f t="shared" si="116"/>
        <v>1.6667832600000001</v>
      </c>
      <c r="AI339" s="89">
        <f t="shared" si="117"/>
        <v>1.6696921899999999</v>
      </c>
      <c r="AJ339" s="104" t="str">
        <f>'[2]Ф2 '!CT339</f>
        <v>нд</v>
      </c>
    </row>
    <row r="340" spans="1:36" ht="33" customHeight="1" x14ac:dyDescent="0.25">
      <c r="A340" s="80" t="s">
        <v>419</v>
      </c>
      <c r="B340" s="81" t="str">
        <f>'[2]Ф2 '!B340</f>
        <v>Строительство КТП - 630 КВА,  ул. Грибная, 2 г.Находка</v>
      </c>
      <c r="C340" s="123" t="str">
        <f>'[2]Ф2 '!C340</f>
        <v>Q_ДЭСК_55</v>
      </c>
      <c r="D340" s="124" t="str">
        <f>'[2]Ф2 '!D340</f>
        <v>П</v>
      </c>
      <c r="E340" s="125">
        <f>'[2]Ф2 '!E340</f>
        <v>2029</v>
      </c>
      <c r="F340" s="125">
        <f>'[2]Ф2 '!F340</f>
        <v>2026</v>
      </c>
      <c r="G340" s="125">
        <f>'[2]Ф2 '!G340</f>
        <v>2029</v>
      </c>
      <c r="H340" s="85">
        <v>2.4167717899999999</v>
      </c>
      <c r="I340" s="85">
        <v>2.3767218200000002</v>
      </c>
      <c r="J340" s="84" t="s">
        <v>55</v>
      </c>
      <c r="K340" s="85">
        <f t="shared" si="126"/>
        <v>2.4167717899999999</v>
      </c>
      <c r="L340" s="86">
        <v>0</v>
      </c>
      <c r="M340" s="85">
        <f t="shared" si="127"/>
        <v>2.4167717899999999</v>
      </c>
      <c r="N340" s="86">
        <v>0</v>
      </c>
      <c r="O340" s="86">
        <v>0</v>
      </c>
      <c r="P340" s="85">
        <f t="shared" si="128"/>
        <v>2.8405762499999998</v>
      </c>
      <c r="Q340" s="86">
        <v>0</v>
      </c>
      <c r="R340" s="85">
        <v>2.8405762499999998</v>
      </c>
      <c r="S340" s="86">
        <v>0</v>
      </c>
      <c r="T340" s="86">
        <v>0</v>
      </c>
      <c r="U340" s="86">
        <v>0</v>
      </c>
      <c r="V340" s="86">
        <v>0</v>
      </c>
      <c r="W340" s="86">
        <f t="shared" si="113"/>
        <v>0</v>
      </c>
      <c r="X340" s="86">
        <v>0</v>
      </c>
      <c r="Y340" s="86">
        <v>0</v>
      </c>
      <c r="Z340" s="115">
        <f t="shared" si="124"/>
        <v>2.4167717899999999</v>
      </c>
      <c r="AA340" s="129">
        <v>0</v>
      </c>
      <c r="AB340" s="90">
        <f t="shared" si="125"/>
        <v>0</v>
      </c>
      <c r="AC340" s="90">
        <f t="shared" si="125"/>
        <v>0</v>
      </c>
      <c r="AD340" s="90">
        <f t="shared" si="125"/>
        <v>0</v>
      </c>
      <c r="AE340" s="90">
        <f t="shared" si="125"/>
        <v>0</v>
      </c>
      <c r="AF340" s="130">
        <f t="shared" si="125"/>
        <v>0</v>
      </c>
      <c r="AG340" s="115">
        <f>P340</f>
        <v>2.8405762499999998</v>
      </c>
      <c r="AH340" s="89">
        <f t="shared" si="116"/>
        <v>2.4167717899999999</v>
      </c>
      <c r="AI340" s="89">
        <f t="shared" si="117"/>
        <v>2.8405762499999998</v>
      </c>
      <c r="AJ340" s="104" t="str">
        <f>'[2]Ф2 '!CT340</f>
        <v>нд</v>
      </c>
    </row>
    <row r="341" spans="1:36" ht="33" customHeight="1" x14ac:dyDescent="0.25">
      <c r="A341" s="80" t="s">
        <v>420</v>
      </c>
      <c r="B341" s="81" t="str">
        <f>'[2]Ф2 '!B341</f>
        <v>Строительство КТП - 630 КВА,  ул. Верхне-Морская, 28 г.Находка</v>
      </c>
      <c r="C341" s="123" t="str">
        <f>'[2]Ф2 '!C341</f>
        <v>Q_ДЭСК_56</v>
      </c>
      <c r="D341" s="124" t="str">
        <f>'[2]Ф2 '!D341</f>
        <v>П</v>
      </c>
      <c r="E341" s="125">
        <f>'[2]Ф2 '!E341</f>
        <v>2029</v>
      </c>
      <c r="F341" s="125">
        <f>'[2]Ф2 '!F341</f>
        <v>2026</v>
      </c>
      <c r="G341" s="125">
        <f>'[2]Ф2 '!G341</f>
        <v>2029</v>
      </c>
      <c r="H341" s="85">
        <v>2.4167717899999999</v>
      </c>
      <c r="I341" s="85">
        <v>2.3767218200000002</v>
      </c>
      <c r="J341" s="84" t="s">
        <v>55</v>
      </c>
      <c r="K341" s="85">
        <f t="shared" si="126"/>
        <v>2.4167717899999999</v>
      </c>
      <c r="L341" s="86">
        <v>0</v>
      </c>
      <c r="M341" s="85">
        <f t="shared" si="127"/>
        <v>2.4167717899999999</v>
      </c>
      <c r="N341" s="86">
        <v>0</v>
      </c>
      <c r="O341" s="86">
        <v>0</v>
      </c>
      <c r="P341" s="85">
        <f t="shared" si="128"/>
        <v>2.8405762499999998</v>
      </c>
      <c r="Q341" s="86">
        <v>0</v>
      </c>
      <c r="R341" s="85">
        <v>2.8405762499999998</v>
      </c>
      <c r="S341" s="86">
        <v>0</v>
      </c>
      <c r="T341" s="86">
        <v>0</v>
      </c>
      <c r="U341" s="86">
        <v>0</v>
      </c>
      <c r="V341" s="86">
        <v>0</v>
      </c>
      <c r="W341" s="86">
        <f t="shared" si="113"/>
        <v>0</v>
      </c>
      <c r="X341" s="86">
        <v>0</v>
      </c>
      <c r="Y341" s="86">
        <v>0</v>
      </c>
      <c r="Z341" s="115">
        <f t="shared" si="124"/>
        <v>2.4167717899999999</v>
      </c>
      <c r="AA341" s="129">
        <v>0</v>
      </c>
      <c r="AB341" s="90">
        <f t="shared" si="125"/>
        <v>0</v>
      </c>
      <c r="AC341" s="90">
        <f t="shared" si="125"/>
        <v>0</v>
      </c>
      <c r="AD341" s="90">
        <f t="shared" si="125"/>
        <v>0</v>
      </c>
      <c r="AE341" s="90">
        <f t="shared" si="125"/>
        <v>0</v>
      </c>
      <c r="AF341" s="130">
        <f t="shared" si="125"/>
        <v>0</v>
      </c>
      <c r="AG341" s="115">
        <f>P341</f>
        <v>2.8405762499999998</v>
      </c>
      <c r="AH341" s="89">
        <f t="shared" si="116"/>
        <v>2.4167717899999999</v>
      </c>
      <c r="AI341" s="89">
        <f t="shared" si="117"/>
        <v>2.8405762499999998</v>
      </c>
      <c r="AJ341" s="104" t="str">
        <f>'[2]Ф2 '!CT341</f>
        <v>нд</v>
      </c>
    </row>
    <row r="342" spans="1:36" ht="33" customHeight="1" x14ac:dyDescent="0.25">
      <c r="A342" s="80" t="s">
        <v>421</v>
      </c>
      <c r="B342" s="81" t="str">
        <f>'[2]Ф2 '!B342</f>
        <v>Строительство  ВЛЗ-6 кВ ф.№15 ПС "Шахта-7" от КТП- 349  до строящейся КТП-6/,04кВ с трансформатором  400 кВА  Гагарина,31 снт Родник-1 г.Артём</v>
      </c>
      <c r="C342" s="123" t="str">
        <f>'[2]Ф2 '!C342</f>
        <v>Q_ДЭСК_125</v>
      </c>
      <c r="D342" s="124" t="str">
        <f>'[2]Ф2 '!D342</f>
        <v>П</v>
      </c>
      <c r="E342" s="125">
        <f>'[2]Ф2 '!E342</f>
        <v>2027</v>
      </c>
      <c r="F342" s="125">
        <f>'[2]Ф2 '!F342</f>
        <v>2027</v>
      </c>
      <c r="G342" s="125">
        <f>'[2]Ф2 '!G342</f>
        <v>2027</v>
      </c>
      <c r="H342" s="85">
        <v>1.64045665</v>
      </c>
      <c r="I342" s="85">
        <v>1.64187408</v>
      </c>
      <c r="J342" s="84" t="s">
        <v>55</v>
      </c>
      <c r="K342" s="85">
        <f t="shared" si="126"/>
        <v>1.64045665</v>
      </c>
      <c r="L342" s="86">
        <v>0</v>
      </c>
      <c r="M342" s="85">
        <f t="shared" si="127"/>
        <v>1.64045665</v>
      </c>
      <c r="N342" s="86">
        <v>0</v>
      </c>
      <c r="O342" s="86">
        <v>0</v>
      </c>
      <c r="P342" s="85">
        <f t="shared" si="128"/>
        <v>1.64187408</v>
      </c>
      <c r="Q342" s="86">
        <v>0</v>
      </c>
      <c r="R342" s="85">
        <f t="shared" si="129"/>
        <v>1.64187408</v>
      </c>
      <c r="S342" s="86">
        <v>0</v>
      </c>
      <c r="T342" s="86">
        <v>0</v>
      </c>
      <c r="U342" s="86">
        <v>0</v>
      </c>
      <c r="V342" s="86">
        <v>0</v>
      </c>
      <c r="W342" s="86">
        <f t="shared" si="113"/>
        <v>0</v>
      </c>
      <c r="X342" s="86">
        <v>0</v>
      </c>
      <c r="Y342" s="86">
        <v>0</v>
      </c>
      <c r="Z342" s="90">
        <f t="shared" si="124"/>
        <v>0</v>
      </c>
      <c r="AA342" s="86">
        <v>0</v>
      </c>
      <c r="AB342" s="89">
        <f t="shared" ref="AB342:AB349" si="130">M342</f>
        <v>1.64045665</v>
      </c>
      <c r="AC342" s="89">
        <f t="shared" ref="AC342:AC347" si="131">I342</f>
        <v>1.64187408</v>
      </c>
      <c r="AD342" s="90">
        <f t="shared" si="125"/>
        <v>0</v>
      </c>
      <c r="AE342" s="90">
        <f t="shared" si="125"/>
        <v>0</v>
      </c>
      <c r="AF342" s="90">
        <f t="shared" si="125"/>
        <v>0</v>
      </c>
      <c r="AG342" s="90">
        <f t="shared" si="125"/>
        <v>0</v>
      </c>
      <c r="AH342" s="89">
        <f t="shared" si="116"/>
        <v>1.64045665</v>
      </c>
      <c r="AI342" s="89">
        <f t="shared" si="117"/>
        <v>1.64187408</v>
      </c>
      <c r="AJ342" s="104" t="str">
        <f>'[2]Ф2 '!CT342</f>
        <v>нд</v>
      </c>
    </row>
    <row r="343" spans="1:36" ht="33" customHeight="1" x14ac:dyDescent="0.25">
      <c r="A343" s="80" t="s">
        <v>422</v>
      </c>
      <c r="B343" s="81" t="str">
        <f>'[2]Ф2 '!B343</f>
        <v>Строительство  КТП-6/0,4кВ с трансформатором 400кВА в районе  ул.Сахалинская, 51 г.Артём</v>
      </c>
      <c r="C343" s="123" t="str">
        <f>'[2]Ф2 '!C343</f>
        <v>Q_ДЭСК_126</v>
      </c>
      <c r="D343" s="124" t="str">
        <f>'[2]Ф2 '!D343</f>
        <v>П</v>
      </c>
      <c r="E343" s="125">
        <f>'[2]Ф2 '!E343</f>
        <v>2027</v>
      </c>
      <c r="F343" s="125">
        <f>'[2]Ф2 '!F343</f>
        <v>2027</v>
      </c>
      <c r="G343" s="125">
        <f>'[2]Ф2 '!G343</f>
        <v>2027</v>
      </c>
      <c r="H343" s="85">
        <v>2.1958423200000001</v>
      </c>
      <c r="I343" s="85">
        <v>2.1078559600000002</v>
      </c>
      <c r="J343" s="84" t="s">
        <v>55</v>
      </c>
      <c r="K343" s="85">
        <f t="shared" si="126"/>
        <v>2.1958423200000001</v>
      </c>
      <c r="L343" s="86">
        <v>0</v>
      </c>
      <c r="M343" s="85">
        <f t="shared" si="127"/>
        <v>2.1958423200000001</v>
      </c>
      <c r="N343" s="86">
        <v>0</v>
      </c>
      <c r="O343" s="86">
        <v>0</v>
      </c>
      <c r="P343" s="85">
        <f t="shared" si="128"/>
        <v>2.1078559600000002</v>
      </c>
      <c r="Q343" s="86">
        <v>0</v>
      </c>
      <c r="R343" s="85">
        <f t="shared" si="129"/>
        <v>2.1078559600000002</v>
      </c>
      <c r="S343" s="86">
        <v>0</v>
      </c>
      <c r="T343" s="86">
        <v>0</v>
      </c>
      <c r="U343" s="86">
        <v>0</v>
      </c>
      <c r="V343" s="86">
        <v>0</v>
      </c>
      <c r="W343" s="86">
        <f t="shared" si="113"/>
        <v>0</v>
      </c>
      <c r="X343" s="86">
        <v>0</v>
      </c>
      <c r="Y343" s="86">
        <v>0</v>
      </c>
      <c r="Z343" s="90">
        <f t="shared" si="124"/>
        <v>0</v>
      </c>
      <c r="AA343" s="86">
        <v>0</v>
      </c>
      <c r="AB343" s="89">
        <f t="shared" si="130"/>
        <v>2.1958423200000001</v>
      </c>
      <c r="AC343" s="89">
        <f t="shared" si="131"/>
        <v>2.1078559600000002</v>
      </c>
      <c r="AD343" s="90">
        <f t="shared" si="125"/>
        <v>0</v>
      </c>
      <c r="AE343" s="90">
        <f t="shared" si="125"/>
        <v>0</v>
      </c>
      <c r="AF343" s="90">
        <f t="shared" si="125"/>
        <v>0</v>
      </c>
      <c r="AG343" s="90">
        <f t="shared" si="125"/>
        <v>0</v>
      </c>
      <c r="AH343" s="89">
        <f t="shared" si="116"/>
        <v>2.1958423200000001</v>
      </c>
      <c r="AI343" s="89">
        <f t="shared" si="117"/>
        <v>2.1078559600000002</v>
      </c>
      <c r="AJ343" s="104" t="str">
        <f>'[2]Ф2 '!CT343</f>
        <v>нд</v>
      </c>
    </row>
    <row r="344" spans="1:36" ht="33" customHeight="1" x14ac:dyDescent="0.25">
      <c r="A344" s="80" t="s">
        <v>423</v>
      </c>
      <c r="B344" s="81" t="str">
        <f>'[2]Ф2 '!B344</f>
        <v>Строительство  КТП-6/0,4кВ с трансформатором 400 кВА  ул. Гагарина, 31 снт Родник-1 г.Артём</v>
      </c>
      <c r="C344" s="123" t="str">
        <f>'[2]Ф2 '!C344</f>
        <v>Q_ДЭСК_127</v>
      </c>
      <c r="D344" s="124" t="str">
        <f>'[2]Ф2 '!D344</f>
        <v>П</v>
      </c>
      <c r="E344" s="125">
        <f>'[2]Ф2 '!E344</f>
        <v>2027</v>
      </c>
      <c r="F344" s="125">
        <f>'[2]Ф2 '!F344</f>
        <v>2027</v>
      </c>
      <c r="G344" s="125">
        <f>'[2]Ф2 '!G344</f>
        <v>2027</v>
      </c>
      <c r="H344" s="85">
        <v>2.1409768599999999</v>
      </c>
      <c r="I344" s="85">
        <v>2.0555179300000002</v>
      </c>
      <c r="J344" s="84" t="s">
        <v>55</v>
      </c>
      <c r="K344" s="85">
        <f t="shared" si="126"/>
        <v>2.1409768599999999</v>
      </c>
      <c r="L344" s="86">
        <v>0</v>
      </c>
      <c r="M344" s="85">
        <f t="shared" si="127"/>
        <v>2.1409768599999999</v>
      </c>
      <c r="N344" s="86">
        <v>0</v>
      </c>
      <c r="O344" s="86">
        <v>0</v>
      </c>
      <c r="P344" s="85">
        <f t="shared" si="128"/>
        <v>2.0555179300000002</v>
      </c>
      <c r="Q344" s="86">
        <v>0</v>
      </c>
      <c r="R344" s="85">
        <f t="shared" si="129"/>
        <v>2.0555179300000002</v>
      </c>
      <c r="S344" s="86">
        <v>0</v>
      </c>
      <c r="T344" s="86">
        <v>0</v>
      </c>
      <c r="U344" s="86">
        <v>0</v>
      </c>
      <c r="V344" s="86">
        <v>0</v>
      </c>
      <c r="W344" s="86">
        <f t="shared" si="113"/>
        <v>0</v>
      </c>
      <c r="X344" s="86">
        <v>0</v>
      </c>
      <c r="Y344" s="86">
        <v>0</v>
      </c>
      <c r="Z344" s="90">
        <f t="shared" si="124"/>
        <v>0</v>
      </c>
      <c r="AA344" s="86">
        <v>0</v>
      </c>
      <c r="AB344" s="89">
        <f t="shared" si="130"/>
        <v>2.1409768599999999</v>
      </c>
      <c r="AC344" s="89">
        <f t="shared" si="131"/>
        <v>2.0555179300000002</v>
      </c>
      <c r="AD344" s="90">
        <f t="shared" si="125"/>
        <v>0</v>
      </c>
      <c r="AE344" s="90">
        <f t="shared" si="125"/>
        <v>0</v>
      </c>
      <c r="AF344" s="90">
        <f t="shared" si="125"/>
        <v>0</v>
      </c>
      <c r="AG344" s="90">
        <f t="shared" si="125"/>
        <v>0</v>
      </c>
      <c r="AH344" s="89">
        <f t="shared" si="116"/>
        <v>2.1409768599999999</v>
      </c>
      <c r="AI344" s="89">
        <f t="shared" si="117"/>
        <v>2.0555179300000002</v>
      </c>
      <c r="AJ344" s="104" t="str">
        <f>'[2]Ф2 '!CT344</f>
        <v>нд</v>
      </c>
    </row>
    <row r="345" spans="1:36" ht="33" customHeight="1" x14ac:dyDescent="0.25">
      <c r="A345" s="80" t="s">
        <v>424</v>
      </c>
      <c r="B345" s="81" t="str">
        <f>'[2]Ф2 '!B345</f>
        <v>Строительство  КТП-6/0,4кВ с трансформатором 400 кВА в районе ул. Челябинская, 20 г.Артём</v>
      </c>
      <c r="C345" s="123" t="str">
        <f>'[2]Ф2 '!C345</f>
        <v>Q_ДЭСК_128</v>
      </c>
      <c r="D345" s="124" t="str">
        <f>'[2]Ф2 '!D345</f>
        <v>П</v>
      </c>
      <c r="E345" s="125">
        <f>'[2]Ф2 '!E345</f>
        <v>2027</v>
      </c>
      <c r="F345" s="125">
        <f>'[2]Ф2 '!F345</f>
        <v>2027</v>
      </c>
      <c r="G345" s="125">
        <f>'[2]Ф2 '!G345</f>
        <v>2027</v>
      </c>
      <c r="H345" s="85">
        <v>1.9290812500000001</v>
      </c>
      <c r="I345" s="85">
        <v>1.8508969500000001</v>
      </c>
      <c r="J345" s="84" t="s">
        <v>55</v>
      </c>
      <c r="K345" s="85">
        <f t="shared" si="126"/>
        <v>1.9290812500000001</v>
      </c>
      <c r="L345" s="86">
        <v>0</v>
      </c>
      <c r="M345" s="85">
        <f t="shared" si="127"/>
        <v>1.9290812500000001</v>
      </c>
      <c r="N345" s="86">
        <v>0</v>
      </c>
      <c r="O345" s="86">
        <v>0</v>
      </c>
      <c r="P345" s="85">
        <f t="shared" si="128"/>
        <v>1.8508969500000001</v>
      </c>
      <c r="Q345" s="86">
        <v>0</v>
      </c>
      <c r="R345" s="85">
        <f t="shared" si="129"/>
        <v>1.8508969500000001</v>
      </c>
      <c r="S345" s="86">
        <v>0</v>
      </c>
      <c r="T345" s="86">
        <v>0</v>
      </c>
      <c r="U345" s="86">
        <v>0</v>
      </c>
      <c r="V345" s="86">
        <v>0</v>
      </c>
      <c r="W345" s="86">
        <f t="shared" si="113"/>
        <v>0</v>
      </c>
      <c r="X345" s="86">
        <v>0</v>
      </c>
      <c r="Y345" s="86">
        <v>0</v>
      </c>
      <c r="Z345" s="90">
        <f t="shared" si="124"/>
        <v>0</v>
      </c>
      <c r="AA345" s="86">
        <v>0</v>
      </c>
      <c r="AB345" s="89">
        <f t="shared" si="130"/>
        <v>1.9290812500000001</v>
      </c>
      <c r="AC345" s="89">
        <f t="shared" si="131"/>
        <v>1.8508969500000001</v>
      </c>
      <c r="AD345" s="90">
        <f t="shared" si="125"/>
        <v>0</v>
      </c>
      <c r="AE345" s="90">
        <f t="shared" si="125"/>
        <v>0</v>
      </c>
      <c r="AF345" s="90">
        <f t="shared" si="125"/>
        <v>0</v>
      </c>
      <c r="AG345" s="90">
        <f t="shared" si="125"/>
        <v>0</v>
      </c>
      <c r="AH345" s="89">
        <f t="shared" si="116"/>
        <v>1.9290812500000001</v>
      </c>
      <c r="AI345" s="89">
        <f t="shared" si="117"/>
        <v>1.8508969500000001</v>
      </c>
      <c r="AJ345" s="104" t="str">
        <f>'[2]Ф2 '!CT345</f>
        <v>нд</v>
      </c>
    </row>
    <row r="346" spans="1:36" ht="33" customHeight="1" x14ac:dyDescent="0.25">
      <c r="A346" s="80" t="s">
        <v>425</v>
      </c>
      <c r="B346" s="81" t="str">
        <f>'[2]Ф2 '!B346</f>
        <v>Строительство ВЛЗ-6кВ от опоры №51/24/14 Ф. №15 ПС "Артёмовская" до опоры № 51/52 Ф. №15 ПС "Артёмовская"</v>
      </c>
      <c r="C346" s="123" t="str">
        <f>'[2]Ф2 '!C346</f>
        <v>Q_ДЭСК_129</v>
      </c>
      <c r="D346" s="124" t="str">
        <f>'[2]Ф2 '!D346</f>
        <v>П</v>
      </c>
      <c r="E346" s="125">
        <f>'[2]Ф2 '!E346</f>
        <v>2027</v>
      </c>
      <c r="F346" s="125">
        <f>'[2]Ф2 '!F346</f>
        <v>2027</v>
      </c>
      <c r="G346" s="125">
        <f>'[2]Ф2 '!G346</f>
        <v>2027</v>
      </c>
      <c r="H346" s="85">
        <v>0.81999021000000005</v>
      </c>
      <c r="I346" s="85">
        <v>0.81841450999999998</v>
      </c>
      <c r="J346" s="84" t="s">
        <v>55</v>
      </c>
      <c r="K346" s="85">
        <f t="shared" si="126"/>
        <v>0.81999021000000005</v>
      </c>
      <c r="L346" s="86">
        <v>0</v>
      </c>
      <c r="M346" s="85">
        <f t="shared" si="127"/>
        <v>0.81999021000000005</v>
      </c>
      <c r="N346" s="86">
        <v>0</v>
      </c>
      <c r="O346" s="86">
        <v>0</v>
      </c>
      <c r="P346" s="85">
        <f t="shared" si="128"/>
        <v>0.81841450999999998</v>
      </c>
      <c r="Q346" s="86">
        <v>0</v>
      </c>
      <c r="R346" s="85">
        <f t="shared" si="129"/>
        <v>0.81841450999999998</v>
      </c>
      <c r="S346" s="86">
        <v>0</v>
      </c>
      <c r="T346" s="86">
        <v>0</v>
      </c>
      <c r="U346" s="86">
        <v>0</v>
      </c>
      <c r="V346" s="86">
        <v>0</v>
      </c>
      <c r="W346" s="86">
        <f t="shared" si="113"/>
        <v>0</v>
      </c>
      <c r="X346" s="86">
        <v>0</v>
      </c>
      <c r="Y346" s="86">
        <v>0</v>
      </c>
      <c r="Z346" s="90">
        <f t="shared" si="124"/>
        <v>0</v>
      </c>
      <c r="AA346" s="86">
        <v>0</v>
      </c>
      <c r="AB346" s="89">
        <f t="shared" si="130"/>
        <v>0.81999021000000005</v>
      </c>
      <c r="AC346" s="89">
        <f t="shared" si="131"/>
        <v>0.81841450999999998</v>
      </c>
      <c r="AD346" s="90">
        <f t="shared" si="125"/>
        <v>0</v>
      </c>
      <c r="AE346" s="90">
        <f t="shared" si="125"/>
        <v>0</v>
      </c>
      <c r="AF346" s="90">
        <f t="shared" si="125"/>
        <v>0</v>
      </c>
      <c r="AG346" s="90">
        <f t="shared" si="125"/>
        <v>0</v>
      </c>
      <c r="AH346" s="89">
        <f t="shared" si="116"/>
        <v>0.81999021000000005</v>
      </c>
      <c r="AI346" s="89">
        <f t="shared" si="117"/>
        <v>0.81841450999999998</v>
      </c>
      <c r="AJ346" s="104" t="str">
        <f>'[2]Ф2 '!CT346</f>
        <v>нд</v>
      </c>
    </row>
    <row r="347" spans="1:36" ht="33" customHeight="1" x14ac:dyDescent="0.25">
      <c r="A347" s="80" t="s">
        <v>426</v>
      </c>
      <c r="B347" s="81" t="str">
        <f>'[2]Ф2 '!B347</f>
        <v>Строительство КЛ-6 кВ Ф.№28 ПС "Кролевцы" от опоры № 26  до РУ-6кВ ТП- 206 г.Артём</v>
      </c>
      <c r="C347" s="123" t="str">
        <f>'[2]Ф2 '!C347</f>
        <v>Q_ДЭСК_130</v>
      </c>
      <c r="D347" s="124" t="str">
        <f>'[2]Ф2 '!D347</f>
        <v>П</v>
      </c>
      <c r="E347" s="125">
        <f>'[2]Ф2 '!E347</f>
        <v>2027</v>
      </c>
      <c r="F347" s="125">
        <f>'[2]Ф2 '!F347</f>
        <v>2027</v>
      </c>
      <c r="G347" s="125">
        <f>'[2]Ф2 '!G347</f>
        <v>2027</v>
      </c>
      <c r="H347" s="85">
        <v>20.82934508</v>
      </c>
      <c r="I347" s="85">
        <v>20.339946019999999</v>
      </c>
      <c r="J347" s="84" t="s">
        <v>55</v>
      </c>
      <c r="K347" s="85">
        <f t="shared" si="126"/>
        <v>20.82934508</v>
      </c>
      <c r="L347" s="86">
        <v>0</v>
      </c>
      <c r="M347" s="85">
        <f t="shared" si="127"/>
        <v>20.82934508</v>
      </c>
      <c r="N347" s="86">
        <v>0</v>
      </c>
      <c r="O347" s="86">
        <v>0</v>
      </c>
      <c r="P347" s="85">
        <f t="shared" si="128"/>
        <v>20.339946019999999</v>
      </c>
      <c r="Q347" s="86">
        <v>0</v>
      </c>
      <c r="R347" s="85">
        <f t="shared" si="129"/>
        <v>20.339946019999999</v>
      </c>
      <c r="S347" s="86">
        <v>0</v>
      </c>
      <c r="T347" s="86">
        <v>0</v>
      </c>
      <c r="U347" s="86">
        <v>0</v>
      </c>
      <c r="V347" s="86">
        <v>0</v>
      </c>
      <c r="W347" s="86">
        <f t="shared" si="113"/>
        <v>0</v>
      </c>
      <c r="X347" s="86">
        <v>0</v>
      </c>
      <c r="Y347" s="86">
        <v>0</v>
      </c>
      <c r="Z347" s="90">
        <f t="shared" si="124"/>
        <v>0</v>
      </c>
      <c r="AA347" s="86">
        <v>0</v>
      </c>
      <c r="AB347" s="89">
        <f t="shared" si="130"/>
        <v>20.82934508</v>
      </c>
      <c r="AC347" s="89">
        <f t="shared" si="131"/>
        <v>20.339946019999999</v>
      </c>
      <c r="AD347" s="90">
        <f t="shared" si="125"/>
        <v>0</v>
      </c>
      <c r="AE347" s="90">
        <f t="shared" si="125"/>
        <v>0</v>
      </c>
      <c r="AF347" s="90">
        <f t="shared" si="125"/>
        <v>0</v>
      </c>
      <c r="AG347" s="90">
        <f t="shared" si="125"/>
        <v>0</v>
      </c>
      <c r="AH347" s="89">
        <f t="shared" si="116"/>
        <v>20.82934508</v>
      </c>
      <c r="AI347" s="89">
        <f t="shared" si="117"/>
        <v>20.339946019999999</v>
      </c>
      <c r="AJ347" s="104" t="str">
        <f>'[2]Ф2 '!CT347</f>
        <v>нд</v>
      </c>
    </row>
    <row r="348" spans="1:36" ht="33" customHeight="1" x14ac:dyDescent="0.25">
      <c r="A348" s="80" t="s">
        <v>427</v>
      </c>
      <c r="B348" s="81" t="str">
        <f>'[2]Ф2 '!B348</f>
        <v>Строительство КТП-6/0,4кВ с трансформатором  630 кВА СНТ Сопка в районе уч.159 г.Артём</v>
      </c>
      <c r="C348" s="123" t="str">
        <f>'[2]Ф2 '!C348</f>
        <v>Q_ДЭСК_131</v>
      </c>
      <c r="D348" s="124" t="str">
        <f>'[2]Ф2 '!D348</f>
        <v>П</v>
      </c>
      <c r="E348" s="125">
        <f>'[2]Ф2 '!E348</f>
        <v>2026</v>
      </c>
      <c r="F348" s="125">
        <f>'[2]Ф2 '!F348</f>
        <v>2027</v>
      </c>
      <c r="G348" s="125">
        <f>'[2]Ф2 '!G348</f>
        <v>2026</v>
      </c>
      <c r="H348" s="85">
        <v>2.59900837</v>
      </c>
      <c r="I348" s="85">
        <v>2.3328669199999998</v>
      </c>
      <c r="J348" s="84" t="s">
        <v>55</v>
      </c>
      <c r="K348" s="85">
        <f t="shared" si="126"/>
        <v>2.59900837</v>
      </c>
      <c r="L348" s="86">
        <v>0</v>
      </c>
      <c r="M348" s="85">
        <f t="shared" si="127"/>
        <v>2.59900837</v>
      </c>
      <c r="N348" s="86">
        <v>0</v>
      </c>
      <c r="O348" s="86">
        <v>0</v>
      </c>
      <c r="P348" s="85">
        <f t="shared" si="128"/>
        <v>2.3328669199999998</v>
      </c>
      <c r="Q348" s="86">
        <v>0</v>
      </c>
      <c r="R348" s="85">
        <f t="shared" si="129"/>
        <v>2.3328669199999998</v>
      </c>
      <c r="S348" s="86">
        <v>0</v>
      </c>
      <c r="T348" s="86">
        <v>0</v>
      </c>
      <c r="U348" s="86">
        <v>0</v>
      </c>
      <c r="V348" s="86">
        <v>0</v>
      </c>
      <c r="W348" s="86">
        <f t="shared" si="113"/>
        <v>0</v>
      </c>
      <c r="X348" s="86">
        <v>0</v>
      </c>
      <c r="Y348" s="86">
        <v>0</v>
      </c>
      <c r="Z348" s="90">
        <f t="shared" si="124"/>
        <v>0</v>
      </c>
      <c r="AA348" s="85">
        <f>I348</f>
        <v>2.3328669199999998</v>
      </c>
      <c r="AB348" s="89">
        <f t="shared" si="130"/>
        <v>2.59900837</v>
      </c>
      <c r="AC348" s="90">
        <v>0</v>
      </c>
      <c r="AD348" s="90">
        <f t="shared" si="125"/>
        <v>0</v>
      </c>
      <c r="AE348" s="90">
        <f t="shared" si="125"/>
        <v>0</v>
      </c>
      <c r="AF348" s="90">
        <f t="shared" si="125"/>
        <v>0</v>
      </c>
      <c r="AG348" s="90">
        <f t="shared" si="125"/>
        <v>0</v>
      </c>
      <c r="AH348" s="89">
        <f t="shared" si="116"/>
        <v>2.59900837</v>
      </c>
      <c r="AI348" s="89">
        <f t="shared" si="117"/>
        <v>2.3328669199999998</v>
      </c>
      <c r="AJ348" s="104" t="str">
        <f>'[2]Ф2 '!CT348</f>
        <v>нд</v>
      </c>
    </row>
    <row r="349" spans="1:36" ht="33" customHeight="1" x14ac:dyDescent="0.25">
      <c r="A349" s="80" t="s">
        <v>428</v>
      </c>
      <c r="B349" s="81" t="str">
        <f>'[2]Ф2 '!B349</f>
        <v>Установка РП-6,0 кВ Ф18 ПС Микрорайон, п. Врангель, ул. Беринга, 26</v>
      </c>
      <c r="C349" s="123" t="str">
        <f>'[2]Ф2 '!C349</f>
        <v>Q_ДЭСК_132</v>
      </c>
      <c r="D349" s="124" t="str">
        <f>'[2]Ф2 '!D349</f>
        <v>П</v>
      </c>
      <c r="E349" s="125">
        <f>'[2]Ф2 '!E349</f>
        <v>2027</v>
      </c>
      <c r="F349" s="125">
        <f>'[2]Ф2 '!F349</f>
        <v>2027</v>
      </c>
      <c r="G349" s="125">
        <f>'[2]Ф2 '!G349</f>
        <v>2027</v>
      </c>
      <c r="H349" s="85">
        <v>4.8065844100000001</v>
      </c>
      <c r="I349" s="85">
        <v>5.4193479299999998</v>
      </c>
      <c r="J349" s="84" t="s">
        <v>55</v>
      </c>
      <c r="K349" s="85">
        <f t="shared" si="126"/>
        <v>4.8065844100000001</v>
      </c>
      <c r="L349" s="86">
        <v>0</v>
      </c>
      <c r="M349" s="85">
        <f t="shared" si="127"/>
        <v>4.8065844100000001</v>
      </c>
      <c r="N349" s="86">
        <v>0</v>
      </c>
      <c r="O349" s="86">
        <v>0</v>
      </c>
      <c r="P349" s="85">
        <f t="shared" si="128"/>
        <v>5.4193479299999998</v>
      </c>
      <c r="Q349" s="86">
        <v>0</v>
      </c>
      <c r="R349" s="85">
        <f t="shared" si="129"/>
        <v>5.4193479299999998</v>
      </c>
      <c r="S349" s="86">
        <v>0</v>
      </c>
      <c r="T349" s="86">
        <v>0</v>
      </c>
      <c r="U349" s="86">
        <v>0</v>
      </c>
      <c r="V349" s="86">
        <v>0</v>
      </c>
      <c r="W349" s="86">
        <f t="shared" si="113"/>
        <v>0</v>
      </c>
      <c r="X349" s="86">
        <v>0</v>
      </c>
      <c r="Y349" s="86">
        <v>0</v>
      </c>
      <c r="Z349" s="90">
        <f t="shared" si="124"/>
        <v>0</v>
      </c>
      <c r="AA349" s="86">
        <v>0</v>
      </c>
      <c r="AB349" s="89">
        <f t="shared" si="130"/>
        <v>4.8065844100000001</v>
      </c>
      <c r="AC349" s="89">
        <f>I349</f>
        <v>5.4193479299999998</v>
      </c>
      <c r="AD349" s="90">
        <f t="shared" si="125"/>
        <v>0</v>
      </c>
      <c r="AE349" s="90">
        <f t="shared" si="125"/>
        <v>0</v>
      </c>
      <c r="AF349" s="90">
        <f t="shared" si="125"/>
        <v>0</v>
      </c>
      <c r="AG349" s="90">
        <f t="shared" si="125"/>
        <v>0</v>
      </c>
      <c r="AH349" s="89">
        <f t="shared" si="116"/>
        <v>4.8065844100000001</v>
      </c>
      <c r="AI349" s="89">
        <f t="shared" si="117"/>
        <v>5.4193479299999998</v>
      </c>
      <c r="AJ349" s="104" t="str">
        <f>'[2]Ф2 '!CT349</f>
        <v>нд</v>
      </c>
    </row>
    <row r="350" spans="1:36" ht="33" customHeight="1" x14ac:dyDescent="0.25">
      <c r="A350" s="80" t="s">
        <v>429</v>
      </c>
      <c r="B350" s="81" t="str">
        <f>'[2]Ф2 '!B350</f>
        <v xml:space="preserve">Выполнение работ по прокладке подводного кабеля 10 кВ на о. Путятин </v>
      </c>
      <c r="C350" s="123" t="str">
        <f>'[2]Ф2 '!C350</f>
        <v>Q_ДЭСК_139</v>
      </c>
      <c r="D350" s="124" t="str">
        <f>'[2]Ф2 '!D350</f>
        <v>П</v>
      </c>
      <c r="E350" s="125">
        <f>'[2]Ф2 '!E350</f>
        <v>2028</v>
      </c>
      <c r="F350" s="125">
        <f>'[2]Ф2 '!F350</f>
        <v>2028</v>
      </c>
      <c r="G350" s="125">
        <v>2029</v>
      </c>
      <c r="H350" s="85">
        <v>254.92</v>
      </c>
      <c r="I350" s="85">
        <f>AE350+AG350</f>
        <v>274.68574468999998</v>
      </c>
      <c r="J350" s="84" t="s">
        <v>55</v>
      </c>
      <c r="K350" s="85">
        <f t="shared" si="126"/>
        <v>254.92</v>
      </c>
      <c r="L350" s="86">
        <v>0</v>
      </c>
      <c r="M350" s="85">
        <f t="shared" si="127"/>
        <v>254.92</v>
      </c>
      <c r="N350" s="86">
        <v>0</v>
      </c>
      <c r="O350" s="86">
        <v>0</v>
      </c>
      <c r="P350" s="85">
        <f t="shared" si="128"/>
        <v>274.68574468999998</v>
      </c>
      <c r="Q350" s="86">
        <v>0</v>
      </c>
      <c r="R350" s="85">
        <f t="shared" si="129"/>
        <v>274.68574468999998</v>
      </c>
      <c r="S350" s="86">
        <v>0</v>
      </c>
      <c r="T350" s="86">
        <v>0</v>
      </c>
      <c r="U350" s="86">
        <v>0</v>
      </c>
      <c r="V350" s="86">
        <v>0</v>
      </c>
      <c r="W350" s="86">
        <f t="shared" si="113"/>
        <v>0</v>
      </c>
      <c r="X350" s="86">
        <v>0</v>
      </c>
      <c r="Y350" s="86">
        <v>0</v>
      </c>
      <c r="Z350" s="90">
        <f t="shared" si="124"/>
        <v>0</v>
      </c>
      <c r="AA350" s="86">
        <v>0</v>
      </c>
      <c r="AB350" s="90">
        <v>0</v>
      </c>
      <c r="AC350" s="90">
        <f>IF(I350=2026,K350,0)</f>
        <v>0</v>
      </c>
      <c r="AD350" s="89">
        <f>M350</f>
        <v>254.92</v>
      </c>
      <c r="AE350" s="89">
        <v>145.19442892999999</v>
      </c>
      <c r="AF350" s="90">
        <f>IF(L350=2026,N350,0)</f>
        <v>0</v>
      </c>
      <c r="AG350" s="89">
        <v>129.49131575999999</v>
      </c>
      <c r="AH350" s="89">
        <f t="shared" si="116"/>
        <v>254.92</v>
      </c>
      <c r="AI350" s="89">
        <f t="shared" si="117"/>
        <v>274.68574468999998</v>
      </c>
      <c r="AJ350" s="104" t="str">
        <f>'[2]Ф2 '!CT350</f>
        <v>нд</v>
      </c>
    </row>
    <row r="351" spans="1:36" ht="33" customHeight="1" x14ac:dyDescent="0.25">
      <c r="A351" s="80" t="s">
        <v>430</v>
      </c>
      <c r="B351" s="81" t="str">
        <f>'[2]Ф2 '!B351</f>
        <v>Строительство КТП-10/0,4 кВ п.Путятин ул.Садовая</v>
      </c>
      <c r="C351" s="123" t="str">
        <f>'[2]Ф2 '!C351</f>
        <v>R_ДЭСК_16</v>
      </c>
      <c r="D351" s="124" t="str">
        <f>'[2]Ф2 '!D351</f>
        <v>П</v>
      </c>
      <c r="E351" s="125">
        <f>'[2]Ф2 '!E351</f>
        <v>2026</v>
      </c>
      <c r="F351" s="125">
        <f>'[2]Ф2 '!F351</f>
        <v>2026</v>
      </c>
      <c r="G351" s="125">
        <f>'[2]Ф2 '!G351</f>
        <v>2026</v>
      </c>
      <c r="H351" s="86">
        <v>0</v>
      </c>
      <c r="I351" s="85">
        <v>2.79601495</v>
      </c>
      <c r="J351" s="84" t="s">
        <v>55</v>
      </c>
      <c r="K351" s="86">
        <f t="shared" ref="K351:K353" si="132">SUM(L351:O351)</f>
        <v>0</v>
      </c>
      <c r="L351" s="86">
        <v>0</v>
      </c>
      <c r="M351" s="86">
        <f t="shared" si="127"/>
        <v>0</v>
      </c>
      <c r="N351" s="86">
        <v>0</v>
      </c>
      <c r="O351" s="86">
        <v>0</v>
      </c>
      <c r="P351" s="85">
        <f t="shared" si="128"/>
        <v>2.79601495</v>
      </c>
      <c r="Q351" s="86">
        <v>0</v>
      </c>
      <c r="R351" s="85">
        <f t="shared" si="129"/>
        <v>2.79601495</v>
      </c>
      <c r="S351" s="86">
        <v>0</v>
      </c>
      <c r="T351" s="86">
        <v>0</v>
      </c>
      <c r="U351" s="86">
        <v>0</v>
      </c>
      <c r="V351" s="86">
        <v>0</v>
      </c>
      <c r="W351" s="86">
        <f t="shared" si="113"/>
        <v>0</v>
      </c>
      <c r="X351" s="86">
        <v>0</v>
      </c>
      <c r="Y351" s="86">
        <v>0</v>
      </c>
      <c r="Z351" s="90">
        <f t="shared" si="124"/>
        <v>0</v>
      </c>
      <c r="AA351" s="85">
        <f>I351</f>
        <v>2.79601495</v>
      </c>
      <c r="AB351" s="90">
        <f>IF(H351=2026,J351,0)</f>
        <v>0</v>
      </c>
      <c r="AC351" s="90">
        <f>IF(I351=2026,K351,0)</f>
        <v>0</v>
      </c>
      <c r="AD351" s="90">
        <f t="shared" ref="AD351:AE353" si="133">IF(J351=2026,L351,0)</f>
        <v>0</v>
      </c>
      <c r="AE351" s="90">
        <f t="shared" si="133"/>
        <v>0</v>
      </c>
      <c r="AF351" s="90">
        <f>IF(L351=2026,N351,0)</f>
        <v>0</v>
      </c>
      <c r="AG351" s="90">
        <f>IF(M351=2026,O351,0)</f>
        <v>0</v>
      </c>
      <c r="AH351" s="90">
        <f t="shared" si="116"/>
        <v>0</v>
      </c>
      <c r="AI351" s="89">
        <f t="shared" si="117"/>
        <v>2.79601495</v>
      </c>
      <c r="AJ351" s="98" t="str">
        <f>'[2]Ф2 '!CT351</f>
        <v>Повышение пропускной способности, улучшение качества напряжения у существующих потребителей</v>
      </c>
    </row>
    <row r="352" spans="1:36" ht="33" customHeight="1" x14ac:dyDescent="0.25">
      <c r="A352" s="80" t="s">
        <v>431</v>
      </c>
      <c r="B352" s="81" t="str">
        <f>'[2]Ф2 '!B352</f>
        <v>Строительство КТП-10/0,4 кВ п.Путятин ул.Нагорная</v>
      </c>
      <c r="C352" s="123" t="str">
        <f>'[2]Ф2 '!C352</f>
        <v>R_ДЭСК_17</v>
      </c>
      <c r="D352" s="124" t="str">
        <f>'[2]Ф2 '!D352</f>
        <v>П</v>
      </c>
      <c r="E352" s="125">
        <f>'[2]Ф2 '!E352</f>
        <v>2026</v>
      </c>
      <c r="F352" s="125">
        <f>'[2]Ф2 '!F352</f>
        <v>2026</v>
      </c>
      <c r="G352" s="125">
        <f>'[2]Ф2 '!G352</f>
        <v>2026</v>
      </c>
      <c r="H352" s="86">
        <v>0</v>
      </c>
      <c r="I352" s="85">
        <v>2.79601495</v>
      </c>
      <c r="J352" s="84" t="s">
        <v>55</v>
      </c>
      <c r="K352" s="86">
        <f t="shared" si="132"/>
        <v>0</v>
      </c>
      <c r="L352" s="86">
        <v>0</v>
      </c>
      <c r="M352" s="86">
        <f t="shared" si="127"/>
        <v>0</v>
      </c>
      <c r="N352" s="86">
        <v>0</v>
      </c>
      <c r="O352" s="86">
        <v>0</v>
      </c>
      <c r="P352" s="85">
        <f t="shared" si="128"/>
        <v>2.79601495</v>
      </c>
      <c r="Q352" s="86">
        <v>0</v>
      </c>
      <c r="R352" s="85">
        <f t="shared" si="129"/>
        <v>2.79601495</v>
      </c>
      <c r="S352" s="86">
        <v>0</v>
      </c>
      <c r="T352" s="86">
        <v>0</v>
      </c>
      <c r="U352" s="86">
        <v>0</v>
      </c>
      <c r="V352" s="86">
        <v>0</v>
      </c>
      <c r="W352" s="86">
        <f t="shared" si="113"/>
        <v>0</v>
      </c>
      <c r="X352" s="86">
        <v>0</v>
      </c>
      <c r="Y352" s="86">
        <v>0</v>
      </c>
      <c r="Z352" s="90">
        <f t="shared" si="124"/>
        <v>0</v>
      </c>
      <c r="AA352" s="85">
        <f>I352</f>
        <v>2.79601495</v>
      </c>
      <c r="AB352" s="90">
        <f>IF(H352=2026,J352,0)</f>
        <v>0</v>
      </c>
      <c r="AC352" s="90">
        <f>IF(I352=2026,K352,0)</f>
        <v>0</v>
      </c>
      <c r="AD352" s="90">
        <f t="shared" si="133"/>
        <v>0</v>
      </c>
      <c r="AE352" s="90">
        <f t="shared" si="133"/>
        <v>0</v>
      </c>
      <c r="AF352" s="90">
        <f>IF(L352=2026,N352,0)</f>
        <v>0</v>
      </c>
      <c r="AG352" s="90">
        <f>IF(M352=2026,O352,0)</f>
        <v>0</v>
      </c>
      <c r="AH352" s="90">
        <f t="shared" si="116"/>
        <v>0</v>
      </c>
      <c r="AI352" s="89">
        <f t="shared" si="117"/>
        <v>2.79601495</v>
      </c>
      <c r="AJ352" s="98" t="str">
        <f>'[2]Ф2 '!CT352</f>
        <v>Повышение пропускной способности, улучшение качества напряжения у существующих потребителей</v>
      </c>
    </row>
    <row r="353" spans="1:36" ht="33" customHeight="1" x14ac:dyDescent="0.25">
      <c r="A353" s="80" t="s">
        <v>432</v>
      </c>
      <c r="B353" s="81" t="str">
        <f>'[2]Ф2 '!B353</f>
        <v>Установка новой СТП 10/0,4 кВ ПС "Лазо" Ф. № 5 г. Дальнереченск, с. Лазо</v>
      </c>
      <c r="C353" s="123" t="str">
        <f>'[2]Ф2 '!C353</f>
        <v>R_ДЭСК_18</v>
      </c>
      <c r="D353" s="124" t="str">
        <f>'[2]Ф2 '!D353</f>
        <v>П</v>
      </c>
      <c r="E353" s="125">
        <f>'[2]Ф2 '!E353</f>
        <v>2026</v>
      </c>
      <c r="F353" s="125">
        <f>'[2]Ф2 '!F353</f>
        <v>2026</v>
      </c>
      <c r="G353" s="125">
        <f>'[2]Ф2 '!G353</f>
        <v>2026</v>
      </c>
      <c r="H353" s="86">
        <v>0</v>
      </c>
      <c r="I353" s="85">
        <v>0.86432481999999999</v>
      </c>
      <c r="J353" s="84" t="s">
        <v>55</v>
      </c>
      <c r="K353" s="86">
        <f t="shared" si="132"/>
        <v>0</v>
      </c>
      <c r="L353" s="86">
        <v>0</v>
      </c>
      <c r="M353" s="86">
        <f t="shared" si="127"/>
        <v>0</v>
      </c>
      <c r="N353" s="86">
        <v>0</v>
      </c>
      <c r="O353" s="86">
        <v>0</v>
      </c>
      <c r="P353" s="85">
        <f t="shared" si="128"/>
        <v>0.86432481999999999</v>
      </c>
      <c r="Q353" s="86">
        <v>0</v>
      </c>
      <c r="R353" s="85">
        <f t="shared" si="129"/>
        <v>0.86432481999999999</v>
      </c>
      <c r="S353" s="86">
        <v>0</v>
      </c>
      <c r="T353" s="86">
        <v>0</v>
      </c>
      <c r="U353" s="86">
        <v>0</v>
      </c>
      <c r="V353" s="86">
        <v>0</v>
      </c>
      <c r="W353" s="86">
        <f t="shared" si="113"/>
        <v>0</v>
      </c>
      <c r="X353" s="86">
        <v>0</v>
      </c>
      <c r="Y353" s="86">
        <v>0</v>
      </c>
      <c r="Z353" s="90">
        <f t="shared" si="124"/>
        <v>0</v>
      </c>
      <c r="AA353" s="85">
        <f>I353</f>
        <v>0.86432481999999999</v>
      </c>
      <c r="AB353" s="90">
        <f>IF(H353=2026,J353,0)</f>
        <v>0</v>
      </c>
      <c r="AC353" s="90">
        <f>IF(I353=2026,K353,0)</f>
        <v>0</v>
      </c>
      <c r="AD353" s="90">
        <f t="shared" si="133"/>
        <v>0</v>
      </c>
      <c r="AE353" s="90">
        <f t="shared" si="133"/>
        <v>0</v>
      </c>
      <c r="AF353" s="90">
        <f>IF(L353=2026,N353,0)</f>
        <v>0</v>
      </c>
      <c r="AG353" s="90">
        <f>IF(M353=2026,O353,0)</f>
        <v>0</v>
      </c>
      <c r="AH353" s="90">
        <f t="shared" si="116"/>
        <v>0</v>
      </c>
      <c r="AI353" s="89">
        <f t="shared" si="117"/>
        <v>0.86432481999999999</v>
      </c>
      <c r="AJ353" s="98" t="str">
        <f>'[2]Ф2 '!CT353</f>
        <v>Повышение пропускной способности, улучшение качества напряжения у существующих потребителей</v>
      </c>
    </row>
    <row r="354" spans="1:36" ht="30" x14ac:dyDescent="0.25">
      <c r="A354" s="75" t="s">
        <v>433</v>
      </c>
      <c r="B354" s="131" t="s">
        <v>434</v>
      </c>
      <c r="C354" s="58" t="s">
        <v>55</v>
      </c>
      <c r="D354" s="58" t="str">
        <f>[1]Ф2!D125</f>
        <v>нд</v>
      </c>
      <c r="E354" s="58" t="str">
        <f>[1]Ф2!E125</f>
        <v>нд</v>
      </c>
      <c r="F354" s="58" t="str">
        <f>[1]Ф2!F125</f>
        <v>нд</v>
      </c>
      <c r="G354" s="58" t="s">
        <v>55</v>
      </c>
      <c r="H354" s="58" t="s">
        <v>55</v>
      </c>
      <c r="I354" s="58" t="s">
        <v>55</v>
      </c>
      <c r="J354" s="58" t="s">
        <v>55</v>
      </c>
      <c r="K354" s="58" t="s">
        <v>55</v>
      </c>
      <c r="L354" s="58" t="s">
        <v>55</v>
      </c>
      <c r="M354" s="58" t="s">
        <v>55</v>
      </c>
      <c r="N354" s="58" t="s">
        <v>55</v>
      </c>
      <c r="O354" s="58" t="s">
        <v>55</v>
      </c>
      <c r="P354" s="58" t="s">
        <v>55</v>
      </c>
      <c r="Q354" s="58" t="s">
        <v>55</v>
      </c>
      <c r="R354" s="58" t="s">
        <v>55</v>
      </c>
      <c r="S354" s="58" t="s">
        <v>55</v>
      </c>
      <c r="T354" s="58" t="s">
        <v>55</v>
      </c>
      <c r="U354" s="58" t="s">
        <v>55</v>
      </c>
      <c r="V354" s="58" t="s">
        <v>55</v>
      </c>
      <c r="W354" s="58" t="s">
        <v>55</v>
      </c>
      <c r="X354" s="58" t="s">
        <v>55</v>
      </c>
      <c r="Y354" s="58" t="s">
        <v>55</v>
      </c>
      <c r="Z354" s="58" t="s">
        <v>55</v>
      </c>
      <c r="AA354" s="59" t="s">
        <v>55</v>
      </c>
      <c r="AB354" s="58" t="s">
        <v>55</v>
      </c>
      <c r="AC354" s="58" t="s">
        <v>55</v>
      </c>
      <c r="AD354" s="58" t="s">
        <v>55</v>
      </c>
      <c r="AE354" s="58" t="s">
        <v>55</v>
      </c>
      <c r="AF354" s="58" t="s">
        <v>55</v>
      </c>
      <c r="AG354" s="58" t="s">
        <v>55</v>
      </c>
      <c r="AH354" s="58" t="s">
        <v>55</v>
      </c>
      <c r="AI354" s="58" t="s">
        <v>55</v>
      </c>
      <c r="AJ354" s="116" t="s">
        <v>55</v>
      </c>
    </row>
    <row r="355" spans="1:36" ht="32.25" customHeight="1" x14ac:dyDescent="0.25">
      <c r="A355" s="132" t="s">
        <v>435</v>
      </c>
      <c r="B355" s="76" t="s">
        <v>436</v>
      </c>
      <c r="C355" s="58" t="s">
        <v>55</v>
      </c>
      <c r="D355" s="58" t="str">
        <f>[1]Ф2!D126</f>
        <v>нд</v>
      </c>
      <c r="E355" s="58" t="str">
        <f>[1]Ф2!E126</f>
        <v>нд</v>
      </c>
      <c r="F355" s="58" t="str">
        <f>[1]Ф2!F126</f>
        <v>нд</v>
      </c>
      <c r="G355" s="58" t="s">
        <v>55</v>
      </c>
      <c r="H355" s="59">
        <f>SUM(H356:H378)</f>
        <v>191.62771213999994</v>
      </c>
      <c r="I355" s="59">
        <f t="shared" ref="I355:AI355" si="134">SUM(I356:I378)</f>
        <v>254.17751727999996</v>
      </c>
      <c r="J355" s="69">
        <f t="shared" si="134"/>
        <v>0</v>
      </c>
      <c r="K355" s="59">
        <f t="shared" si="134"/>
        <v>191.62771213999994</v>
      </c>
      <c r="L355" s="69">
        <f t="shared" si="134"/>
        <v>0</v>
      </c>
      <c r="M355" s="69">
        <f t="shared" si="134"/>
        <v>0</v>
      </c>
      <c r="N355" s="69">
        <f t="shared" si="134"/>
        <v>0</v>
      </c>
      <c r="O355" s="59">
        <f t="shared" si="134"/>
        <v>191.62771213999994</v>
      </c>
      <c r="P355" s="59">
        <f t="shared" si="134"/>
        <v>254.17751727999996</v>
      </c>
      <c r="Q355" s="69">
        <f t="shared" si="134"/>
        <v>0</v>
      </c>
      <c r="R355" s="69">
        <f t="shared" si="134"/>
        <v>0</v>
      </c>
      <c r="S355" s="59">
        <f t="shared" si="134"/>
        <v>0.75</v>
      </c>
      <c r="T355" s="59">
        <f t="shared" si="134"/>
        <v>253.42751727999996</v>
      </c>
      <c r="U355" s="69">
        <f t="shared" si="134"/>
        <v>0</v>
      </c>
      <c r="V355" s="69">
        <f t="shared" si="134"/>
        <v>0</v>
      </c>
      <c r="W355" s="59">
        <f t="shared" si="134"/>
        <v>18.7407</v>
      </c>
      <c r="X355" s="59">
        <f t="shared" si="134"/>
        <v>57.823043000000006</v>
      </c>
      <c r="Y355" s="59">
        <f t="shared" si="134"/>
        <v>57.417416670000001</v>
      </c>
      <c r="Z355" s="59">
        <f t="shared" si="134"/>
        <v>92.425821459999995</v>
      </c>
      <c r="AA355" s="59">
        <f t="shared" si="134"/>
        <v>101.22807466</v>
      </c>
      <c r="AB355" s="59">
        <f t="shared" si="134"/>
        <v>22.638147679999999</v>
      </c>
      <c r="AC355" s="59">
        <f t="shared" si="134"/>
        <v>32.116759340000002</v>
      </c>
      <c r="AD355" s="69">
        <f t="shared" si="134"/>
        <v>0</v>
      </c>
      <c r="AE355" s="69">
        <f t="shared" si="134"/>
        <v>0</v>
      </c>
      <c r="AF355" s="69">
        <f t="shared" si="134"/>
        <v>0</v>
      </c>
      <c r="AG355" s="59">
        <f t="shared" si="134"/>
        <v>44.674566609999999</v>
      </c>
      <c r="AH355" s="59">
        <f t="shared" si="134"/>
        <v>191.62771213999994</v>
      </c>
      <c r="AI355" s="59">
        <f t="shared" si="134"/>
        <v>254.17751727999996</v>
      </c>
      <c r="AJ355" s="116" t="s">
        <v>55</v>
      </c>
    </row>
    <row r="356" spans="1:36" ht="25.5" customHeight="1" x14ac:dyDescent="0.25">
      <c r="A356" s="80" t="s">
        <v>437</v>
      </c>
      <c r="B356" s="81" t="str">
        <f>'[2]Ф2 '!B356</f>
        <v>Диспетчерский щит</v>
      </c>
      <c r="C356" s="123" t="str">
        <f>'[2]Ф2 '!C356</f>
        <v>О_ДЭСК_009</v>
      </c>
      <c r="D356" s="124" t="str">
        <f>'[2]Ф2 '!D356</f>
        <v>П</v>
      </c>
      <c r="E356" s="125">
        <f>'[2]Ф2 '!E356</f>
        <v>2024</v>
      </c>
      <c r="F356" s="125">
        <f>'[2]Ф2 '!F356</f>
        <v>2024</v>
      </c>
      <c r="G356" s="125">
        <f>'[2]Ф2 '!G356</f>
        <v>2024</v>
      </c>
      <c r="H356" s="85">
        <v>18.7407</v>
      </c>
      <c r="I356" s="85">
        <v>18.7407</v>
      </c>
      <c r="J356" s="133" t="s">
        <v>55</v>
      </c>
      <c r="K356" s="112">
        <f>SUM(L356:O356)</f>
        <v>18.7407</v>
      </c>
      <c r="L356" s="86">
        <v>0</v>
      </c>
      <c r="M356" s="86">
        <v>0</v>
      </c>
      <c r="N356" s="86">
        <v>0</v>
      </c>
      <c r="O356" s="89">
        <f>H356</f>
        <v>18.7407</v>
      </c>
      <c r="P356" s="112">
        <f>SUM(Q356:T356)</f>
        <v>18.7407</v>
      </c>
      <c r="Q356" s="86">
        <v>0</v>
      </c>
      <c r="R356" s="86">
        <v>0</v>
      </c>
      <c r="S356" s="86">
        <v>0</v>
      </c>
      <c r="T356" s="89">
        <f t="shared" ref="T356:T376" si="135">I356</f>
        <v>18.7407</v>
      </c>
      <c r="U356" s="134">
        <v>0</v>
      </c>
      <c r="V356" s="134">
        <v>0</v>
      </c>
      <c r="W356" s="135">
        <f>I356</f>
        <v>18.7407</v>
      </c>
      <c r="X356" s="134">
        <v>0</v>
      </c>
      <c r="Y356" s="134">
        <v>0</v>
      </c>
      <c r="Z356" s="134">
        <v>0</v>
      </c>
      <c r="AA356" s="136">
        <v>0</v>
      </c>
      <c r="AB356" s="134">
        <v>0</v>
      </c>
      <c r="AC356" s="134">
        <v>0</v>
      </c>
      <c r="AD356" s="134">
        <v>0</v>
      </c>
      <c r="AE356" s="134">
        <v>0</v>
      </c>
      <c r="AF356" s="134">
        <v>0</v>
      </c>
      <c r="AG356" s="134">
        <v>0</v>
      </c>
      <c r="AH356" s="89">
        <f t="shared" ref="AH356:AH378" si="136">U356+V356+W356+X356+Z356+AB356+AD356+AF356</f>
        <v>18.7407</v>
      </c>
      <c r="AI356" s="89">
        <f t="shared" ref="AI356:AI378" si="137">U356+V356+W356+Y356+AA356+AC356+AE356+AG356</f>
        <v>18.7407</v>
      </c>
      <c r="AJ356" s="104" t="str">
        <f>'[2]Ф2 '!CT356</f>
        <v>нд</v>
      </c>
    </row>
    <row r="357" spans="1:36" ht="27" customHeight="1" x14ac:dyDescent="0.25">
      <c r="A357" s="80" t="s">
        <v>438</v>
      </c>
      <c r="B357" s="81" t="str">
        <f>'[2]Ф2 '!B357</f>
        <v>Программное обеспечение "Пирамида"</v>
      </c>
      <c r="C357" s="123" t="str">
        <f>'[2]Ф2 '!C357</f>
        <v>Q_ДЭСК_05</v>
      </c>
      <c r="D357" s="124" t="str">
        <f>'[2]Ф2 '!D357</f>
        <v>П</v>
      </c>
      <c r="E357" s="125">
        <f>'[2]Ф2 '!E357</f>
        <v>2025</v>
      </c>
      <c r="F357" s="125">
        <f>'[2]Ф2 '!F357</f>
        <v>2025</v>
      </c>
      <c r="G357" s="125">
        <f>'[2]Ф2 '!G357</f>
        <v>2025</v>
      </c>
      <c r="H357" s="85">
        <v>4.6105429999999998</v>
      </c>
      <c r="I357" s="85">
        <f>P357</f>
        <v>4.7257499999999997</v>
      </c>
      <c r="J357" s="133" t="s">
        <v>55</v>
      </c>
      <c r="K357" s="112">
        <f t="shared" ref="K357:K358" si="138">SUM(L357:O357)</f>
        <v>4.6105429999999998</v>
      </c>
      <c r="L357" s="137">
        <v>0</v>
      </c>
      <c r="M357" s="137">
        <v>0</v>
      </c>
      <c r="N357" s="137">
        <v>0</v>
      </c>
      <c r="O357" s="126">
        <f>H357</f>
        <v>4.6105429999999998</v>
      </c>
      <c r="P357" s="112">
        <f t="shared" ref="P357:P358" si="139">SUM(Q357:T357)</f>
        <v>4.7257499999999997</v>
      </c>
      <c r="Q357" s="86">
        <v>0</v>
      </c>
      <c r="R357" s="86">
        <v>0</v>
      </c>
      <c r="S357" s="86">
        <v>0</v>
      </c>
      <c r="T357" s="89">
        <v>4.7257499999999997</v>
      </c>
      <c r="U357" s="134">
        <v>0</v>
      </c>
      <c r="V357" s="134">
        <v>0</v>
      </c>
      <c r="W357" s="134">
        <v>0</v>
      </c>
      <c r="X357" s="135">
        <f>K357</f>
        <v>4.6105429999999998</v>
      </c>
      <c r="Y357" s="135">
        <f>T357</f>
        <v>4.7257499999999997</v>
      </c>
      <c r="Z357" s="134">
        <v>0</v>
      </c>
      <c r="AA357" s="136">
        <v>0</v>
      </c>
      <c r="AB357" s="134">
        <v>0</v>
      </c>
      <c r="AC357" s="134">
        <v>0</v>
      </c>
      <c r="AD357" s="134">
        <v>0</v>
      </c>
      <c r="AE357" s="134">
        <v>0</v>
      </c>
      <c r="AF357" s="134">
        <v>0</v>
      </c>
      <c r="AG357" s="134">
        <v>0</v>
      </c>
      <c r="AH357" s="89">
        <f>U357+V357+W357+X357+Z357+AB357+AD357+AF357</f>
        <v>4.6105429999999998</v>
      </c>
      <c r="AI357" s="89">
        <f t="shared" si="137"/>
        <v>4.7257499999999997</v>
      </c>
      <c r="AJ357" s="104" t="str">
        <f>'[2]Ф2 '!CT357</f>
        <v>нд</v>
      </c>
    </row>
    <row r="358" spans="1:36" ht="27" customHeight="1" x14ac:dyDescent="0.25">
      <c r="A358" s="80" t="s">
        <v>439</v>
      </c>
      <c r="B358" s="81" t="str">
        <f>'[2]Ф2 '!B358</f>
        <v>Передвижная электроизмерительная лаборатория (с доставкой)</v>
      </c>
      <c r="C358" s="123" t="str">
        <f>'[2]Ф2 '!C358</f>
        <v>Q_ДЭСК_06</v>
      </c>
      <c r="D358" s="124" t="str">
        <f>'[2]Ф2 '!D358</f>
        <v>П</v>
      </c>
      <c r="E358" s="125">
        <f>'[2]Ф2 '!E358</f>
        <v>2025</v>
      </c>
      <c r="F358" s="125">
        <f>'[2]Ф2 '!F358</f>
        <v>2025</v>
      </c>
      <c r="G358" s="125">
        <f>'[2]Ф2 '!G358</f>
        <v>2025</v>
      </c>
      <c r="H358" s="85">
        <v>25.087500000000002</v>
      </c>
      <c r="I358" s="85">
        <f t="shared" ref="I358:I360" si="140">P358</f>
        <v>24.56666667</v>
      </c>
      <c r="J358" s="133" t="s">
        <v>55</v>
      </c>
      <c r="K358" s="112">
        <f t="shared" si="138"/>
        <v>25.087500000000002</v>
      </c>
      <c r="L358" s="137">
        <v>0</v>
      </c>
      <c r="M358" s="137">
        <v>0</v>
      </c>
      <c r="N358" s="137">
        <v>0</v>
      </c>
      <c r="O358" s="126">
        <f t="shared" ref="O358:O378" si="141">H358</f>
        <v>25.087500000000002</v>
      </c>
      <c r="P358" s="112">
        <f t="shared" si="139"/>
        <v>24.56666667</v>
      </c>
      <c r="Q358" s="86">
        <v>0</v>
      </c>
      <c r="R358" s="86">
        <v>0</v>
      </c>
      <c r="S358" s="86">
        <v>0</v>
      </c>
      <c r="T358" s="89">
        <v>24.56666667</v>
      </c>
      <c r="U358" s="134">
        <v>0</v>
      </c>
      <c r="V358" s="134">
        <v>0</v>
      </c>
      <c r="W358" s="134">
        <v>0</v>
      </c>
      <c r="X358" s="135">
        <f>K358</f>
        <v>25.087500000000002</v>
      </c>
      <c r="Y358" s="135">
        <f>T358</f>
        <v>24.56666667</v>
      </c>
      <c r="Z358" s="134">
        <v>0</v>
      </c>
      <c r="AA358" s="136">
        <v>0</v>
      </c>
      <c r="AB358" s="134">
        <v>0</v>
      </c>
      <c r="AC358" s="134">
        <v>0</v>
      </c>
      <c r="AD358" s="134">
        <v>0</v>
      </c>
      <c r="AE358" s="134">
        <v>0</v>
      </c>
      <c r="AF358" s="134">
        <v>0</v>
      </c>
      <c r="AG358" s="134">
        <v>0</v>
      </c>
      <c r="AH358" s="89">
        <f t="shared" si="136"/>
        <v>25.087500000000002</v>
      </c>
      <c r="AI358" s="89">
        <f t="shared" si="137"/>
        <v>24.56666667</v>
      </c>
      <c r="AJ358" s="104" t="str">
        <f>'[2]Ф2 '!CT358</f>
        <v>нд</v>
      </c>
    </row>
    <row r="359" spans="1:36" ht="27" customHeight="1" x14ac:dyDescent="0.25">
      <c r="A359" s="80" t="s">
        <v>440</v>
      </c>
      <c r="B359" s="81" t="str">
        <f>'[2]Ф2 '!B359</f>
        <v>Бурильно-крановая установка ( с доставкой)</v>
      </c>
      <c r="C359" s="123" t="str">
        <f>'[2]Ф2 '!C359</f>
        <v>Q_ДЭСК_07</v>
      </c>
      <c r="D359" s="124" t="str">
        <f>'[2]Ф2 '!D359</f>
        <v>П</v>
      </c>
      <c r="E359" s="125">
        <f>'[2]Ф2 '!E359</f>
        <v>2025</v>
      </c>
      <c r="F359" s="125">
        <f>'[2]Ф2 '!F359</f>
        <v>2025</v>
      </c>
      <c r="G359" s="125">
        <f>'[2]Ф2 '!G359</f>
        <v>2025</v>
      </c>
      <c r="H359" s="85">
        <v>13.79166667</v>
      </c>
      <c r="I359" s="85">
        <f t="shared" si="140"/>
        <v>14.04166667</v>
      </c>
      <c r="J359" s="133" t="s">
        <v>55</v>
      </c>
      <c r="K359" s="112">
        <f>SUM(L359:O359)</f>
        <v>13.79166667</v>
      </c>
      <c r="L359" s="137">
        <v>0</v>
      </c>
      <c r="M359" s="137">
        <v>0</v>
      </c>
      <c r="N359" s="137">
        <v>0</v>
      </c>
      <c r="O359" s="126">
        <f t="shared" si="141"/>
        <v>13.79166667</v>
      </c>
      <c r="P359" s="112">
        <f>SUM(Q359:T359)</f>
        <v>14.04166667</v>
      </c>
      <c r="Q359" s="86">
        <v>0</v>
      </c>
      <c r="R359" s="86">
        <v>0</v>
      </c>
      <c r="S359" s="86">
        <v>0</v>
      </c>
      <c r="T359" s="89">
        <v>14.04166667</v>
      </c>
      <c r="U359" s="134">
        <v>0</v>
      </c>
      <c r="V359" s="134">
        <v>0</v>
      </c>
      <c r="W359" s="134">
        <v>0</v>
      </c>
      <c r="X359" s="135">
        <f>K359</f>
        <v>13.79166667</v>
      </c>
      <c r="Y359" s="135">
        <f>T359</f>
        <v>14.04166667</v>
      </c>
      <c r="Z359" s="134">
        <v>0</v>
      </c>
      <c r="AA359" s="136">
        <v>0</v>
      </c>
      <c r="AB359" s="134">
        <v>0</v>
      </c>
      <c r="AC359" s="134">
        <v>0</v>
      </c>
      <c r="AD359" s="134">
        <v>0</v>
      </c>
      <c r="AE359" s="134">
        <v>0</v>
      </c>
      <c r="AF359" s="134">
        <v>0</v>
      </c>
      <c r="AG359" s="134">
        <v>0</v>
      </c>
      <c r="AH359" s="89">
        <f t="shared" si="136"/>
        <v>13.79166667</v>
      </c>
      <c r="AI359" s="89">
        <f t="shared" si="137"/>
        <v>14.04166667</v>
      </c>
      <c r="AJ359" s="104" t="str">
        <f>'[2]Ф2 '!CT359</f>
        <v>нд</v>
      </c>
    </row>
    <row r="360" spans="1:36" ht="27" customHeight="1" x14ac:dyDescent="0.25">
      <c r="A360" s="80" t="s">
        <v>441</v>
      </c>
      <c r="B360" s="81" t="str">
        <f>'[2]Ф2 '!B360</f>
        <v xml:space="preserve">Бурильно-крановая установка Чайка-Вектор V1211 </v>
      </c>
      <c r="C360" s="123" t="str">
        <f>'[2]Ф2 '!C360</f>
        <v>Q_ДЭСК_08</v>
      </c>
      <c r="D360" s="124" t="str">
        <f>'[2]Ф2 '!D360</f>
        <v>П</v>
      </c>
      <c r="E360" s="125">
        <f>'[2]Ф2 '!E360</f>
        <v>2025</v>
      </c>
      <c r="F360" s="125">
        <f>'[2]Ф2 '!F360</f>
        <v>2025</v>
      </c>
      <c r="G360" s="125">
        <f>'[2]Ф2 '!G360</f>
        <v>2025</v>
      </c>
      <c r="H360" s="85">
        <v>14.33333333</v>
      </c>
      <c r="I360" s="85">
        <f t="shared" si="140"/>
        <v>14.08333333</v>
      </c>
      <c r="J360" s="133" t="s">
        <v>55</v>
      </c>
      <c r="K360" s="112">
        <f t="shared" ref="K360:K374" si="142">SUM(L360:O360)</f>
        <v>14.33333333</v>
      </c>
      <c r="L360" s="137">
        <v>0</v>
      </c>
      <c r="M360" s="137">
        <v>0</v>
      </c>
      <c r="N360" s="137">
        <v>0</v>
      </c>
      <c r="O360" s="126">
        <f t="shared" si="141"/>
        <v>14.33333333</v>
      </c>
      <c r="P360" s="112">
        <f t="shared" ref="P360:P374" si="143">SUM(Q360:T360)</f>
        <v>14.08333333</v>
      </c>
      <c r="Q360" s="86">
        <v>0</v>
      </c>
      <c r="R360" s="86">
        <v>0</v>
      </c>
      <c r="S360" s="86">
        <v>0</v>
      </c>
      <c r="T360" s="89">
        <v>14.08333333</v>
      </c>
      <c r="U360" s="134">
        <v>0</v>
      </c>
      <c r="V360" s="134">
        <v>0</v>
      </c>
      <c r="W360" s="134">
        <v>0</v>
      </c>
      <c r="X360" s="135">
        <f>K360</f>
        <v>14.33333333</v>
      </c>
      <c r="Y360" s="135">
        <f>T360</f>
        <v>14.08333333</v>
      </c>
      <c r="Z360" s="134">
        <v>0</v>
      </c>
      <c r="AA360" s="136">
        <v>0</v>
      </c>
      <c r="AB360" s="134">
        <v>0</v>
      </c>
      <c r="AC360" s="134">
        <v>0</v>
      </c>
      <c r="AD360" s="134">
        <v>0</v>
      </c>
      <c r="AE360" s="134">
        <v>0</v>
      </c>
      <c r="AF360" s="134">
        <v>0</v>
      </c>
      <c r="AG360" s="134">
        <v>0</v>
      </c>
      <c r="AH360" s="89">
        <f t="shared" si="136"/>
        <v>14.33333333</v>
      </c>
      <c r="AI360" s="89">
        <f t="shared" si="137"/>
        <v>14.08333333</v>
      </c>
      <c r="AJ360" s="104" t="str">
        <f>'[2]Ф2 '!CT360</f>
        <v>нд</v>
      </c>
    </row>
    <row r="361" spans="1:36" ht="32.25" customHeight="1" x14ac:dyDescent="0.25">
      <c r="A361" s="80" t="s">
        <v>442</v>
      </c>
      <c r="B361" s="81" t="str">
        <f>'[2]Ф2 '!B361</f>
        <v>Дизель-генераторная установка - 300 кВт - KT413GF на базе двигателя Cummins QSNT-G3 в кожухе на прицепе</v>
      </c>
      <c r="C361" s="123" t="str">
        <f>'[2]Ф2 '!C361</f>
        <v>Q_ДЭСК_57</v>
      </c>
      <c r="D361" s="124" t="str">
        <f>'[2]Ф2 '!D361</f>
        <v>П</v>
      </c>
      <c r="E361" s="125">
        <f>'[2]Ф2 '!E361</f>
        <v>2026</v>
      </c>
      <c r="F361" s="125">
        <f>'[2]Ф2 '!F361</f>
        <v>2026</v>
      </c>
      <c r="G361" s="125">
        <f>'[2]Ф2 '!G361</f>
        <v>2026</v>
      </c>
      <c r="H361" s="85">
        <v>5.6631661500000003</v>
      </c>
      <c r="I361" s="86">
        <v>0</v>
      </c>
      <c r="J361" s="133" t="s">
        <v>55</v>
      </c>
      <c r="K361" s="112">
        <f t="shared" si="142"/>
        <v>5.6631661500000003</v>
      </c>
      <c r="L361" s="137">
        <v>0</v>
      </c>
      <c r="M361" s="137">
        <v>0</v>
      </c>
      <c r="N361" s="137">
        <v>0</v>
      </c>
      <c r="O361" s="126">
        <f t="shared" si="141"/>
        <v>5.6631661500000003</v>
      </c>
      <c r="P361" s="113">
        <f t="shared" si="143"/>
        <v>0</v>
      </c>
      <c r="Q361" s="137">
        <v>0</v>
      </c>
      <c r="R361" s="137">
        <v>0</v>
      </c>
      <c r="S361" s="137">
        <v>0</v>
      </c>
      <c r="T361" s="137">
        <f t="shared" si="135"/>
        <v>0</v>
      </c>
      <c r="U361" s="134">
        <v>0</v>
      </c>
      <c r="V361" s="134">
        <v>0</v>
      </c>
      <c r="W361" s="134">
        <v>0</v>
      </c>
      <c r="X361" s="134">
        <v>0</v>
      </c>
      <c r="Y361" s="134">
        <v>0</v>
      </c>
      <c r="Z361" s="135">
        <f t="shared" ref="Z361:Z370" si="144">K361</f>
        <v>5.6631661500000003</v>
      </c>
      <c r="AA361" s="136">
        <f t="shared" ref="AA361:AA366" si="145">I361</f>
        <v>0</v>
      </c>
      <c r="AB361" s="134">
        <v>0</v>
      </c>
      <c r="AC361" s="134">
        <v>0</v>
      </c>
      <c r="AD361" s="134">
        <v>0</v>
      </c>
      <c r="AE361" s="134">
        <v>0</v>
      </c>
      <c r="AF361" s="134">
        <v>0</v>
      </c>
      <c r="AG361" s="134">
        <v>0</v>
      </c>
      <c r="AH361" s="89">
        <f t="shared" si="136"/>
        <v>5.6631661500000003</v>
      </c>
      <c r="AI361" s="90">
        <f t="shared" si="137"/>
        <v>0</v>
      </c>
      <c r="AJ361" s="98" t="str">
        <f>'[2]Ф2 '!CT361</f>
        <v>приобретение неактуально</v>
      </c>
    </row>
    <row r="362" spans="1:36" ht="32.25" customHeight="1" x14ac:dyDescent="0.25">
      <c r="A362" s="80" t="s">
        <v>443</v>
      </c>
      <c r="B362" s="81" t="str">
        <f>'[2]Ф2 '!B362</f>
        <v>ГАЗ-C42A43 Садко-Некст Фермер Автогидроподъёмник КЭМЗ ТА-22 г. Дальнереченск</v>
      </c>
      <c r="C362" s="123" t="str">
        <f>'[2]Ф2 '!C362</f>
        <v>Q_ДЭСК_58</v>
      </c>
      <c r="D362" s="124" t="str">
        <f>'[2]Ф2 '!D362</f>
        <v>П</v>
      </c>
      <c r="E362" s="125">
        <f>'[2]Ф2 '!E362</f>
        <v>2026</v>
      </c>
      <c r="F362" s="125">
        <f>'[2]Ф2 '!F362</f>
        <v>2026</v>
      </c>
      <c r="G362" s="125">
        <f>'[2]Ф2 '!G362</f>
        <v>2026</v>
      </c>
      <c r="H362" s="85">
        <v>10.897003250000001</v>
      </c>
      <c r="I362" s="85">
        <v>10.885245899999999</v>
      </c>
      <c r="J362" s="133" t="s">
        <v>55</v>
      </c>
      <c r="K362" s="112">
        <f t="shared" si="142"/>
        <v>10.897003250000001</v>
      </c>
      <c r="L362" s="137">
        <v>0</v>
      </c>
      <c r="M362" s="137">
        <v>0</v>
      </c>
      <c r="N362" s="137">
        <v>0</v>
      </c>
      <c r="O362" s="126">
        <f t="shared" si="141"/>
        <v>10.897003250000001</v>
      </c>
      <c r="P362" s="112">
        <f t="shared" si="143"/>
        <v>10.885245899999999</v>
      </c>
      <c r="Q362" s="86">
        <v>0</v>
      </c>
      <c r="R362" s="86">
        <v>0</v>
      </c>
      <c r="S362" s="86">
        <v>0</v>
      </c>
      <c r="T362" s="89">
        <f t="shared" si="135"/>
        <v>10.885245899999999</v>
      </c>
      <c r="U362" s="134">
        <v>0</v>
      </c>
      <c r="V362" s="134">
        <v>0</v>
      </c>
      <c r="W362" s="134">
        <v>0</v>
      </c>
      <c r="X362" s="134">
        <v>0</v>
      </c>
      <c r="Y362" s="134">
        <v>0</v>
      </c>
      <c r="Z362" s="135">
        <f t="shared" si="144"/>
        <v>10.897003250000001</v>
      </c>
      <c r="AA362" s="127">
        <f t="shared" si="145"/>
        <v>10.885245899999999</v>
      </c>
      <c r="AB362" s="134">
        <v>0</v>
      </c>
      <c r="AC362" s="134">
        <v>0</v>
      </c>
      <c r="AD362" s="134">
        <v>0</v>
      </c>
      <c r="AE362" s="134">
        <v>0</v>
      </c>
      <c r="AF362" s="134">
        <v>0</v>
      </c>
      <c r="AG362" s="134">
        <v>0</v>
      </c>
      <c r="AH362" s="89">
        <f t="shared" si="136"/>
        <v>10.897003250000001</v>
      </c>
      <c r="AI362" s="89">
        <f t="shared" si="137"/>
        <v>10.885245899999999</v>
      </c>
      <c r="AJ362" s="104" t="str">
        <f>'[2]Ф2 '!CT362</f>
        <v>нд</v>
      </c>
    </row>
    <row r="363" spans="1:36" ht="32.25" customHeight="1" x14ac:dyDescent="0.25">
      <c r="A363" s="80" t="s">
        <v>444</v>
      </c>
      <c r="B363" s="81" t="str">
        <f>'[2]Ф2 '!B363</f>
        <v>Приобретение спецавтомобиля БКУ-Чайка-Вектор V1211</v>
      </c>
      <c r="C363" s="123" t="str">
        <f>'[2]Ф2 '!C363</f>
        <v>Q_ДЭСК_59</v>
      </c>
      <c r="D363" s="124" t="str">
        <f>'[2]Ф2 '!D363</f>
        <v>П</v>
      </c>
      <c r="E363" s="125">
        <f>'[2]Ф2 '!E363</f>
        <v>2026</v>
      </c>
      <c r="F363" s="125">
        <f>'[2]Ф2 '!F363</f>
        <v>2026</v>
      </c>
      <c r="G363" s="125">
        <f>'[2]Ф2 '!G363</f>
        <v>2026</v>
      </c>
      <c r="H363" s="85">
        <v>16.46045217</v>
      </c>
      <c r="I363" s="86">
        <v>0</v>
      </c>
      <c r="J363" s="133" t="s">
        <v>55</v>
      </c>
      <c r="K363" s="112">
        <f t="shared" si="142"/>
        <v>16.46045217</v>
      </c>
      <c r="L363" s="137">
        <v>0</v>
      </c>
      <c r="M363" s="137">
        <v>0</v>
      </c>
      <c r="N363" s="137">
        <v>0</v>
      </c>
      <c r="O363" s="126">
        <f t="shared" si="141"/>
        <v>16.46045217</v>
      </c>
      <c r="P363" s="113">
        <f t="shared" si="143"/>
        <v>0</v>
      </c>
      <c r="Q363" s="137">
        <v>0</v>
      </c>
      <c r="R363" s="137">
        <v>0</v>
      </c>
      <c r="S363" s="137">
        <v>0</v>
      </c>
      <c r="T363" s="137">
        <f t="shared" si="135"/>
        <v>0</v>
      </c>
      <c r="U363" s="134">
        <v>0</v>
      </c>
      <c r="V363" s="134">
        <v>0</v>
      </c>
      <c r="W363" s="134">
        <v>0</v>
      </c>
      <c r="X363" s="134">
        <v>0</v>
      </c>
      <c r="Y363" s="134">
        <v>0</v>
      </c>
      <c r="Z363" s="135">
        <f t="shared" si="144"/>
        <v>16.46045217</v>
      </c>
      <c r="AA363" s="136">
        <f t="shared" si="145"/>
        <v>0</v>
      </c>
      <c r="AB363" s="134">
        <v>0</v>
      </c>
      <c r="AC363" s="134">
        <v>0</v>
      </c>
      <c r="AD363" s="134">
        <v>0</v>
      </c>
      <c r="AE363" s="134">
        <v>0</v>
      </c>
      <c r="AF363" s="134">
        <v>0</v>
      </c>
      <c r="AG363" s="134">
        <v>0</v>
      </c>
      <c r="AH363" s="89">
        <f t="shared" si="136"/>
        <v>16.46045217</v>
      </c>
      <c r="AI363" s="90">
        <f t="shared" si="137"/>
        <v>0</v>
      </c>
      <c r="AJ363" s="98" t="str">
        <f>'[2]Ф2 '!CT363</f>
        <v>приобретение неактуально</v>
      </c>
    </row>
    <row r="364" spans="1:36" ht="43.5" customHeight="1" x14ac:dyDescent="0.25">
      <c r="A364" s="80" t="s">
        <v>445</v>
      </c>
      <c r="B364" s="81" t="str">
        <f>'[2]Ф2 '!B364</f>
        <v>Подъемник автомобильный гидравлический с рабочей платформой ВПИО18-01 18 метров на базе Садко NEXT (ГАЗ С42А43) г.Артём</v>
      </c>
      <c r="C364" s="123" t="str">
        <f>'[2]Ф2 '!C364</f>
        <v>Q_ДЭСК_61</v>
      </c>
      <c r="D364" s="124" t="str">
        <f>'[2]Ф2 '!D364</f>
        <v>П</v>
      </c>
      <c r="E364" s="125">
        <f>'[2]Ф2 '!E364</f>
        <v>2026</v>
      </c>
      <c r="F364" s="125">
        <f>'[2]Ф2 '!F364</f>
        <v>2026</v>
      </c>
      <c r="G364" s="125">
        <f>'[2]Ф2 '!G364</f>
        <v>2026</v>
      </c>
      <c r="H364" s="85">
        <v>8.8279520000000016</v>
      </c>
      <c r="I364" s="86">
        <v>0</v>
      </c>
      <c r="J364" s="133" t="s">
        <v>55</v>
      </c>
      <c r="K364" s="112">
        <f t="shared" si="142"/>
        <v>8.8279520000000016</v>
      </c>
      <c r="L364" s="137">
        <v>0</v>
      </c>
      <c r="M364" s="137">
        <v>0</v>
      </c>
      <c r="N364" s="137">
        <v>0</v>
      </c>
      <c r="O364" s="126">
        <f t="shared" si="141"/>
        <v>8.8279520000000016</v>
      </c>
      <c r="P364" s="113">
        <f t="shared" si="143"/>
        <v>0</v>
      </c>
      <c r="Q364" s="137">
        <v>0</v>
      </c>
      <c r="R364" s="137">
        <v>0</v>
      </c>
      <c r="S364" s="137">
        <v>0</v>
      </c>
      <c r="T364" s="137">
        <f t="shared" si="135"/>
        <v>0</v>
      </c>
      <c r="U364" s="134">
        <v>0</v>
      </c>
      <c r="V364" s="134">
        <v>0</v>
      </c>
      <c r="W364" s="134">
        <v>0</v>
      </c>
      <c r="X364" s="134">
        <v>0</v>
      </c>
      <c r="Y364" s="134">
        <v>0</v>
      </c>
      <c r="Z364" s="135">
        <f t="shared" si="144"/>
        <v>8.8279520000000016</v>
      </c>
      <c r="AA364" s="136">
        <f t="shared" si="145"/>
        <v>0</v>
      </c>
      <c r="AB364" s="134">
        <v>0</v>
      </c>
      <c r="AC364" s="134">
        <v>0</v>
      </c>
      <c r="AD364" s="134">
        <v>0</v>
      </c>
      <c r="AE364" s="134">
        <v>0</v>
      </c>
      <c r="AF364" s="134">
        <v>0</v>
      </c>
      <c r="AG364" s="134">
        <v>0</v>
      </c>
      <c r="AH364" s="89">
        <f t="shared" si="136"/>
        <v>8.8279520000000016</v>
      </c>
      <c r="AI364" s="90">
        <f t="shared" si="137"/>
        <v>0</v>
      </c>
      <c r="AJ364" s="98" t="str">
        <f>'[2]Ф2 '!CT364</f>
        <v>приобретение неактуально</v>
      </c>
    </row>
    <row r="365" spans="1:36" ht="32.25" customHeight="1" x14ac:dyDescent="0.25">
      <c r="A365" s="80" t="s">
        <v>446</v>
      </c>
      <c r="B365" s="81" t="str">
        <f>'[2]Ф2 '!B365</f>
        <v>Автомобиль Соболь Комби 27527 грузопассажирский фургон г.Артём</v>
      </c>
      <c r="C365" s="123" t="str">
        <f>'[2]Ф2 '!C365</f>
        <v>Q_ДЭСК_65</v>
      </c>
      <c r="D365" s="124" t="str">
        <f>'[2]Ф2 '!D365</f>
        <v>П</v>
      </c>
      <c r="E365" s="125">
        <f>'[2]Ф2 '!E365</f>
        <v>2026</v>
      </c>
      <c r="F365" s="125">
        <f>'[2]Ф2 '!F365</f>
        <v>2026</v>
      </c>
      <c r="G365" s="125">
        <f>'[2]Ф2 '!G365</f>
        <v>2026</v>
      </c>
      <c r="H365" s="85">
        <v>2.4828614999999998</v>
      </c>
      <c r="I365" s="85">
        <f>H365</f>
        <v>2.4828614999999998</v>
      </c>
      <c r="J365" s="133" t="s">
        <v>55</v>
      </c>
      <c r="K365" s="112">
        <f t="shared" si="142"/>
        <v>2.4828614999999998</v>
      </c>
      <c r="L365" s="137">
        <v>0</v>
      </c>
      <c r="M365" s="137">
        <v>0</v>
      </c>
      <c r="N365" s="137">
        <v>0</v>
      </c>
      <c r="O365" s="126">
        <f t="shared" si="141"/>
        <v>2.4828614999999998</v>
      </c>
      <c r="P365" s="112">
        <f t="shared" si="143"/>
        <v>2.4828614999999998</v>
      </c>
      <c r="Q365" s="86">
        <v>0</v>
      </c>
      <c r="R365" s="86">
        <v>0</v>
      </c>
      <c r="S365" s="86">
        <v>0</v>
      </c>
      <c r="T365" s="89">
        <f t="shared" si="135"/>
        <v>2.4828614999999998</v>
      </c>
      <c r="U365" s="134">
        <v>0</v>
      </c>
      <c r="V365" s="134">
        <v>0</v>
      </c>
      <c r="W365" s="134">
        <v>0</v>
      </c>
      <c r="X365" s="134">
        <v>0</v>
      </c>
      <c r="Y365" s="134">
        <v>0</v>
      </c>
      <c r="Z365" s="135">
        <f t="shared" si="144"/>
        <v>2.4828614999999998</v>
      </c>
      <c r="AA365" s="127">
        <f t="shared" si="145"/>
        <v>2.4828614999999998</v>
      </c>
      <c r="AB365" s="134">
        <v>0</v>
      </c>
      <c r="AC365" s="134">
        <v>0</v>
      </c>
      <c r="AD365" s="134">
        <v>0</v>
      </c>
      <c r="AE365" s="134">
        <v>0</v>
      </c>
      <c r="AF365" s="134">
        <v>0</v>
      </c>
      <c r="AG365" s="134">
        <v>0</v>
      </c>
      <c r="AH365" s="89">
        <f t="shared" si="136"/>
        <v>2.4828614999999998</v>
      </c>
      <c r="AI365" s="89">
        <f t="shared" si="137"/>
        <v>2.4828614999999998</v>
      </c>
      <c r="AJ365" s="104" t="str">
        <f>'[2]Ф2 '!CT365</f>
        <v>нд</v>
      </c>
    </row>
    <row r="366" spans="1:36" ht="32.25" customHeight="1" x14ac:dyDescent="0.25">
      <c r="A366" s="80" t="s">
        <v>447</v>
      </c>
      <c r="B366" s="81" t="str">
        <f>'[2]Ф2 '!B366</f>
        <v>Оборудование телемеханики ПС 35/6 кВ "Трикотажная"</v>
      </c>
      <c r="C366" s="123" t="str">
        <f>'[2]Ф2 '!C366</f>
        <v>Q_ДЭСК_67</v>
      </c>
      <c r="D366" s="124" t="str">
        <f>'[2]Ф2 '!D366</f>
        <v>П</v>
      </c>
      <c r="E366" s="125">
        <f>'[2]Ф2 '!E366</f>
        <v>2026</v>
      </c>
      <c r="F366" s="125">
        <f>'[2]Ф2 '!F366</f>
        <v>2026</v>
      </c>
      <c r="G366" s="125">
        <f>'[2]Ф2 '!G366</f>
        <v>2026</v>
      </c>
      <c r="H366" s="85">
        <v>2.1299641199999999</v>
      </c>
      <c r="I366" s="86">
        <v>0</v>
      </c>
      <c r="J366" s="133" t="s">
        <v>55</v>
      </c>
      <c r="K366" s="112">
        <f t="shared" si="142"/>
        <v>2.1299641199999999</v>
      </c>
      <c r="L366" s="137">
        <v>0</v>
      </c>
      <c r="M366" s="137">
        <v>0</v>
      </c>
      <c r="N366" s="137">
        <v>0</v>
      </c>
      <c r="O366" s="126">
        <f t="shared" si="141"/>
        <v>2.1299641199999999</v>
      </c>
      <c r="P366" s="113">
        <f t="shared" si="143"/>
        <v>0</v>
      </c>
      <c r="Q366" s="137">
        <v>0</v>
      </c>
      <c r="R366" s="137">
        <v>0</v>
      </c>
      <c r="S366" s="137">
        <v>0</v>
      </c>
      <c r="T366" s="137">
        <f t="shared" si="135"/>
        <v>0</v>
      </c>
      <c r="U366" s="134">
        <v>0</v>
      </c>
      <c r="V366" s="134">
        <v>0</v>
      </c>
      <c r="W366" s="134">
        <v>0</v>
      </c>
      <c r="X366" s="134">
        <v>0</v>
      </c>
      <c r="Y366" s="134">
        <v>0</v>
      </c>
      <c r="Z366" s="135">
        <f t="shared" si="144"/>
        <v>2.1299641199999999</v>
      </c>
      <c r="AA366" s="136">
        <f t="shared" si="145"/>
        <v>0</v>
      </c>
      <c r="AB366" s="134">
        <v>0</v>
      </c>
      <c r="AC366" s="134">
        <v>0</v>
      </c>
      <c r="AD366" s="134">
        <v>0</v>
      </c>
      <c r="AE366" s="134">
        <v>0</v>
      </c>
      <c r="AF366" s="134">
        <v>0</v>
      </c>
      <c r="AG366" s="134">
        <v>0</v>
      </c>
      <c r="AH366" s="89">
        <f t="shared" si="136"/>
        <v>2.1299641199999999</v>
      </c>
      <c r="AI366" s="90">
        <f t="shared" si="137"/>
        <v>0</v>
      </c>
      <c r="AJ366" s="98" t="str">
        <f>'[2]Ф2 '!CT366</f>
        <v>приобретение неактуально</v>
      </c>
    </row>
    <row r="367" spans="1:36" ht="32.25" customHeight="1" x14ac:dyDescent="0.25">
      <c r="A367" s="80" t="s">
        <v>448</v>
      </c>
      <c r="B367" s="81" t="str">
        <f>'[2]Ф2 '!B367</f>
        <v>Монтаж цифровой интерактивной доски для ОДС г.Находка</v>
      </c>
      <c r="C367" s="123" t="str">
        <f>'[2]Ф2 '!C367</f>
        <v>Q_ДЭСК_68</v>
      </c>
      <c r="D367" s="124" t="str">
        <f>'[2]Ф2 '!D367</f>
        <v>П</v>
      </c>
      <c r="E367" s="125">
        <f>'[2]Ф2 '!E367</f>
        <v>2027</v>
      </c>
      <c r="F367" s="125">
        <f>'[2]Ф2 '!F367</f>
        <v>2026</v>
      </c>
      <c r="G367" s="125">
        <f>'[2]Ф2 '!G367</f>
        <v>2027</v>
      </c>
      <c r="H367" s="85">
        <v>27.500725719999998</v>
      </c>
      <c r="I367" s="85">
        <v>29.527134799999999</v>
      </c>
      <c r="J367" s="133" t="s">
        <v>55</v>
      </c>
      <c r="K367" s="112">
        <f t="shared" si="142"/>
        <v>27.500725719999998</v>
      </c>
      <c r="L367" s="137">
        <v>0</v>
      </c>
      <c r="M367" s="137">
        <v>0</v>
      </c>
      <c r="N367" s="137">
        <v>0</v>
      </c>
      <c r="O367" s="126">
        <f t="shared" si="141"/>
        <v>27.500725719999998</v>
      </c>
      <c r="P367" s="112">
        <f t="shared" si="143"/>
        <v>29.527134799999999</v>
      </c>
      <c r="Q367" s="86">
        <v>0</v>
      </c>
      <c r="R367" s="86">
        <v>0</v>
      </c>
      <c r="S367" s="86">
        <v>0</v>
      </c>
      <c r="T367" s="89">
        <f t="shared" si="135"/>
        <v>29.527134799999999</v>
      </c>
      <c r="U367" s="134">
        <v>0</v>
      </c>
      <c r="V367" s="134">
        <v>0</v>
      </c>
      <c r="W367" s="134">
        <v>0</v>
      </c>
      <c r="X367" s="134">
        <v>0</v>
      </c>
      <c r="Y367" s="134">
        <v>0</v>
      </c>
      <c r="Z367" s="135">
        <f t="shared" si="144"/>
        <v>27.500725719999998</v>
      </c>
      <c r="AA367" s="136">
        <v>0</v>
      </c>
      <c r="AB367" s="134">
        <v>0</v>
      </c>
      <c r="AC367" s="135">
        <f>T367</f>
        <v>29.527134799999999</v>
      </c>
      <c r="AD367" s="134">
        <v>0</v>
      </c>
      <c r="AE367" s="134">
        <v>0</v>
      </c>
      <c r="AF367" s="134">
        <v>0</v>
      </c>
      <c r="AG367" s="134">
        <v>0</v>
      </c>
      <c r="AH367" s="89">
        <f t="shared" si="136"/>
        <v>27.500725719999998</v>
      </c>
      <c r="AI367" s="89">
        <f t="shared" si="137"/>
        <v>29.527134799999999</v>
      </c>
      <c r="AJ367" s="104" t="str">
        <f>'[2]Ф2 '!CT367</f>
        <v>нд</v>
      </c>
    </row>
    <row r="368" spans="1:36" ht="32.25" customHeight="1" x14ac:dyDescent="0.25">
      <c r="A368" s="80" t="s">
        <v>449</v>
      </c>
      <c r="B368" s="81" t="str">
        <f>'[2]Ф2 '!B368</f>
        <v>Автогидроподъемник ПСС-131.18Э шасси ГАЗ-С42А43 4х4 г. Находка</v>
      </c>
      <c r="C368" s="123" t="str">
        <f>'[2]Ф2 '!C368</f>
        <v>Q_ДЭСК_69</v>
      </c>
      <c r="D368" s="124" t="str">
        <f>'[2]Ф2 '!D368</f>
        <v>П</v>
      </c>
      <c r="E368" s="125">
        <f>'[2]Ф2 '!E368</f>
        <v>2029</v>
      </c>
      <c r="F368" s="125">
        <f>'[2]Ф2 '!F368</f>
        <v>2026</v>
      </c>
      <c r="G368" s="125">
        <f>'[2]Ф2 '!G368</f>
        <v>2029</v>
      </c>
      <c r="H368" s="85">
        <v>12.800530399999998</v>
      </c>
      <c r="I368" s="85">
        <v>13.80583369</v>
      </c>
      <c r="J368" s="133" t="s">
        <v>55</v>
      </c>
      <c r="K368" s="112">
        <f t="shared" si="142"/>
        <v>12.800530399999998</v>
      </c>
      <c r="L368" s="137">
        <v>0</v>
      </c>
      <c r="M368" s="137">
        <v>0</v>
      </c>
      <c r="N368" s="137">
        <v>0</v>
      </c>
      <c r="O368" s="126">
        <f t="shared" si="141"/>
        <v>12.800530399999998</v>
      </c>
      <c r="P368" s="112">
        <f t="shared" si="143"/>
        <v>13.80583369</v>
      </c>
      <c r="Q368" s="86">
        <v>0</v>
      </c>
      <c r="R368" s="86">
        <v>0</v>
      </c>
      <c r="S368" s="86">
        <v>0</v>
      </c>
      <c r="T368" s="89">
        <f t="shared" si="135"/>
        <v>13.80583369</v>
      </c>
      <c r="U368" s="134">
        <v>0</v>
      </c>
      <c r="V368" s="134">
        <v>0</v>
      </c>
      <c r="W368" s="134">
        <v>0</v>
      </c>
      <c r="X368" s="134">
        <v>0</v>
      </c>
      <c r="Y368" s="134">
        <v>0</v>
      </c>
      <c r="Z368" s="135">
        <f t="shared" si="144"/>
        <v>12.800530399999998</v>
      </c>
      <c r="AA368" s="136">
        <v>0</v>
      </c>
      <c r="AB368" s="134">
        <v>0</v>
      </c>
      <c r="AC368" s="134">
        <v>0</v>
      </c>
      <c r="AD368" s="134">
        <v>0</v>
      </c>
      <c r="AE368" s="134">
        <v>0</v>
      </c>
      <c r="AF368" s="138">
        <v>0</v>
      </c>
      <c r="AG368" s="139">
        <f>I368</f>
        <v>13.80583369</v>
      </c>
      <c r="AH368" s="89">
        <f t="shared" si="136"/>
        <v>12.800530399999998</v>
      </c>
      <c r="AI368" s="89">
        <f t="shared" si="137"/>
        <v>13.80583369</v>
      </c>
      <c r="AJ368" s="104" t="str">
        <f>'[2]Ф2 '!CT368</f>
        <v>нд</v>
      </c>
    </row>
    <row r="369" spans="1:36" ht="32.25" customHeight="1" x14ac:dyDescent="0.25">
      <c r="A369" s="80" t="s">
        <v>450</v>
      </c>
      <c r="B369" s="81" t="str">
        <f>'[2]Ф2 '!B378</f>
        <v>Бурильно-крановая установка (с доставкой) г. Дальнереченск</v>
      </c>
      <c r="C369" s="123" t="str">
        <f>'[2]Ф2 '!C378</f>
        <v>R_ДЭСК_54</v>
      </c>
      <c r="D369" s="124" t="str">
        <f>'[2]Ф2 '!D378</f>
        <v>П</v>
      </c>
      <c r="E369" s="125">
        <f>'[2]Ф2 '!E378</f>
        <v>2029</v>
      </c>
      <c r="F369" s="125">
        <v>2029</v>
      </c>
      <c r="G369" s="125">
        <f>'[2]Ф2 '!G378</f>
        <v>2029</v>
      </c>
      <c r="H369" s="86">
        <v>0</v>
      </c>
      <c r="I369" s="85">
        <v>17.029178479999999</v>
      </c>
      <c r="J369" s="133" t="s">
        <v>55</v>
      </c>
      <c r="K369" s="113">
        <f t="shared" si="142"/>
        <v>0</v>
      </c>
      <c r="L369" s="137">
        <v>0</v>
      </c>
      <c r="M369" s="137">
        <v>0</v>
      </c>
      <c r="N369" s="137">
        <v>0</v>
      </c>
      <c r="O369" s="137">
        <f t="shared" si="141"/>
        <v>0</v>
      </c>
      <c r="P369" s="112">
        <f t="shared" si="143"/>
        <v>17.029178479999999</v>
      </c>
      <c r="Q369" s="86">
        <v>0</v>
      </c>
      <c r="R369" s="86">
        <v>0</v>
      </c>
      <c r="S369" s="86">
        <v>0</v>
      </c>
      <c r="T369" s="89">
        <f t="shared" si="135"/>
        <v>17.029178479999999</v>
      </c>
      <c r="U369" s="134">
        <v>0</v>
      </c>
      <c r="V369" s="134">
        <v>0</v>
      </c>
      <c r="W369" s="134">
        <v>0</v>
      </c>
      <c r="X369" s="134">
        <v>0</v>
      </c>
      <c r="Y369" s="134">
        <v>0</v>
      </c>
      <c r="Z369" s="134">
        <f t="shared" si="144"/>
        <v>0</v>
      </c>
      <c r="AA369" s="136">
        <v>0</v>
      </c>
      <c r="AB369" s="134">
        <v>0</v>
      </c>
      <c r="AC369" s="134">
        <v>0</v>
      </c>
      <c r="AD369" s="134">
        <v>0</v>
      </c>
      <c r="AE369" s="134">
        <v>0</v>
      </c>
      <c r="AF369" s="138">
        <v>0</v>
      </c>
      <c r="AG369" s="139">
        <f>I369</f>
        <v>17.029178479999999</v>
      </c>
      <c r="AH369" s="90">
        <f t="shared" si="136"/>
        <v>0</v>
      </c>
      <c r="AI369" s="89">
        <f t="shared" si="137"/>
        <v>17.029178479999999</v>
      </c>
      <c r="AJ369" s="98" t="str">
        <f>'[2]Ф2 '!CT369</f>
        <v>приобретение неактуально</v>
      </c>
    </row>
    <row r="370" spans="1:36" ht="32.25" customHeight="1" x14ac:dyDescent="0.25">
      <c r="A370" s="80" t="s">
        <v>451</v>
      </c>
      <c r="B370" s="81" t="str">
        <f>'[2]Ф2 '!B369</f>
        <v>Дизель-генераторная установка - 300 кВт - KT413GF на базе двигателя Cummins QSNT-G3 в кожухе на прицепе г.Лесозаводск</v>
      </c>
      <c r="C370" s="123" t="str">
        <f>'[2]Ф2 '!C369</f>
        <v>Q_ДЭСК_72</v>
      </c>
      <c r="D370" s="124" t="str">
        <f>'[2]Ф2 '!D369</f>
        <v>П</v>
      </c>
      <c r="E370" s="125">
        <f>'[2]Ф2 '!E369</f>
        <v>2026</v>
      </c>
      <c r="F370" s="125">
        <f>'[2]Ф2 '!F369</f>
        <v>2026</v>
      </c>
      <c r="G370" s="125">
        <f>'[2]Ф2 '!G369</f>
        <v>2026</v>
      </c>
      <c r="H370" s="85">
        <v>5.6631661500000003</v>
      </c>
      <c r="I370" s="86">
        <v>0</v>
      </c>
      <c r="J370" s="133" t="s">
        <v>55</v>
      </c>
      <c r="K370" s="112">
        <f t="shared" si="142"/>
        <v>5.6631661500000003</v>
      </c>
      <c r="L370" s="137">
        <v>0</v>
      </c>
      <c r="M370" s="137">
        <v>0</v>
      </c>
      <c r="N370" s="137">
        <v>0</v>
      </c>
      <c r="O370" s="126">
        <f t="shared" si="141"/>
        <v>5.6631661500000003</v>
      </c>
      <c r="P370" s="113">
        <f t="shared" si="143"/>
        <v>0</v>
      </c>
      <c r="Q370" s="137">
        <v>0</v>
      </c>
      <c r="R370" s="137">
        <v>0</v>
      </c>
      <c r="S370" s="137">
        <v>0</v>
      </c>
      <c r="T370" s="137">
        <f t="shared" si="135"/>
        <v>0</v>
      </c>
      <c r="U370" s="134">
        <v>0</v>
      </c>
      <c r="V370" s="134">
        <v>0</v>
      </c>
      <c r="W370" s="134">
        <v>0</v>
      </c>
      <c r="X370" s="134">
        <v>0</v>
      </c>
      <c r="Y370" s="134">
        <v>0</v>
      </c>
      <c r="Z370" s="135">
        <f t="shared" si="144"/>
        <v>5.6631661500000003</v>
      </c>
      <c r="AA370" s="136">
        <f>I370</f>
        <v>0</v>
      </c>
      <c r="AB370" s="134">
        <v>0</v>
      </c>
      <c r="AC370" s="134">
        <v>0</v>
      </c>
      <c r="AD370" s="134">
        <v>0</v>
      </c>
      <c r="AE370" s="134">
        <v>0</v>
      </c>
      <c r="AF370" s="134">
        <v>0</v>
      </c>
      <c r="AG370" s="134">
        <v>0</v>
      </c>
      <c r="AH370" s="89">
        <f t="shared" si="136"/>
        <v>5.6631661500000003</v>
      </c>
      <c r="AI370" s="90">
        <f t="shared" si="137"/>
        <v>0</v>
      </c>
      <c r="AJ370" s="98" t="str">
        <f>'[2]Ф2 '!CT370</f>
        <v>приобретение неактуально</v>
      </c>
    </row>
    <row r="371" spans="1:36" ht="32.25" customHeight="1" x14ac:dyDescent="0.25">
      <c r="A371" s="80" t="s">
        <v>452</v>
      </c>
      <c r="B371" s="81" t="str">
        <f>'[2]Ф2 '!B370</f>
        <v>Дизель-генераторная установка - 300 кВт - KT413GF на базе двигателя Cummins QSNT-G3 в кожухе на прицепе</v>
      </c>
      <c r="C371" s="123" t="str">
        <f>'[2]Ф2 '!C370</f>
        <v>Q_ДЭСК_134</v>
      </c>
      <c r="D371" s="124" t="str">
        <f>'[2]Ф2 '!D370</f>
        <v>П</v>
      </c>
      <c r="E371" s="125">
        <f>'[2]Ф2 '!E370</f>
        <v>2027</v>
      </c>
      <c r="F371" s="125">
        <f>'[2]Ф2 '!F370</f>
        <v>2027</v>
      </c>
      <c r="G371" s="125">
        <f>'[2]Ф2 '!G370</f>
        <v>2027</v>
      </c>
      <c r="H371" s="85">
        <v>5.90668229</v>
      </c>
      <c r="I371" s="86">
        <v>0</v>
      </c>
      <c r="J371" s="133" t="s">
        <v>55</v>
      </c>
      <c r="K371" s="112">
        <f t="shared" si="142"/>
        <v>5.90668229</v>
      </c>
      <c r="L371" s="137">
        <v>0</v>
      </c>
      <c r="M371" s="137">
        <v>0</v>
      </c>
      <c r="N371" s="137">
        <v>0</v>
      </c>
      <c r="O371" s="126">
        <f t="shared" si="141"/>
        <v>5.90668229</v>
      </c>
      <c r="P371" s="113">
        <f t="shared" si="143"/>
        <v>0</v>
      </c>
      <c r="Q371" s="137">
        <v>0</v>
      </c>
      <c r="R371" s="137">
        <v>0</v>
      </c>
      <c r="S371" s="137">
        <v>0</v>
      </c>
      <c r="T371" s="137">
        <f t="shared" si="135"/>
        <v>0</v>
      </c>
      <c r="U371" s="134">
        <v>0</v>
      </c>
      <c r="V371" s="134">
        <v>0</v>
      </c>
      <c r="W371" s="134">
        <v>0</v>
      </c>
      <c r="X371" s="134">
        <v>0</v>
      </c>
      <c r="Y371" s="134">
        <v>0</v>
      </c>
      <c r="Z371" s="134">
        <v>0</v>
      </c>
      <c r="AA371" s="136">
        <v>0</v>
      </c>
      <c r="AB371" s="135">
        <f>K371</f>
        <v>5.90668229</v>
      </c>
      <c r="AC371" s="134">
        <f>I371</f>
        <v>0</v>
      </c>
      <c r="AD371" s="134">
        <v>0</v>
      </c>
      <c r="AE371" s="134">
        <v>0</v>
      </c>
      <c r="AF371" s="134">
        <v>0</v>
      </c>
      <c r="AG371" s="134">
        <v>0</v>
      </c>
      <c r="AH371" s="89">
        <f t="shared" si="136"/>
        <v>5.90668229</v>
      </c>
      <c r="AI371" s="90">
        <f t="shared" si="137"/>
        <v>0</v>
      </c>
      <c r="AJ371" s="104" t="str">
        <f>'[2]Ф2 '!CT371</f>
        <v>нд</v>
      </c>
    </row>
    <row r="372" spans="1:36" ht="32.25" customHeight="1" x14ac:dyDescent="0.25">
      <c r="A372" s="80" t="s">
        <v>453</v>
      </c>
      <c r="B372" s="81" t="str">
        <f>'[2]Ф2 '!B371</f>
        <v>Автомобиль Соболь Комби 27527 грузопассажирский фургон г.Находка</v>
      </c>
      <c r="C372" s="123" t="str">
        <f>'[2]Ф2 '!C371</f>
        <v>Q_ДЭСК_135</v>
      </c>
      <c r="D372" s="124" t="str">
        <f>'[2]Ф2 '!D371</f>
        <v>П</v>
      </c>
      <c r="E372" s="125">
        <f>'[2]Ф2 '!E371</f>
        <v>2027</v>
      </c>
      <c r="F372" s="125">
        <f>'[2]Ф2 '!F371</f>
        <v>2027</v>
      </c>
      <c r="G372" s="125">
        <f>'[2]Ф2 '!G371</f>
        <v>2027</v>
      </c>
      <c r="H372" s="85">
        <v>2.58962454</v>
      </c>
      <c r="I372" s="85">
        <v>2.58962454</v>
      </c>
      <c r="J372" s="133" t="s">
        <v>55</v>
      </c>
      <c r="K372" s="112">
        <f t="shared" si="142"/>
        <v>2.58962454</v>
      </c>
      <c r="L372" s="137">
        <v>0</v>
      </c>
      <c r="M372" s="137">
        <v>0</v>
      </c>
      <c r="N372" s="137">
        <v>0</v>
      </c>
      <c r="O372" s="126">
        <f t="shared" si="141"/>
        <v>2.58962454</v>
      </c>
      <c r="P372" s="112">
        <f t="shared" si="143"/>
        <v>2.58962454</v>
      </c>
      <c r="Q372" s="86">
        <v>0</v>
      </c>
      <c r="R372" s="86">
        <v>0</v>
      </c>
      <c r="S372" s="86">
        <v>0</v>
      </c>
      <c r="T372" s="89">
        <f t="shared" si="135"/>
        <v>2.58962454</v>
      </c>
      <c r="U372" s="134">
        <v>0</v>
      </c>
      <c r="V372" s="134">
        <v>0</v>
      </c>
      <c r="W372" s="134">
        <v>0</v>
      </c>
      <c r="X372" s="134">
        <v>0</v>
      </c>
      <c r="Y372" s="134">
        <v>0</v>
      </c>
      <c r="Z372" s="134">
        <v>0</v>
      </c>
      <c r="AA372" s="136">
        <v>0</v>
      </c>
      <c r="AB372" s="135">
        <f>K372</f>
        <v>2.58962454</v>
      </c>
      <c r="AC372" s="135">
        <f>I372</f>
        <v>2.58962454</v>
      </c>
      <c r="AD372" s="134">
        <v>0</v>
      </c>
      <c r="AE372" s="134">
        <v>0</v>
      </c>
      <c r="AF372" s="134">
        <v>0</v>
      </c>
      <c r="AG372" s="134">
        <v>0</v>
      </c>
      <c r="AH372" s="89">
        <f t="shared" si="136"/>
        <v>2.58962454</v>
      </c>
      <c r="AI372" s="89">
        <f t="shared" si="137"/>
        <v>2.58962454</v>
      </c>
      <c r="AJ372" s="104" t="str">
        <f>'[2]Ф2 '!CT372</f>
        <v>нд</v>
      </c>
    </row>
    <row r="373" spans="1:36" ht="32.25" customHeight="1" x14ac:dyDescent="0.25">
      <c r="A373" s="80" t="s">
        <v>454</v>
      </c>
      <c r="B373" s="81" t="str">
        <f>'[2]Ф2 '!B372</f>
        <v>Бортовой Daewoo Novus CC6CT с КМУ Horyong HRS 216 (эвакуатор) г. Дальнереченск</v>
      </c>
      <c r="C373" s="123" t="str">
        <f>'[2]Ф2 '!C372</f>
        <v>Q_ДЭСК_138</v>
      </c>
      <c r="D373" s="124" t="str">
        <f>'[2]Ф2 '!D372</f>
        <v>П</v>
      </c>
      <c r="E373" s="125">
        <f>'[2]Ф2 '!E372</f>
        <v>2029</v>
      </c>
      <c r="F373" s="125">
        <f>'[2]Ф2 '!F372</f>
        <v>2027</v>
      </c>
      <c r="G373" s="125">
        <f>'[2]Ф2 '!G372</f>
        <v>2029</v>
      </c>
      <c r="H373" s="85">
        <v>14.141840849999999</v>
      </c>
      <c r="I373" s="85">
        <v>13.839554440000001</v>
      </c>
      <c r="J373" s="133" t="s">
        <v>55</v>
      </c>
      <c r="K373" s="112">
        <f t="shared" si="142"/>
        <v>14.141840849999999</v>
      </c>
      <c r="L373" s="137">
        <v>0</v>
      </c>
      <c r="M373" s="137">
        <v>0</v>
      </c>
      <c r="N373" s="137">
        <v>0</v>
      </c>
      <c r="O373" s="126">
        <f t="shared" si="141"/>
        <v>14.141840849999999</v>
      </c>
      <c r="P373" s="112">
        <f t="shared" si="143"/>
        <v>13.839554440000001</v>
      </c>
      <c r="Q373" s="86">
        <v>0</v>
      </c>
      <c r="R373" s="86">
        <v>0</v>
      </c>
      <c r="S373" s="86">
        <v>0</v>
      </c>
      <c r="T373" s="89">
        <f t="shared" si="135"/>
        <v>13.839554440000001</v>
      </c>
      <c r="U373" s="134">
        <v>0</v>
      </c>
      <c r="V373" s="134">
        <v>0</v>
      </c>
      <c r="W373" s="134">
        <v>0</v>
      </c>
      <c r="X373" s="134">
        <v>0</v>
      </c>
      <c r="Y373" s="134">
        <v>0</v>
      </c>
      <c r="Z373" s="134">
        <v>0</v>
      </c>
      <c r="AA373" s="136">
        <v>0</v>
      </c>
      <c r="AB373" s="139">
        <f>K373</f>
        <v>14.141840849999999</v>
      </c>
      <c r="AC373" s="138">
        <v>0</v>
      </c>
      <c r="AD373" s="134">
        <v>0</v>
      </c>
      <c r="AE373" s="134">
        <v>0</v>
      </c>
      <c r="AF373" s="134">
        <v>0</v>
      </c>
      <c r="AG373" s="135">
        <f>I373</f>
        <v>13.839554440000001</v>
      </c>
      <c r="AH373" s="89">
        <f t="shared" si="136"/>
        <v>14.141840849999999</v>
      </c>
      <c r="AI373" s="89">
        <f t="shared" si="137"/>
        <v>13.839554440000001</v>
      </c>
      <c r="AJ373" s="98" t="str">
        <f>'[2]Ф2 '!CT373</f>
        <v>Производственная необходимость</v>
      </c>
    </row>
    <row r="374" spans="1:36" ht="32.25" customHeight="1" x14ac:dyDescent="0.25">
      <c r="A374" s="80" t="s">
        <v>455</v>
      </c>
      <c r="B374" s="81" t="str">
        <f>'[2]Ф2 '!B373</f>
        <v>Приобретение Автовышки на шасси ISUZU 700P 4X4 г.Лесозаводск</v>
      </c>
      <c r="C374" s="123" t="str">
        <f>'[2]Ф2 '!C373</f>
        <v>R_ДЭСК_19</v>
      </c>
      <c r="D374" s="124" t="str">
        <f>'[2]Ф2 '!D373</f>
        <v>П</v>
      </c>
      <c r="E374" s="125">
        <f>'[2]Ф2 '!E373</f>
        <v>2026</v>
      </c>
      <c r="F374" s="125">
        <f>'[2]Ф2 '!F373</f>
        <v>2026</v>
      </c>
      <c r="G374" s="125">
        <f>'[2]Ф2 '!G373</f>
        <v>2026</v>
      </c>
      <c r="H374" s="86">
        <v>0</v>
      </c>
      <c r="I374" s="85">
        <v>7.5655737700000003</v>
      </c>
      <c r="J374" s="133" t="s">
        <v>55</v>
      </c>
      <c r="K374" s="113">
        <f t="shared" si="142"/>
        <v>0</v>
      </c>
      <c r="L374" s="137">
        <v>0</v>
      </c>
      <c r="M374" s="137">
        <v>0</v>
      </c>
      <c r="N374" s="137">
        <v>0</v>
      </c>
      <c r="O374" s="137">
        <f t="shared" si="141"/>
        <v>0</v>
      </c>
      <c r="P374" s="112">
        <f t="shared" si="143"/>
        <v>7.5655737700000003</v>
      </c>
      <c r="Q374" s="86">
        <v>0</v>
      </c>
      <c r="R374" s="86">
        <v>0</v>
      </c>
      <c r="S374" s="86">
        <v>0</v>
      </c>
      <c r="T374" s="89">
        <f t="shared" si="135"/>
        <v>7.5655737700000003</v>
      </c>
      <c r="U374" s="134">
        <v>0</v>
      </c>
      <c r="V374" s="134">
        <v>0</v>
      </c>
      <c r="W374" s="134">
        <v>0</v>
      </c>
      <c r="X374" s="134">
        <v>0</v>
      </c>
      <c r="Y374" s="134">
        <v>0</v>
      </c>
      <c r="Z374" s="134">
        <f>K374</f>
        <v>0</v>
      </c>
      <c r="AA374" s="127">
        <f>I374</f>
        <v>7.5655737700000003</v>
      </c>
      <c r="AB374" s="134">
        <v>0</v>
      </c>
      <c r="AC374" s="134">
        <v>0</v>
      </c>
      <c r="AD374" s="134">
        <v>0</v>
      </c>
      <c r="AE374" s="134">
        <v>0</v>
      </c>
      <c r="AF374" s="134">
        <v>0</v>
      </c>
      <c r="AG374" s="134">
        <v>0</v>
      </c>
      <c r="AH374" s="90">
        <f t="shared" si="136"/>
        <v>0</v>
      </c>
      <c r="AI374" s="89">
        <f t="shared" si="137"/>
        <v>7.5655737700000003</v>
      </c>
      <c r="AJ374" s="98" t="str">
        <f>'[2]Ф2 '!CT374</f>
        <v>Производственная необходимость</v>
      </c>
    </row>
    <row r="375" spans="1:36" ht="32.25" customHeight="1" x14ac:dyDescent="0.25">
      <c r="A375" s="80" t="s">
        <v>456</v>
      </c>
      <c r="B375" s="81" t="str">
        <f>'[2]Ф2 '!B374</f>
        <v>ГАЗ Садко Некст с КМУ TAURUS 035A с буровым оборудованием г.Артём</v>
      </c>
      <c r="C375" s="123" t="str">
        <f>'[2]Ф2 '!C374</f>
        <v>R_ДЭСК_20</v>
      </c>
      <c r="D375" s="124" t="str">
        <f>'[2]Ф2 '!D374</f>
        <v>П</v>
      </c>
      <c r="E375" s="125">
        <f>'[2]Ф2 '!E374</f>
        <v>2026</v>
      </c>
      <c r="F375" s="125">
        <f>'[2]Ф2 '!F374</f>
        <v>2026</v>
      </c>
      <c r="G375" s="125">
        <f>'[2]Ф2 '!G374</f>
        <v>2026</v>
      </c>
      <c r="H375" s="86">
        <v>0</v>
      </c>
      <c r="I375" s="85">
        <v>11.188524599999999</v>
      </c>
      <c r="J375" s="133" t="s">
        <v>55</v>
      </c>
      <c r="K375" s="113">
        <f t="shared" ref="K375:K378" si="146">SUM(L375:O375)</f>
        <v>0</v>
      </c>
      <c r="L375" s="137">
        <v>0</v>
      </c>
      <c r="M375" s="137">
        <v>0</v>
      </c>
      <c r="N375" s="137">
        <v>0</v>
      </c>
      <c r="O375" s="137">
        <f t="shared" si="141"/>
        <v>0</v>
      </c>
      <c r="P375" s="112">
        <f t="shared" ref="P375:P378" si="147">SUM(Q375:T375)</f>
        <v>11.188524599999999</v>
      </c>
      <c r="Q375" s="86">
        <v>0</v>
      </c>
      <c r="R375" s="86">
        <v>0</v>
      </c>
      <c r="S375" s="86">
        <v>0</v>
      </c>
      <c r="T375" s="89">
        <f t="shared" si="135"/>
        <v>11.188524599999999</v>
      </c>
      <c r="U375" s="134">
        <v>0</v>
      </c>
      <c r="V375" s="134">
        <v>0</v>
      </c>
      <c r="W375" s="134">
        <v>0</v>
      </c>
      <c r="X375" s="134">
        <v>0</v>
      </c>
      <c r="Y375" s="134">
        <v>0</v>
      </c>
      <c r="Z375" s="134">
        <f>K375</f>
        <v>0</v>
      </c>
      <c r="AA375" s="127">
        <f>I375</f>
        <v>11.188524599999999</v>
      </c>
      <c r="AB375" s="134">
        <v>0</v>
      </c>
      <c r="AC375" s="134">
        <v>0</v>
      </c>
      <c r="AD375" s="134">
        <v>0</v>
      </c>
      <c r="AE375" s="134">
        <v>0</v>
      </c>
      <c r="AF375" s="134">
        <v>0</v>
      </c>
      <c r="AG375" s="134">
        <v>0</v>
      </c>
      <c r="AH375" s="90">
        <f t="shared" si="136"/>
        <v>0</v>
      </c>
      <c r="AI375" s="89">
        <f t="shared" si="137"/>
        <v>11.188524599999999</v>
      </c>
      <c r="AJ375" s="98" t="str">
        <f>'[2]Ф2 '!CT375</f>
        <v>Производственная необходимость</v>
      </c>
    </row>
    <row r="376" spans="1:36" ht="32.25" customHeight="1" x14ac:dyDescent="0.25">
      <c r="A376" s="80" t="s">
        <v>457</v>
      </c>
      <c r="B376" s="81" t="str">
        <f>'[2]Ф2 '!B375</f>
        <v>Реконструкция здания  в г. Находка под диспетчерский пункт ( ул. Пограничная, 17)</v>
      </c>
      <c r="C376" s="123" t="str">
        <f>'[2]Ф2 '!C375</f>
        <v>R_ДЭСК_21</v>
      </c>
      <c r="D376" s="124" t="str">
        <f>'[2]Ф2 '!D375</f>
        <v>П</v>
      </c>
      <c r="E376" s="125">
        <f>'[2]Ф2 '!E375</f>
        <v>2026</v>
      </c>
      <c r="F376" s="125">
        <f>'[2]Ф2 '!F375</f>
        <v>2026</v>
      </c>
      <c r="G376" s="125">
        <f>'[2]Ф2 '!G375</f>
        <v>2026</v>
      </c>
      <c r="H376" s="86">
        <v>0</v>
      </c>
      <c r="I376" s="85">
        <v>45.355868890000004</v>
      </c>
      <c r="J376" s="133" t="s">
        <v>55</v>
      </c>
      <c r="K376" s="113">
        <f t="shared" si="146"/>
        <v>0</v>
      </c>
      <c r="L376" s="137">
        <v>0</v>
      </c>
      <c r="M376" s="137">
        <v>0</v>
      </c>
      <c r="N376" s="137">
        <v>0</v>
      </c>
      <c r="O376" s="137">
        <f t="shared" si="141"/>
        <v>0</v>
      </c>
      <c r="P376" s="112">
        <f t="shared" si="147"/>
        <v>45.355868890000004</v>
      </c>
      <c r="Q376" s="86">
        <v>0</v>
      </c>
      <c r="R376" s="86">
        <v>0</v>
      </c>
      <c r="S376" s="86">
        <v>0</v>
      </c>
      <c r="T376" s="89">
        <f t="shared" si="135"/>
        <v>45.355868890000004</v>
      </c>
      <c r="U376" s="134">
        <v>0</v>
      </c>
      <c r="V376" s="134">
        <v>0</v>
      </c>
      <c r="W376" s="134">
        <v>0</v>
      </c>
      <c r="X376" s="134">
        <v>0</v>
      </c>
      <c r="Y376" s="134">
        <v>0</v>
      </c>
      <c r="Z376" s="134">
        <f t="shared" ref="Z376:Z377" si="148">K376</f>
        <v>0</v>
      </c>
      <c r="AA376" s="127">
        <f t="shared" ref="AA376:AA377" si="149">I376</f>
        <v>45.355868890000004</v>
      </c>
      <c r="AB376" s="134">
        <v>0</v>
      </c>
      <c r="AC376" s="134">
        <v>0</v>
      </c>
      <c r="AD376" s="134">
        <v>0</v>
      </c>
      <c r="AE376" s="134">
        <v>0</v>
      </c>
      <c r="AF376" s="134">
        <v>0</v>
      </c>
      <c r="AG376" s="134">
        <v>0</v>
      </c>
      <c r="AH376" s="90">
        <f t="shared" si="136"/>
        <v>0</v>
      </c>
      <c r="AI376" s="89">
        <f t="shared" si="137"/>
        <v>45.355868890000004</v>
      </c>
      <c r="AJ376" s="98" t="str">
        <f>'[2]Ф2 '!CT376</f>
        <v>Производственная необходимость</v>
      </c>
    </row>
    <row r="377" spans="1:36" ht="32.25" customHeight="1" x14ac:dyDescent="0.25">
      <c r="A377" s="80" t="s">
        <v>458</v>
      </c>
      <c r="B377" s="81" t="str">
        <f>'[2]Ф2 '!B376</f>
        <v>Программно-аппаратный комплекс VR-тренажер г.Артём</v>
      </c>
      <c r="C377" s="123" t="str">
        <f>'[2]Ф2 '!C376</f>
        <v>R_ДЭСК_22</v>
      </c>
      <c r="D377" s="124" t="str">
        <f>'[2]Ф2 '!D376</f>
        <v>П</v>
      </c>
      <c r="E377" s="125">
        <f>'[2]Ф2 '!E376</f>
        <v>2026</v>
      </c>
      <c r="F377" s="125">
        <f>'[2]Ф2 '!F376</f>
        <v>2026</v>
      </c>
      <c r="G377" s="125">
        <f>'[2]Ф2 '!G376</f>
        <v>2026</v>
      </c>
      <c r="H377" s="86">
        <v>0</v>
      </c>
      <c r="I377" s="85">
        <v>0.75</v>
      </c>
      <c r="J377" s="133" t="s">
        <v>55</v>
      </c>
      <c r="K377" s="113">
        <f t="shared" si="146"/>
        <v>0</v>
      </c>
      <c r="L377" s="137">
        <v>0</v>
      </c>
      <c r="M377" s="137">
        <v>0</v>
      </c>
      <c r="N377" s="137">
        <v>0</v>
      </c>
      <c r="O377" s="137">
        <f t="shared" si="141"/>
        <v>0</v>
      </c>
      <c r="P377" s="112">
        <f t="shared" si="147"/>
        <v>0.75</v>
      </c>
      <c r="Q377" s="86">
        <v>0</v>
      </c>
      <c r="R377" s="86">
        <v>0</v>
      </c>
      <c r="S377" s="85">
        <f>I377</f>
        <v>0.75</v>
      </c>
      <c r="T377" s="90">
        <v>0</v>
      </c>
      <c r="U377" s="134">
        <v>0</v>
      </c>
      <c r="V377" s="134">
        <v>0</v>
      </c>
      <c r="W377" s="134">
        <v>0</v>
      </c>
      <c r="X377" s="134">
        <v>0</v>
      </c>
      <c r="Y377" s="134">
        <v>0</v>
      </c>
      <c r="Z377" s="134">
        <f t="shared" si="148"/>
        <v>0</v>
      </c>
      <c r="AA377" s="127">
        <f t="shared" si="149"/>
        <v>0.75</v>
      </c>
      <c r="AB377" s="134">
        <v>0</v>
      </c>
      <c r="AC377" s="134">
        <v>0</v>
      </c>
      <c r="AD377" s="134">
        <v>0</v>
      </c>
      <c r="AE377" s="134">
        <v>0</v>
      </c>
      <c r="AF377" s="134">
        <v>0</v>
      </c>
      <c r="AG377" s="134">
        <v>0</v>
      </c>
      <c r="AH377" s="90">
        <f t="shared" si="136"/>
        <v>0</v>
      </c>
      <c r="AI377" s="89">
        <f t="shared" si="137"/>
        <v>0.75</v>
      </c>
      <c r="AJ377" s="98" t="str">
        <f>'[2]Ф2 '!CT377</f>
        <v>Производственная необходимость</v>
      </c>
    </row>
    <row r="378" spans="1:36" ht="38.25" customHeight="1" x14ac:dyDescent="0.25">
      <c r="A378" s="80" t="s">
        <v>459</v>
      </c>
      <c r="B378" s="81" t="str">
        <f>'[2]Ф2 '!B377</f>
        <v>Проектирование реконструкции ПС 35/6 "Трикотажная" г.Артём</v>
      </c>
      <c r="C378" s="123" t="str">
        <f>'[2]Ф2 '!C377</f>
        <v>R_ДЭСК_23</v>
      </c>
      <c r="D378" s="124" t="str">
        <f>'[2]Ф2 '!D377</f>
        <v>П</v>
      </c>
      <c r="E378" s="125">
        <f>'[2]Ф2 '!E377</f>
        <v>2026</v>
      </c>
      <c r="F378" s="125">
        <f>'[2]Ф2 '!F377</f>
        <v>2026</v>
      </c>
      <c r="G378" s="125">
        <f>'[2]Ф2 '!G377</f>
        <v>2026</v>
      </c>
      <c r="H378" s="86">
        <v>0</v>
      </c>
      <c r="I378" s="85">
        <v>23</v>
      </c>
      <c r="J378" s="133" t="s">
        <v>55</v>
      </c>
      <c r="K378" s="113">
        <f t="shared" si="146"/>
        <v>0</v>
      </c>
      <c r="L378" s="137">
        <v>0</v>
      </c>
      <c r="M378" s="137">
        <v>0</v>
      </c>
      <c r="N378" s="137">
        <v>0</v>
      </c>
      <c r="O378" s="137">
        <f t="shared" si="141"/>
        <v>0</v>
      </c>
      <c r="P378" s="112">
        <f t="shared" si="147"/>
        <v>23</v>
      </c>
      <c r="Q378" s="86">
        <v>0</v>
      </c>
      <c r="R378" s="86">
        <v>0</v>
      </c>
      <c r="S378" s="86">
        <v>0</v>
      </c>
      <c r="T378" s="89">
        <f t="shared" ref="T378" si="150">I378</f>
        <v>23</v>
      </c>
      <c r="U378" s="134">
        <v>0</v>
      </c>
      <c r="V378" s="134">
        <v>0</v>
      </c>
      <c r="W378" s="134">
        <v>0</v>
      </c>
      <c r="X378" s="134">
        <v>0</v>
      </c>
      <c r="Y378" s="134">
        <v>0</v>
      </c>
      <c r="Z378" s="134">
        <f>K378</f>
        <v>0</v>
      </c>
      <c r="AA378" s="127">
        <f>I378</f>
        <v>23</v>
      </c>
      <c r="AB378" s="134">
        <v>0</v>
      </c>
      <c r="AC378" s="134">
        <v>0</v>
      </c>
      <c r="AD378" s="134">
        <v>0</v>
      </c>
      <c r="AE378" s="134">
        <v>0</v>
      </c>
      <c r="AF378" s="134">
        <v>0</v>
      </c>
      <c r="AG378" s="134">
        <v>0</v>
      </c>
      <c r="AH378" s="90">
        <f t="shared" si="136"/>
        <v>0</v>
      </c>
      <c r="AI378" s="89">
        <f t="shared" si="137"/>
        <v>23</v>
      </c>
      <c r="AJ378" s="98" t="str">
        <f>'[2]Ф2 '!CT378</f>
        <v>Производственная необходимость</v>
      </c>
    </row>
  </sheetData>
  <mergeCells count="27">
    <mergeCell ref="AI15:AI16"/>
    <mergeCell ref="U14:AI14"/>
    <mergeCell ref="AJ14:AJ16"/>
    <mergeCell ref="K15:O15"/>
    <mergeCell ref="P15:T15"/>
    <mergeCell ref="X15:Y15"/>
    <mergeCell ref="Z15:AA15"/>
    <mergeCell ref="AB15:AC15"/>
    <mergeCell ref="AD15:AE15"/>
    <mergeCell ref="AF15:AG15"/>
    <mergeCell ref="AH15:AH16"/>
    <mergeCell ref="A13:AI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4:AJ4"/>
    <mergeCell ref="A6:AJ6"/>
    <mergeCell ref="A7:AJ7"/>
    <mergeCell ref="A9:AJ9"/>
    <mergeCell ref="A11:AJ11"/>
    <mergeCell ref="A12:AJ12"/>
  </mergeCells>
  <pageMargins left="0" right="0" top="0" bottom="0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Ф3 </vt:lpstr>
      <vt:lpstr>'Ф3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2026-02-26T23:09:39Z</dcterms:created>
  <dcterms:modified xsi:type="dcterms:W3CDTF">2026-02-26T23:09:49Z</dcterms:modified>
</cp:coreProperties>
</file>