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FokinaOR\Documents\Econom\ДЭСК\Инвест программа\ИНВЕСТ_2025_2028\Формы на сайт 2025-2028\"/>
    </mc:Choice>
  </mc:AlternateContent>
  <xr:revisionPtr revIDLastSave="0" documentId="8_{FED93598-E2E7-44DD-81CB-92DCFD574FFA}" xr6:coauthVersionLast="47" xr6:coauthVersionMax="47" xr10:uidLastSave="{00000000-0000-0000-0000-000000000000}"/>
  <bookViews>
    <workbookView xWindow="-120" yWindow="-120" windowWidth="29040" windowHeight="15840" xr2:uid="{F263A1FC-8CD4-42DE-95AA-9A05E935EE9F}"/>
  </bookViews>
  <sheets>
    <sheet name="Ф3 " sheetId="1" r:id="rId1"/>
  </sheets>
  <externalReferences>
    <externalReference r:id="rId2"/>
    <externalReference r:id="rId3"/>
  </externalReferences>
  <definedNames>
    <definedName name="_xlnm._FilterDatabase" localSheetId="0" hidden="1">'Ф3 '!$AA$1:$AA$353</definedName>
    <definedName name="_xlnm.Print_Area" localSheetId="0">'Ф3 '!$A$1:$AH$353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353" i="1" l="1"/>
  <c r="AF353" i="1"/>
  <c r="AC353" i="1"/>
  <c r="AG353" i="1" s="1"/>
  <c r="T353" i="1"/>
  <c r="P353" i="1" s="1"/>
  <c r="H353" i="1"/>
  <c r="O353" i="1" s="1"/>
  <c r="K353" i="1" s="1"/>
  <c r="G353" i="1"/>
  <c r="F353" i="1"/>
  <c r="E353" i="1"/>
  <c r="D353" i="1"/>
  <c r="C353" i="1"/>
  <c r="B353" i="1"/>
  <c r="AH352" i="1"/>
  <c r="AF352" i="1"/>
  <c r="AC352" i="1"/>
  <c r="AG352" i="1" s="1"/>
  <c r="T352" i="1"/>
  <c r="P352" i="1"/>
  <c r="H352" i="1"/>
  <c r="O352" i="1" s="1"/>
  <c r="K352" i="1" s="1"/>
  <c r="G352" i="1"/>
  <c r="F352" i="1"/>
  <c r="E352" i="1"/>
  <c r="D352" i="1"/>
  <c r="C352" i="1"/>
  <c r="B352" i="1"/>
  <c r="AH351" i="1"/>
  <c r="AF351" i="1"/>
  <c r="AC351" i="1"/>
  <c r="AG351" i="1" s="1"/>
  <c r="T351" i="1"/>
  <c r="P351" i="1"/>
  <c r="H351" i="1"/>
  <c r="O351" i="1" s="1"/>
  <c r="K351" i="1" s="1"/>
  <c r="G351" i="1"/>
  <c r="F351" i="1"/>
  <c r="E351" i="1"/>
  <c r="D351" i="1"/>
  <c r="C351" i="1"/>
  <c r="B351" i="1"/>
  <c r="AH350" i="1"/>
  <c r="AF350" i="1"/>
  <c r="AA350" i="1"/>
  <c r="AG350" i="1" s="1"/>
  <c r="T350" i="1"/>
  <c r="P350" i="1"/>
  <c r="H350" i="1"/>
  <c r="O350" i="1" s="1"/>
  <c r="K350" i="1" s="1"/>
  <c r="G350" i="1"/>
  <c r="F350" i="1"/>
  <c r="E350" i="1"/>
  <c r="D350" i="1"/>
  <c r="C350" i="1"/>
  <c r="B350" i="1"/>
  <c r="AH349" i="1"/>
  <c r="AF349" i="1"/>
  <c r="AA349" i="1"/>
  <c r="AG349" i="1" s="1"/>
  <c r="T349" i="1"/>
  <c r="P349" i="1"/>
  <c r="H349" i="1"/>
  <c r="O349" i="1" s="1"/>
  <c r="K349" i="1" s="1"/>
  <c r="G349" i="1"/>
  <c r="F349" i="1"/>
  <c r="E349" i="1"/>
  <c r="D349" i="1"/>
  <c r="C349" i="1"/>
  <c r="B349" i="1"/>
  <c r="AH348" i="1"/>
  <c r="AF348" i="1"/>
  <c r="AA348" i="1"/>
  <c r="AG348" i="1" s="1"/>
  <c r="T348" i="1"/>
  <c r="P348" i="1"/>
  <c r="H348" i="1"/>
  <c r="O348" i="1" s="1"/>
  <c r="K348" i="1" s="1"/>
  <c r="G348" i="1"/>
  <c r="F348" i="1"/>
  <c r="E348" i="1"/>
  <c r="D348" i="1"/>
  <c r="C348" i="1"/>
  <c r="B348" i="1"/>
  <c r="AH347" i="1"/>
  <c r="AF347" i="1"/>
  <c r="AA347" i="1"/>
  <c r="AG347" i="1" s="1"/>
  <c r="T347" i="1"/>
  <c r="P347" i="1"/>
  <c r="H347" i="1"/>
  <c r="O347" i="1" s="1"/>
  <c r="K347" i="1" s="1"/>
  <c r="G347" i="1"/>
  <c r="F347" i="1"/>
  <c r="E347" i="1"/>
  <c r="D347" i="1"/>
  <c r="C347" i="1"/>
  <c r="B347" i="1"/>
  <c r="AH346" i="1"/>
  <c r="AF346" i="1"/>
  <c r="AA346" i="1"/>
  <c r="AG346" i="1" s="1"/>
  <c r="T346" i="1"/>
  <c r="P346" i="1"/>
  <c r="H346" i="1"/>
  <c r="O346" i="1" s="1"/>
  <c r="K346" i="1" s="1"/>
  <c r="G346" i="1"/>
  <c r="F346" i="1"/>
  <c r="E346" i="1"/>
  <c r="D346" i="1"/>
  <c r="C346" i="1"/>
  <c r="B346" i="1"/>
  <c r="AH345" i="1"/>
  <c r="AF345" i="1"/>
  <c r="AA345" i="1"/>
  <c r="AG345" i="1" s="1"/>
  <c r="T345" i="1"/>
  <c r="P345" i="1"/>
  <c r="H345" i="1"/>
  <c r="O345" i="1" s="1"/>
  <c r="K345" i="1" s="1"/>
  <c r="G345" i="1"/>
  <c r="F345" i="1"/>
  <c r="E345" i="1"/>
  <c r="D345" i="1"/>
  <c r="C345" i="1"/>
  <c r="B345" i="1"/>
  <c r="AH344" i="1"/>
  <c r="AF344" i="1"/>
  <c r="AA344" i="1"/>
  <c r="AG344" i="1" s="1"/>
  <c r="T344" i="1"/>
  <c r="P344" i="1"/>
  <c r="H344" i="1"/>
  <c r="O344" i="1" s="1"/>
  <c r="K344" i="1" s="1"/>
  <c r="G344" i="1"/>
  <c r="F344" i="1"/>
  <c r="E344" i="1"/>
  <c r="D344" i="1"/>
  <c r="C344" i="1"/>
  <c r="B344" i="1"/>
  <c r="AH343" i="1"/>
  <c r="AF343" i="1"/>
  <c r="AA343" i="1"/>
  <c r="AG343" i="1" s="1"/>
  <c r="T343" i="1"/>
  <c r="P343" i="1" s="1"/>
  <c r="H343" i="1"/>
  <c r="O343" i="1" s="1"/>
  <c r="K343" i="1" s="1"/>
  <c r="G343" i="1"/>
  <c r="F343" i="1"/>
  <c r="E343" i="1"/>
  <c r="D343" i="1"/>
  <c r="C343" i="1"/>
  <c r="B343" i="1"/>
  <c r="AH342" i="1"/>
  <c r="AF342" i="1"/>
  <c r="AA342" i="1"/>
  <c r="AG342" i="1" s="1"/>
  <c r="T342" i="1"/>
  <c r="P342" i="1"/>
  <c r="H342" i="1"/>
  <c r="O342" i="1" s="1"/>
  <c r="K342" i="1" s="1"/>
  <c r="G342" i="1"/>
  <c r="F342" i="1"/>
  <c r="E342" i="1"/>
  <c r="D342" i="1"/>
  <c r="C342" i="1"/>
  <c r="B342" i="1"/>
  <c r="AH341" i="1"/>
  <c r="AF341" i="1"/>
  <c r="T341" i="1"/>
  <c r="Y341" i="1" s="1"/>
  <c r="AG341" i="1" s="1"/>
  <c r="H341" i="1"/>
  <c r="O341" i="1" s="1"/>
  <c r="K341" i="1" s="1"/>
  <c r="G341" i="1"/>
  <c r="F341" i="1"/>
  <c r="E341" i="1"/>
  <c r="D341" i="1"/>
  <c r="C341" i="1"/>
  <c r="B341" i="1"/>
  <c r="AH340" i="1"/>
  <c r="AF340" i="1"/>
  <c r="Y340" i="1"/>
  <c r="AG340" i="1" s="1"/>
  <c r="T340" i="1"/>
  <c r="P340" i="1"/>
  <c r="H340" i="1"/>
  <c r="O340" i="1" s="1"/>
  <c r="K340" i="1" s="1"/>
  <c r="G340" i="1"/>
  <c r="F340" i="1"/>
  <c r="E340" i="1"/>
  <c r="D340" i="1"/>
  <c r="C340" i="1"/>
  <c r="B340" i="1"/>
  <c r="AH339" i="1"/>
  <c r="AF339" i="1"/>
  <c r="T339" i="1"/>
  <c r="Y339" i="1" s="1"/>
  <c r="H339" i="1"/>
  <c r="O339" i="1" s="1"/>
  <c r="K339" i="1" s="1"/>
  <c r="G339" i="1"/>
  <c r="F339" i="1"/>
  <c r="E339" i="1"/>
  <c r="D339" i="1"/>
  <c r="C339" i="1"/>
  <c r="B339" i="1"/>
  <c r="AH338" i="1"/>
  <c r="AF338" i="1"/>
  <c r="Y338" i="1"/>
  <c r="AG338" i="1" s="1"/>
  <c r="T338" i="1"/>
  <c r="P338" i="1"/>
  <c r="H338" i="1"/>
  <c r="O338" i="1" s="1"/>
  <c r="K338" i="1" s="1"/>
  <c r="G338" i="1"/>
  <c r="F338" i="1"/>
  <c r="E338" i="1"/>
  <c r="D338" i="1"/>
  <c r="C338" i="1"/>
  <c r="B338" i="1"/>
  <c r="AH337" i="1"/>
  <c r="AF337" i="1"/>
  <c r="W337" i="1"/>
  <c r="AG337" i="1" s="1"/>
  <c r="T337" i="1"/>
  <c r="P337" i="1" s="1"/>
  <c r="H337" i="1"/>
  <c r="O337" i="1" s="1"/>
  <c r="G337" i="1"/>
  <c r="F337" i="1"/>
  <c r="E337" i="1"/>
  <c r="D337" i="1"/>
  <c r="C337" i="1"/>
  <c r="B337" i="1"/>
  <c r="AF336" i="1"/>
  <c r="AE336" i="1"/>
  <c r="AD336" i="1"/>
  <c r="AC336" i="1"/>
  <c r="AB336" i="1"/>
  <c r="AA336" i="1"/>
  <c r="Z336" i="1"/>
  <c r="X336" i="1"/>
  <c r="W336" i="1"/>
  <c r="V336" i="1"/>
  <c r="U336" i="1"/>
  <c r="T336" i="1"/>
  <c r="S336" i="1"/>
  <c r="R336" i="1"/>
  <c r="Q336" i="1"/>
  <c r="N336" i="1"/>
  <c r="M336" i="1"/>
  <c r="L336" i="1"/>
  <c r="I336" i="1"/>
  <c r="H336" i="1"/>
  <c r="F336" i="1"/>
  <c r="E336" i="1"/>
  <c r="D336" i="1"/>
  <c r="F335" i="1"/>
  <c r="E335" i="1"/>
  <c r="D335" i="1"/>
  <c r="AD334" i="1"/>
  <c r="X334" i="1"/>
  <c r="M334" i="1"/>
  <c r="K334" i="1" s="1"/>
  <c r="I334" i="1"/>
  <c r="AE334" i="1" s="1"/>
  <c r="H334" i="1"/>
  <c r="AB334" i="1" s="1"/>
  <c r="G334" i="1"/>
  <c r="W334" i="1" s="1"/>
  <c r="F334" i="1"/>
  <c r="Z334" i="1" s="1"/>
  <c r="E334" i="1"/>
  <c r="D334" i="1"/>
  <c r="C334" i="1"/>
  <c r="B334" i="1"/>
  <c r="AD333" i="1"/>
  <c r="AC333" i="1"/>
  <c r="R333" i="1"/>
  <c r="P333" i="1"/>
  <c r="H333" i="1"/>
  <c r="AB333" i="1" s="1"/>
  <c r="G333" i="1"/>
  <c r="W333" i="1" s="1"/>
  <c r="F333" i="1"/>
  <c r="Z333" i="1" s="1"/>
  <c r="E333" i="1"/>
  <c r="D333" i="1"/>
  <c r="C333" i="1"/>
  <c r="B333" i="1"/>
  <c r="AD332" i="1"/>
  <c r="AC332" i="1"/>
  <c r="R332" i="1"/>
  <c r="P332" i="1" s="1"/>
  <c r="H332" i="1"/>
  <c r="AB332" i="1" s="1"/>
  <c r="G332" i="1"/>
  <c r="W332" i="1" s="1"/>
  <c r="F332" i="1"/>
  <c r="Z332" i="1" s="1"/>
  <c r="E332" i="1"/>
  <c r="D332" i="1"/>
  <c r="C332" i="1"/>
  <c r="B332" i="1"/>
  <c r="AD331" i="1"/>
  <c r="AC331" i="1"/>
  <c r="R331" i="1"/>
  <c r="P331" i="1" s="1"/>
  <c r="H331" i="1"/>
  <c r="AB331" i="1" s="1"/>
  <c r="G331" i="1"/>
  <c r="W331" i="1" s="1"/>
  <c r="F331" i="1"/>
  <c r="Z331" i="1" s="1"/>
  <c r="E331" i="1"/>
  <c r="D331" i="1"/>
  <c r="C331" i="1"/>
  <c r="B331" i="1"/>
  <c r="AD330" i="1"/>
  <c r="AC330" i="1"/>
  <c r="R330" i="1"/>
  <c r="P330" i="1" s="1"/>
  <c r="H330" i="1"/>
  <c r="AB330" i="1" s="1"/>
  <c r="G330" i="1"/>
  <c r="W330" i="1" s="1"/>
  <c r="F330" i="1"/>
  <c r="Z330" i="1" s="1"/>
  <c r="E330" i="1"/>
  <c r="D330" i="1"/>
  <c r="C330" i="1"/>
  <c r="B330" i="1"/>
  <c r="AD329" i="1"/>
  <c r="AC329" i="1"/>
  <c r="R329" i="1"/>
  <c r="P329" i="1" s="1"/>
  <c r="H329" i="1"/>
  <c r="AB329" i="1" s="1"/>
  <c r="G329" i="1"/>
  <c r="W329" i="1" s="1"/>
  <c r="F329" i="1"/>
  <c r="Z329" i="1" s="1"/>
  <c r="E329" i="1"/>
  <c r="D329" i="1"/>
  <c r="C329" i="1"/>
  <c r="B329" i="1"/>
  <c r="AD328" i="1"/>
  <c r="AC328" i="1"/>
  <c r="R328" i="1"/>
  <c r="P328" i="1" s="1"/>
  <c r="H328" i="1"/>
  <c r="AB328" i="1" s="1"/>
  <c r="G328" i="1"/>
  <c r="W328" i="1" s="1"/>
  <c r="F328" i="1"/>
  <c r="Z328" i="1" s="1"/>
  <c r="E328" i="1"/>
  <c r="D328" i="1"/>
  <c r="C328" i="1"/>
  <c r="B328" i="1"/>
  <c r="AD327" i="1"/>
  <c r="AC327" i="1"/>
  <c r="R327" i="1"/>
  <c r="P327" i="1" s="1"/>
  <c r="H327" i="1"/>
  <c r="X327" i="1" s="1"/>
  <c r="G327" i="1"/>
  <c r="W327" i="1" s="1"/>
  <c r="F327" i="1"/>
  <c r="Z327" i="1" s="1"/>
  <c r="E327" i="1"/>
  <c r="D327" i="1"/>
  <c r="C327" i="1"/>
  <c r="B327" i="1"/>
  <c r="AD326" i="1"/>
  <c r="AC326" i="1"/>
  <c r="R326" i="1"/>
  <c r="P326" i="1" s="1"/>
  <c r="H326" i="1"/>
  <c r="X326" i="1" s="1"/>
  <c r="G326" i="1"/>
  <c r="W326" i="1" s="1"/>
  <c r="F326" i="1"/>
  <c r="Z326" i="1" s="1"/>
  <c r="E326" i="1"/>
  <c r="D326" i="1"/>
  <c r="C326" i="1"/>
  <c r="B326" i="1"/>
  <c r="AD325" i="1"/>
  <c r="AC325" i="1"/>
  <c r="AB325" i="1"/>
  <c r="AA325" i="1"/>
  <c r="Z325" i="1"/>
  <c r="R325" i="1"/>
  <c r="P325" i="1"/>
  <c r="H325" i="1"/>
  <c r="X325" i="1" s="1"/>
  <c r="G325" i="1"/>
  <c r="W325" i="1" s="1"/>
  <c r="F325" i="1"/>
  <c r="E325" i="1"/>
  <c r="D325" i="1"/>
  <c r="C325" i="1"/>
  <c r="B325" i="1"/>
  <c r="AD324" i="1"/>
  <c r="AC324" i="1"/>
  <c r="AA324" i="1"/>
  <c r="R324" i="1"/>
  <c r="P324" i="1" s="1"/>
  <c r="H324" i="1"/>
  <c r="AB324" i="1" s="1"/>
  <c r="G324" i="1"/>
  <c r="W324" i="1" s="1"/>
  <c r="F324" i="1"/>
  <c r="Z324" i="1" s="1"/>
  <c r="E324" i="1"/>
  <c r="D324" i="1"/>
  <c r="C324" i="1"/>
  <c r="B324" i="1"/>
  <c r="AD323" i="1"/>
  <c r="AC323" i="1"/>
  <c r="AB323" i="1"/>
  <c r="AA323" i="1"/>
  <c r="Z323" i="1"/>
  <c r="R323" i="1"/>
  <c r="P323" i="1"/>
  <c r="H323" i="1"/>
  <c r="X323" i="1" s="1"/>
  <c r="G323" i="1"/>
  <c r="W323" i="1" s="1"/>
  <c r="F323" i="1"/>
  <c r="E323" i="1"/>
  <c r="D323" i="1"/>
  <c r="C323" i="1"/>
  <c r="B323" i="1"/>
  <c r="AD322" i="1"/>
  <c r="AC322" i="1"/>
  <c r="AA322" i="1"/>
  <c r="R322" i="1"/>
  <c r="P322" i="1" s="1"/>
  <c r="H322" i="1"/>
  <c r="AB322" i="1" s="1"/>
  <c r="G322" i="1"/>
  <c r="W322" i="1" s="1"/>
  <c r="F322" i="1"/>
  <c r="Z322" i="1" s="1"/>
  <c r="E322" i="1"/>
  <c r="D322" i="1"/>
  <c r="C322" i="1"/>
  <c r="B322" i="1"/>
  <c r="AD321" i="1"/>
  <c r="AC321" i="1"/>
  <c r="AB321" i="1"/>
  <c r="AA321" i="1"/>
  <c r="Z321" i="1"/>
  <c r="R321" i="1"/>
  <c r="P321" i="1"/>
  <c r="H321" i="1"/>
  <c r="X321" i="1" s="1"/>
  <c r="G321" i="1"/>
  <c r="W321" i="1" s="1"/>
  <c r="F321" i="1"/>
  <c r="E321" i="1"/>
  <c r="D321" i="1"/>
  <c r="C321" i="1"/>
  <c r="B321" i="1"/>
  <c r="AD320" i="1"/>
  <c r="AC320" i="1"/>
  <c r="AA320" i="1"/>
  <c r="R320" i="1"/>
  <c r="P320" i="1" s="1"/>
  <c r="H320" i="1"/>
  <c r="AB320" i="1" s="1"/>
  <c r="G320" i="1"/>
  <c r="W320" i="1" s="1"/>
  <c r="F320" i="1"/>
  <c r="Z320" i="1" s="1"/>
  <c r="E320" i="1"/>
  <c r="D320" i="1"/>
  <c r="C320" i="1"/>
  <c r="B320" i="1"/>
  <c r="AD319" i="1"/>
  <c r="AC319" i="1"/>
  <c r="AB319" i="1"/>
  <c r="AA319" i="1"/>
  <c r="Z319" i="1"/>
  <c r="R319" i="1"/>
  <c r="P319" i="1"/>
  <c r="H319" i="1"/>
  <c r="X319" i="1" s="1"/>
  <c r="G319" i="1"/>
  <c r="W319" i="1" s="1"/>
  <c r="F319" i="1"/>
  <c r="E319" i="1"/>
  <c r="D319" i="1"/>
  <c r="C319" i="1"/>
  <c r="B319" i="1"/>
  <c r="AD318" i="1"/>
  <c r="AC318" i="1"/>
  <c r="R318" i="1"/>
  <c r="Y318" i="1" s="1"/>
  <c r="H318" i="1"/>
  <c r="AB318" i="1" s="1"/>
  <c r="G318" i="1"/>
  <c r="W318" i="1" s="1"/>
  <c r="F318" i="1"/>
  <c r="Z318" i="1" s="1"/>
  <c r="E318" i="1"/>
  <c r="D318" i="1"/>
  <c r="C318" i="1"/>
  <c r="B318" i="1"/>
  <c r="AD317" i="1"/>
  <c r="AC317" i="1"/>
  <c r="AB317" i="1"/>
  <c r="R317" i="1"/>
  <c r="P317" i="1"/>
  <c r="H317" i="1"/>
  <c r="X317" i="1" s="1"/>
  <c r="G317" i="1"/>
  <c r="Y317" i="1" s="1"/>
  <c r="F317" i="1"/>
  <c r="Z317" i="1" s="1"/>
  <c r="E317" i="1"/>
  <c r="D317" i="1"/>
  <c r="C317" i="1"/>
  <c r="B317" i="1"/>
  <c r="AD316" i="1"/>
  <c r="AC316" i="1"/>
  <c r="R316" i="1"/>
  <c r="P316" i="1" s="1"/>
  <c r="H316" i="1"/>
  <c r="AB316" i="1" s="1"/>
  <c r="G316" i="1"/>
  <c r="Y316" i="1" s="1"/>
  <c r="F316" i="1"/>
  <c r="Z316" i="1" s="1"/>
  <c r="E316" i="1"/>
  <c r="D316" i="1"/>
  <c r="C316" i="1"/>
  <c r="B316" i="1"/>
  <c r="AD315" i="1"/>
  <c r="AC315" i="1"/>
  <c r="AB315" i="1"/>
  <c r="R315" i="1"/>
  <c r="P315" i="1"/>
  <c r="H315" i="1"/>
  <c r="M315" i="1" s="1"/>
  <c r="K315" i="1" s="1"/>
  <c r="AE315" i="1" s="1"/>
  <c r="G315" i="1"/>
  <c r="Y315" i="1" s="1"/>
  <c r="F315" i="1"/>
  <c r="Z315" i="1" s="1"/>
  <c r="E315" i="1"/>
  <c r="D315" i="1"/>
  <c r="C315" i="1"/>
  <c r="B315" i="1"/>
  <c r="AD314" i="1"/>
  <c r="AC314" i="1"/>
  <c r="R314" i="1"/>
  <c r="P314" i="1" s="1"/>
  <c r="H314" i="1"/>
  <c r="AB314" i="1" s="1"/>
  <c r="G314" i="1"/>
  <c r="Y314" i="1" s="1"/>
  <c r="F314" i="1"/>
  <c r="Z314" i="1" s="1"/>
  <c r="E314" i="1"/>
  <c r="D314" i="1"/>
  <c r="C314" i="1"/>
  <c r="B314" i="1"/>
  <c r="AD313" i="1"/>
  <c r="AC313" i="1"/>
  <c r="AB313" i="1"/>
  <c r="W313" i="1"/>
  <c r="R313" i="1"/>
  <c r="P313" i="1"/>
  <c r="H313" i="1"/>
  <c r="M313" i="1" s="1"/>
  <c r="K313" i="1" s="1"/>
  <c r="AE313" i="1" s="1"/>
  <c r="G313" i="1"/>
  <c r="Y313" i="1" s="1"/>
  <c r="F313" i="1"/>
  <c r="Z313" i="1" s="1"/>
  <c r="E313" i="1"/>
  <c r="D313" i="1"/>
  <c r="C313" i="1"/>
  <c r="B313" i="1"/>
  <c r="AD312" i="1"/>
  <c r="AC312" i="1"/>
  <c r="R312" i="1"/>
  <c r="P312" i="1" s="1"/>
  <c r="M312" i="1"/>
  <c r="K312" i="1" s="1"/>
  <c r="AE312" i="1" s="1"/>
  <c r="H312" i="1"/>
  <c r="AB312" i="1" s="1"/>
  <c r="G312" i="1"/>
  <c r="Y312" i="1" s="1"/>
  <c r="F312" i="1"/>
  <c r="Z312" i="1" s="1"/>
  <c r="E312" i="1"/>
  <c r="D312" i="1"/>
  <c r="C312" i="1"/>
  <c r="B312" i="1"/>
  <c r="AD311" i="1"/>
  <c r="AC311" i="1"/>
  <c r="R311" i="1"/>
  <c r="P311" i="1" s="1"/>
  <c r="H311" i="1"/>
  <c r="AB311" i="1" s="1"/>
  <c r="G311" i="1"/>
  <c r="AA311" i="1" s="1"/>
  <c r="F311" i="1"/>
  <c r="Z311" i="1" s="1"/>
  <c r="E311" i="1"/>
  <c r="D311" i="1"/>
  <c r="C311" i="1"/>
  <c r="B311" i="1"/>
  <c r="AD310" i="1"/>
  <c r="AC310" i="1"/>
  <c r="R310" i="1"/>
  <c r="P310" i="1" s="1"/>
  <c r="H310" i="1"/>
  <c r="AB310" i="1" s="1"/>
  <c r="G310" i="1"/>
  <c r="AA310" i="1" s="1"/>
  <c r="F310" i="1"/>
  <c r="Z310" i="1" s="1"/>
  <c r="E310" i="1"/>
  <c r="D310" i="1"/>
  <c r="C310" i="1"/>
  <c r="B310" i="1"/>
  <c r="AD309" i="1"/>
  <c r="AC309" i="1"/>
  <c r="R309" i="1"/>
  <c r="P309" i="1" s="1"/>
  <c r="H309" i="1"/>
  <c r="AB309" i="1" s="1"/>
  <c r="G309" i="1"/>
  <c r="AA309" i="1" s="1"/>
  <c r="F309" i="1"/>
  <c r="Z309" i="1" s="1"/>
  <c r="E309" i="1"/>
  <c r="D309" i="1"/>
  <c r="C309" i="1"/>
  <c r="B309" i="1"/>
  <c r="AD308" i="1"/>
  <c r="AC308" i="1"/>
  <c r="R308" i="1"/>
  <c r="P308" i="1" s="1"/>
  <c r="H308" i="1"/>
  <c r="AB308" i="1" s="1"/>
  <c r="G308" i="1"/>
  <c r="AA308" i="1" s="1"/>
  <c r="F308" i="1"/>
  <c r="Z308" i="1" s="1"/>
  <c r="E308" i="1"/>
  <c r="D308" i="1"/>
  <c r="C308" i="1"/>
  <c r="B308" i="1"/>
  <c r="AD307" i="1"/>
  <c r="AC307" i="1"/>
  <c r="Q307" i="1"/>
  <c r="P307" i="1" s="1"/>
  <c r="X307" i="1" s="1"/>
  <c r="L307" i="1"/>
  <c r="K307" i="1" s="1"/>
  <c r="AE307" i="1" s="1"/>
  <c r="H307" i="1"/>
  <c r="AB307" i="1" s="1"/>
  <c r="G307" i="1"/>
  <c r="AA307" i="1" s="1"/>
  <c r="F307" i="1"/>
  <c r="Z307" i="1" s="1"/>
  <c r="E307" i="1"/>
  <c r="D307" i="1"/>
  <c r="C307" i="1"/>
  <c r="B307" i="1"/>
  <c r="AD306" i="1"/>
  <c r="AC306" i="1"/>
  <c r="P306" i="1"/>
  <c r="K306" i="1"/>
  <c r="AE306" i="1" s="1"/>
  <c r="H306" i="1"/>
  <c r="AB306" i="1" s="1"/>
  <c r="G306" i="1"/>
  <c r="AA306" i="1" s="1"/>
  <c r="F306" i="1"/>
  <c r="Z306" i="1" s="1"/>
  <c r="E306" i="1"/>
  <c r="D306" i="1"/>
  <c r="C306" i="1"/>
  <c r="B306" i="1"/>
  <c r="AD305" i="1"/>
  <c r="AC305" i="1"/>
  <c r="R305" i="1"/>
  <c r="P305" i="1" s="1"/>
  <c r="H305" i="1"/>
  <c r="AB305" i="1" s="1"/>
  <c r="G305" i="1"/>
  <c r="AA305" i="1" s="1"/>
  <c r="F305" i="1"/>
  <c r="Z305" i="1" s="1"/>
  <c r="E305" i="1"/>
  <c r="D305" i="1"/>
  <c r="C305" i="1"/>
  <c r="B305" i="1"/>
  <c r="AD304" i="1"/>
  <c r="AC304" i="1"/>
  <c r="P304" i="1"/>
  <c r="K304" i="1"/>
  <c r="AE304" i="1" s="1"/>
  <c r="H304" i="1"/>
  <c r="AB304" i="1" s="1"/>
  <c r="G304" i="1"/>
  <c r="AA304" i="1" s="1"/>
  <c r="F304" i="1"/>
  <c r="Z304" i="1" s="1"/>
  <c r="E304" i="1"/>
  <c r="D304" i="1"/>
  <c r="C304" i="1"/>
  <c r="B304" i="1"/>
  <c r="AD303" i="1"/>
  <c r="AC303" i="1"/>
  <c r="Q303" i="1"/>
  <c r="P303" i="1" s="1"/>
  <c r="L303" i="1"/>
  <c r="K303" i="1" s="1"/>
  <c r="H303" i="1"/>
  <c r="AB303" i="1" s="1"/>
  <c r="G303" i="1"/>
  <c r="AA303" i="1" s="1"/>
  <c r="F303" i="1"/>
  <c r="Z303" i="1" s="1"/>
  <c r="E303" i="1"/>
  <c r="D303" i="1"/>
  <c r="C303" i="1"/>
  <c r="B303" i="1"/>
  <c r="AD302" i="1"/>
  <c r="AC302" i="1"/>
  <c r="AB302" i="1"/>
  <c r="Z302" i="1"/>
  <c r="X302" i="1"/>
  <c r="V302" i="1"/>
  <c r="P302" i="1"/>
  <c r="K302" i="1"/>
  <c r="AE302" i="1" s="1"/>
  <c r="H302" i="1"/>
  <c r="G302" i="1"/>
  <c r="AA302" i="1" s="1"/>
  <c r="F302" i="1"/>
  <c r="E302" i="1"/>
  <c r="D302" i="1"/>
  <c r="C302" i="1"/>
  <c r="B302" i="1"/>
  <c r="AE301" i="1"/>
  <c r="AD301" i="1"/>
  <c r="AC301" i="1"/>
  <c r="AA301" i="1"/>
  <c r="Y301" i="1"/>
  <c r="W301" i="1"/>
  <c r="P301" i="1"/>
  <c r="V301" i="1" s="1"/>
  <c r="K301" i="1"/>
  <c r="H301" i="1"/>
  <c r="AB301" i="1" s="1"/>
  <c r="G301" i="1"/>
  <c r="F301" i="1"/>
  <c r="Z301" i="1" s="1"/>
  <c r="E301" i="1"/>
  <c r="D301" i="1"/>
  <c r="C301" i="1"/>
  <c r="B301" i="1"/>
  <c r="AD300" i="1"/>
  <c r="AC300" i="1"/>
  <c r="AB300" i="1"/>
  <c r="Z300" i="1"/>
  <c r="X300" i="1"/>
  <c r="U300" i="1"/>
  <c r="P300" i="1"/>
  <c r="K300" i="1"/>
  <c r="AE300" i="1" s="1"/>
  <c r="H300" i="1"/>
  <c r="G300" i="1"/>
  <c r="AA300" i="1" s="1"/>
  <c r="F300" i="1"/>
  <c r="E300" i="1"/>
  <c r="D300" i="1"/>
  <c r="C300" i="1"/>
  <c r="B300" i="1"/>
  <c r="AE299" i="1"/>
  <c r="AD299" i="1"/>
  <c r="AC299" i="1"/>
  <c r="AA299" i="1"/>
  <c r="Y299" i="1"/>
  <c r="W299" i="1"/>
  <c r="P299" i="1"/>
  <c r="U299" i="1" s="1"/>
  <c r="K299" i="1"/>
  <c r="H299" i="1"/>
  <c r="AB299" i="1" s="1"/>
  <c r="G299" i="1"/>
  <c r="F299" i="1"/>
  <c r="Z299" i="1" s="1"/>
  <c r="Z298" i="1" s="1"/>
  <c r="E299" i="1"/>
  <c r="D299" i="1"/>
  <c r="C299" i="1"/>
  <c r="B299" i="1"/>
  <c r="AD298" i="1"/>
  <c r="T298" i="1"/>
  <c r="S298" i="1"/>
  <c r="Q298" i="1"/>
  <c r="O298" i="1"/>
  <c r="N298" i="1"/>
  <c r="L298" i="1"/>
  <c r="I298" i="1"/>
  <c r="F298" i="1"/>
  <c r="E298" i="1"/>
  <c r="D298" i="1"/>
  <c r="F297" i="1"/>
  <c r="E297" i="1"/>
  <c r="D297" i="1"/>
  <c r="F296" i="1"/>
  <c r="E296" i="1"/>
  <c r="D296" i="1"/>
  <c r="F295" i="1"/>
  <c r="E295" i="1"/>
  <c r="D295" i="1"/>
  <c r="AH294" i="1"/>
  <c r="AD294" i="1"/>
  <c r="AC294" i="1"/>
  <c r="AA294" i="1"/>
  <c r="Z294" i="1"/>
  <c r="Y294" i="1"/>
  <c r="W294" i="1"/>
  <c r="R294" i="1"/>
  <c r="P294" i="1" s="1"/>
  <c r="P293" i="1" s="1"/>
  <c r="H294" i="1"/>
  <c r="H293" i="1" s="1"/>
  <c r="F294" i="1"/>
  <c r="E294" i="1"/>
  <c r="C294" i="1"/>
  <c r="B294" i="1"/>
  <c r="AD293" i="1"/>
  <c r="AC293" i="1"/>
  <c r="AA293" i="1"/>
  <c r="Z293" i="1"/>
  <c r="Y293" i="1"/>
  <c r="W293" i="1"/>
  <c r="V293" i="1"/>
  <c r="U293" i="1"/>
  <c r="T293" i="1"/>
  <c r="S293" i="1"/>
  <c r="R293" i="1"/>
  <c r="Q293" i="1"/>
  <c r="O293" i="1"/>
  <c r="N293" i="1"/>
  <c r="L293" i="1"/>
  <c r="I293" i="1"/>
  <c r="F293" i="1"/>
  <c r="E293" i="1"/>
  <c r="D293" i="1"/>
  <c r="F292" i="1"/>
  <c r="E292" i="1"/>
  <c r="D292" i="1"/>
  <c r="F291" i="1"/>
  <c r="E291" i="1"/>
  <c r="D291" i="1"/>
  <c r="F290" i="1"/>
  <c r="E290" i="1"/>
  <c r="D290" i="1"/>
  <c r="F289" i="1"/>
  <c r="E289" i="1"/>
  <c r="D289" i="1"/>
  <c r="F288" i="1"/>
  <c r="E288" i="1"/>
  <c r="D288" i="1"/>
  <c r="F287" i="1"/>
  <c r="E287" i="1"/>
  <c r="D287" i="1"/>
  <c r="F286" i="1"/>
  <c r="E286" i="1"/>
  <c r="D286" i="1"/>
  <c r="F285" i="1"/>
  <c r="E285" i="1"/>
  <c r="D285" i="1"/>
  <c r="F284" i="1"/>
  <c r="E284" i="1"/>
  <c r="D284" i="1"/>
  <c r="AH282" i="1"/>
  <c r="AG282" i="1"/>
  <c r="AF282" i="1"/>
  <c r="F281" i="1"/>
  <c r="E281" i="1"/>
  <c r="D281" i="1"/>
  <c r="AC280" i="1"/>
  <c r="Y280" i="1"/>
  <c r="R280" i="1"/>
  <c r="P280" i="1" s="1"/>
  <c r="H280" i="1"/>
  <c r="AB280" i="1" s="1"/>
  <c r="G280" i="1"/>
  <c r="W280" i="1" s="1"/>
  <c r="F280" i="1"/>
  <c r="E280" i="1"/>
  <c r="C280" i="1"/>
  <c r="B280" i="1"/>
  <c r="AC279" i="1"/>
  <c r="Y279" i="1"/>
  <c r="R279" i="1"/>
  <c r="P279" i="1" s="1"/>
  <c r="H279" i="1"/>
  <c r="AB279" i="1" s="1"/>
  <c r="G279" i="1"/>
  <c r="W279" i="1" s="1"/>
  <c r="F279" i="1"/>
  <c r="E279" i="1"/>
  <c r="C279" i="1"/>
  <c r="B279" i="1"/>
  <c r="AC278" i="1"/>
  <c r="Y278" i="1"/>
  <c r="R278" i="1"/>
  <c r="P278" i="1" s="1"/>
  <c r="H278" i="1"/>
  <c r="AB278" i="1" s="1"/>
  <c r="G278" i="1"/>
  <c r="W278" i="1" s="1"/>
  <c r="F278" i="1"/>
  <c r="E278" i="1"/>
  <c r="C278" i="1"/>
  <c r="B278" i="1"/>
  <c r="AC277" i="1"/>
  <c r="Y277" i="1"/>
  <c r="R277" i="1"/>
  <c r="P277" i="1" s="1"/>
  <c r="H277" i="1"/>
  <c r="AB277" i="1" s="1"/>
  <c r="G277" i="1"/>
  <c r="W277" i="1" s="1"/>
  <c r="F277" i="1"/>
  <c r="E277" i="1"/>
  <c r="C277" i="1"/>
  <c r="B277" i="1"/>
  <c r="AC276" i="1"/>
  <c r="Y276" i="1"/>
  <c r="R276" i="1"/>
  <c r="P276" i="1" s="1"/>
  <c r="H276" i="1"/>
  <c r="AB276" i="1" s="1"/>
  <c r="G276" i="1"/>
  <c r="W276" i="1" s="1"/>
  <c r="F276" i="1"/>
  <c r="E276" i="1"/>
  <c r="C276" i="1"/>
  <c r="B276" i="1"/>
  <c r="AC275" i="1"/>
  <c r="Y275" i="1"/>
  <c r="R275" i="1"/>
  <c r="P275" i="1" s="1"/>
  <c r="H275" i="1"/>
  <c r="AB275" i="1" s="1"/>
  <c r="G275" i="1"/>
  <c r="W275" i="1" s="1"/>
  <c r="F275" i="1"/>
  <c r="E275" i="1"/>
  <c r="C275" i="1"/>
  <c r="B275" i="1"/>
  <c r="AC274" i="1"/>
  <c r="Y274" i="1"/>
  <c r="R274" i="1"/>
  <c r="P274" i="1" s="1"/>
  <c r="H274" i="1"/>
  <c r="AB274" i="1" s="1"/>
  <c r="G274" i="1"/>
  <c r="W274" i="1" s="1"/>
  <c r="F274" i="1"/>
  <c r="E274" i="1"/>
  <c r="C274" i="1"/>
  <c r="B274" i="1"/>
  <c r="AC273" i="1"/>
  <c r="Y273" i="1"/>
  <c r="R273" i="1"/>
  <c r="P273" i="1" s="1"/>
  <c r="H273" i="1"/>
  <c r="AB273" i="1" s="1"/>
  <c r="G273" i="1"/>
  <c r="W273" i="1" s="1"/>
  <c r="F273" i="1"/>
  <c r="E273" i="1"/>
  <c r="C273" i="1"/>
  <c r="B273" i="1"/>
  <c r="AC272" i="1"/>
  <c r="Y272" i="1"/>
  <c r="R272" i="1"/>
  <c r="P272" i="1" s="1"/>
  <c r="H272" i="1"/>
  <c r="AB272" i="1" s="1"/>
  <c r="G272" i="1"/>
  <c r="W272" i="1" s="1"/>
  <c r="F272" i="1"/>
  <c r="E272" i="1"/>
  <c r="C272" i="1"/>
  <c r="B272" i="1"/>
  <c r="AC271" i="1"/>
  <c r="Y271" i="1"/>
  <c r="R271" i="1"/>
  <c r="P271" i="1" s="1"/>
  <c r="H271" i="1"/>
  <c r="AB271" i="1" s="1"/>
  <c r="G271" i="1"/>
  <c r="W271" i="1" s="1"/>
  <c r="F271" i="1"/>
  <c r="E271" i="1"/>
  <c r="C271" i="1"/>
  <c r="B271" i="1"/>
  <c r="AC270" i="1"/>
  <c r="Y270" i="1"/>
  <c r="R270" i="1"/>
  <c r="P270" i="1" s="1"/>
  <c r="H270" i="1"/>
  <c r="AB270" i="1" s="1"/>
  <c r="G270" i="1"/>
  <c r="W270" i="1" s="1"/>
  <c r="F270" i="1"/>
  <c r="E270" i="1"/>
  <c r="C270" i="1"/>
  <c r="B270" i="1"/>
  <c r="AC269" i="1"/>
  <c r="Y269" i="1"/>
  <c r="R269" i="1"/>
  <c r="P269" i="1" s="1"/>
  <c r="H269" i="1"/>
  <c r="AB269" i="1" s="1"/>
  <c r="G269" i="1"/>
  <c r="W269" i="1" s="1"/>
  <c r="F269" i="1"/>
  <c r="E269" i="1"/>
  <c r="C269" i="1"/>
  <c r="B269" i="1"/>
  <c r="AC268" i="1"/>
  <c r="Y268" i="1"/>
  <c r="R268" i="1"/>
  <c r="P268" i="1" s="1"/>
  <c r="H268" i="1"/>
  <c r="AB268" i="1" s="1"/>
  <c r="G268" i="1"/>
  <c r="W268" i="1" s="1"/>
  <c r="F268" i="1"/>
  <c r="E268" i="1"/>
  <c r="C268" i="1"/>
  <c r="B268" i="1"/>
  <c r="AC267" i="1"/>
  <c r="Y267" i="1"/>
  <c r="R267" i="1"/>
  <c r="P267" i="1" s="1"/>
  <c r="H267" i="1"/>
  <c r="AB267" i="1" s="1"/>
  <c r="G267" i="1"/>
  <c r="W267" i="1" s="1"/>
  <c r="AF267" i="1" s="1"/>
  <c r="F267" i="1"/>
  <c r="E267" i="1"/>
  <c r="C267" i="1"/>
  <c r="B267" i="1"/>
  <c r="AC266" i="1"/>
  <c r="Y266" i="1"/>
  <c r="R266" i="1"/>
  <c r="P266" i="1" s="1"/>
  <c r="H266" i="1"/>
  <c r="AB266" i="1" s="1"/>
  <c r="G266" i="1"/>
  <c r="W266" i="1" s="1"/>
  <c r="AF266" i="1" s="1"/>
  <c r="F266" i="1"/>
  <c r="E266" i="1"/>
  <c r="C266" i="1"/>
  <c r="B266" i="1"/>
  <c r="AC265" i="1"/>
  <c r="Y265" i="1"/>
  <c r="R265" i="1"/>
  <c r="P265" i="1" s="1"/>
  <c r="H265" i="1"/>
  <c r="AB265" i="1" s="1"/>
  <c r="G265" i="1"/>
  <c r="W265" i="1" s="1"/>
  <c r="AF265" i="1" s="1"/>
  <c r="F265" i="1"/>
  <c r="E265" i="1"/>
  <c r="C265" i="1"/>
  <c r="B265" i="1"/>
  <c r="AC264" i="1"/>
  <c r="R264" i="1"/>
  <c r="P264" i="1" s="1"/>
  <c r="H264" i="1"/>
  <c r="AB264" i="1" s="1"/>
  <c r="G264" i="1"/>
  <c r="W264" i="1" s="1"/>
  <c r="AF264" i="1" s="1"/>
  <c r="F264" i="1"/>
  <c r="E264" i="1"/>
  <c r="C264" i="1"/>
  <c r="B264" i="1"/>
  <c r="AC263" i="1"/>
  <c r="AB263" i="1"/>
  <c r="R263" i="1"/>
  <c r="P263" i="1"/>
  <c r="H263" i="1"/>
  <c r="G263" i="1"/>
  <c r="Y263" i="1" s="1"/>
  <c r="F263" i="1"/>
  <c r="E263" i="1"/>
  <c r="C263" i="1"/>
  <c r="B263" i="1"/>
  <c r="AC262" i="1"/>
  <c r="AB262" i="1"/>
  <c r="R262" i="1"/>
  <c r="P262" i="1"/>
  <c r="H262" i="1"/>
  <c r="G262" i="1"/>
  <c r="Y262" i="1" s="1"/>
  <c r="F262" i="1"/>
  <c r="E262" i="1"/>
  <c r="C262" i="1"/>
  <c r="B262" i="1"/>
  <c r="AC261" i="1"/>
  <c r="AB261" i="1"/>
  <c r="R261" i="1"/>
  <c r="P261" i="1"/>
  <c r="H261" i="1"/>
  <c r="G261" i="1"/>
  <c r="Y261" i="1" s="1"/>
  <c r="F261" i="1"/>
  <c r="E261" i="1"/>
  <c r="C261" i="1"/>
  <c r="B261" i="1"/>
  <c r="AC260" i="1"/>
  <c r="AB260" i="1"/>
  <c r="R260" i="1"/>
  <c r="P260" i="1"/>
  <c r="H260" i="1"/>
  <c r="G260" i="1"/>
  <c r="Y260" i="1" s="1"/>
  <c r="F260" i="1"/>
  <c r="E260" i="1"/>
  <c r="C260" i="1"/>
  <c r="B260" i="1"/>
  <c r="AC259" i="1"/>
  <c r="AB259" i="1"/>
  <c r="R259" i="1"/>
  <c r="P259" i="1"/>
  <c r="H259" i="1"/>
  <c r="G259" i="1"/>
  <c r="Y259" i="1" s="1"/>
  <c r="F259" i="1"/>
  <c r="E259" i="1"/>
  <c r="C259" i="1"/>
  <c r="B259" i="1"/>
  <c r="AC258" i="1"/>
  <c r="AB258" i="1"/>
  <c r="R258" i="1"/>
  <c r="P258" i="1"/>
  <c r="H258" i="1"/>
  <c r="G258" i="1"/>
  <c r="Y258" i="1" s="1"/>
  <c r="F258" i="1"/>
  <c r="E258" i="1"/>
  <c r="C258" i="1"/>
  <c r="B258" i="1"/>
  <c r="AC257" i="1"/>
  <c r="AB257" i="1"/>
  <c r="R257" i="1"/>
  <c r="P257" i="1"/>
  <c r="H257" i="1"/>
  <c r="G257" i="1"/>
  <c r="Y257" i="1" s="1"/>
  <c r="F257" i="1"/>
  <c r="E257" i="1"/>
  <c r="C257" i="1"/>
  <c r="B257" i="1"/>
  <c r="AA256" i="1"/>
  <c r="Z256" i="1"/>
  <c r="R256" i="1"/>
  <c r="P256" i="1"/>
  <c r="H256" i="1"/>
  <c r="G256" i="1"/>
  <c r="Y256" i="1" s="1"/>
  <c r="F256" i="1"/>
  <c r="E256" i="1"/>
  <c r="C256" i="1"/>
  <c r="B256" i="1"/>
  <c r="AA255" i="1"/>
  <c r="Z255" i="1"/>
  <c r="R255" i="1"/>
  <c r="P255" i="1"/>
  <c r="H255" i="1"/>
  <c r="G255" i="1"/>
  <c r="Y255" i="1" s="1"/>
  <c r="F255" i="1"/>
  <c r="E255" i="1"/>
  <c r="C255" i="1"/>
  <c r="B255" i="1"/>
  <c r="AA254" i="1"/>
  <c r="Z254" i="1"/>
  <c r="R254" i="1"/>
  <c r="P254" i="1"/>
  <c r="H254" i="1"/>
  <c r="G254" i="1"/>
  <c r="Y254" i="1" s="1"/>
  <c r="F254" i="1"/>
  <c r="E254" i="1"/>
  <c r="C254" i="1"/>
  <c r="B254" i="1"/>
  <c r="AA253" i="1"/>
  <c r="Z253" i="1"/>
  <c r="R253" i="1"/>
  <c r="P253" i="1"/>
  <c r="H253" i="1"/>
  <c r="G253" i="1"/>
  <c r="Y253" i="1" s="1"/>
  <c r="F253" i="1"/>
  <c r="E253" i="1"/>
  <c r="C253" i="1"/>
  <c r="B253" i="1"/>
  <c r="AA252" i="1"/>
  <c r="Z252" i="1"/>
  <c r="R252" i="1"/>
  <c r="P252" i="1"/>
  <c r="H252" i="1"/>
  <c r="G252" i="1"/>
  <c r="Y252" i="1" s="1"/>
  <c r="F252" i="1"/>
  <c r="E252" i="1"/>
  <c r="C252" i="1"/>
  <c r="B252" i="1"/>
  <c r="AA251" i="1"/>
  <c r="Z251" i="1"/>
  <c r="R251" i="1"/>
  <c r="P251" i="1"/>
  <c r="H251" i="1"/>
  <c r="G251" i="1"/>
  <c r="Y251" i="1" s="1"/>
  <c r="F251" i="1"/>
  <c r="E251" i="1"/>
  <c r="C251" i="1"/>
  <c r="B251" i="1"/>
  <c r="AA250" i="1"/>
  <c r="Z250" i="1"/>
  <c r="R250" i="1"/>
  <c r="P250" i="1"/>
  <c r="H250" i="1"/>
  <c r="G250" i="1"/>
  <c r="Y250" i="1" s="1"/>
  <c r="F250" i="1"/>
  <c r="E250" i="1"/>
  <c r="C250" i="1"/>
  <c r="B250" i="1"/>
  <c r="AA249" i="1"/>
  <c r="Z249" i="1"/>
  <c r="R249" i="1"/>
  <c r="P249" i="1"/>
  <c r="H249" i="1"/>
  <c r="G249" i="1"/>
  <c r="Y249" i="1" s="1"/>
  <c r="F249" i="1"/>
  <c r="E249" i="1"/>
  <c r="C249" i="1"/>
  <c r="B249" i="1"/>
  <c r="AA248" i="1"/>
  <c r="Z248" i="1"/>
  <c r="R248" i="1"/>
  <c r="P248" i="1"/>
  <c r="H248" i="1"/>
  <c r="G248" i="1"/>
  <c r="Y248" i="1" s="1"/>
  <c r="F248" i="1"/>
  <c r="E248" i="1"/>
  <c r="C248" i="1"/>
  <c r="B248" i="1"/>
  <c r="AA247" i="1"/>
  <c r="Z247" i="1"/>
  <c r="R247" i="1"/>
  <c r="P247" i="1"/>
  <c r="H247" i="1"/>
  <c r="G247" i="1"/>
  <c r="Y247" i="1" s="1"/>
  <c r="F247" i="1"/>
  <c r="E247" i="1"/>
  <c r="C247" i="1"/>
  <c r="B247" i="1"/>
  <c r="AA246" i="1"/>
  <c r="Z246" i="1"/>
  <c r="R246" i="1"/>
  <c r="P246" i="1"/>
  <c r="H246" i="1"/>
  <c r="G246" i="1"/>
  <c r="Y246" i="1" s="1"/>
  <c r="F246" i="1"/>
  <c r="E246" i="1"/>
  <c r="C246" i="1"/>
  <c r="B246" i="1"/>
  <c r="AA245" i="1"/>
  <c r="Z245" i="1"/>
  <c r="R245" i="1"/>
  <c r="P245" i="1"/>
  <c r="H245" i="1"/>
  <c r="G245" i="1"/>
  <c r="Y245" i="1" s="1"/>
  <c r="F245" i="1"/>
  <c r="E245" i="1"/>
  <c r="C245" i="1"/>
  <c r="B245" i="1"/>
  <c r="AA244" i="1"/>
  <c r="Z244" i="1"/>
  <c r="R244" i="1"/>
  <c r="P244" i="1"/>
  <c r="H244" i="1"/>
  <c r="G244" i="1"/>
  <c r="Y244" i="1" s="1"/>
  <c r="F244" i="1"/>
  <c r="E244" i="1"/>
  <c r="C244" i="1"/>
  <c r="B244" i="1"/>
  <c r="AA243" i="1"/>
  <c r="Z243" i="1"/>
  <c r="R243" i="1"/>
  <c r="P243" i="1"/>
  <c r="H243" i="1"/>
  <c r="G243" i="1"/>
  <c r="Y243" i="1" s="1"/>
  <c r="F243" i="1"/>
  <c r="E243" i="1"/>
  <c r="C243" i="1"/>
  <c r="B243" i="1"/>
  <c r="AA242" i="1"/>
  <c r="Z242" i="1"/>
  <c r="R242" i="1"/>
  <c r="P242" i="1"/>
  <c r="H242" i="1"/>
  <c r="G242" i="1"/>
  <c r="Y242" i="1" s="1"/>
  <c r="F242" i="1"/>
  <c r="E242" i="1"/>
  <c r="C242" i="1"/>
  <c r="B242" i="1"/>
  <c r="AA241" i="1"/>
  <c r="Z241" i="1"/>
  <c r="R241" i="1"/>
  <c r="P241" i="1"/>
  <c r="H241" i="1"/>
  <c r="G241" i="1"/>
  <c r="Y241" i="1" s="1"/>
  <c r="F241" i="1"/>
  <c r="E241" i="1"/>
  <c r="C241" i="1"/>
  <c r="B241" i="1"/>
  <c r="AA240" i="1"/>
  <c r="Z240" i="1"/>
  <c r="R240" i="1"/>
  <c r="P240" i="1"/>
  <c r="H240" i="1"/>
  <c r="G240" i="1"/>
  <c r="Y240" i="1" s="1"/>
  <c r="F240" i="1"/>
  <c r="E240" i="1"/>
  <c r="C240" i="1"/>
  <c r="B240" i="1"/>
  <c r="AA239" i="1"/>
  <c r="Z239" i="1"/>
  <c r="R239" i="1"/>
  <c r="P239" i="1"/>
  <c r="H239" i="1"/>
  <c r="G239" i="1"/>
  <c r="Y239" i="1" s="1"/>
  <c r="F239" i="1"/>
  <c r="E239" i="1"/>
  <c r="C239" i="1"/>
  <c r="B239" i="1"/>
  <c r="AA238" i="1"/>
  <c r="Z238" i="1"/>
  <c r="R238" i="1"/>
  <c r="P238" i="1"/>
  <c r="H238" i="1"/>
  <c r="G238" i="1"/>
  <c r="Y238" i="1" s="1"/>
  <c r="F238" i="1"/>
  <c r="E238" i="1"/>
  <c r="C238" i="1"/>
  <c r="B238" i="1"/>
  <c r="AA237" i="1"/>
  <c r="Z237" i="1"/>
  <c r="R237" i="1"/>
  <c r="P237" i="1"/>
  <c r="H237" i="1"/>
  <c r="G237" i="1"/>
  <c r="Y237" i="1" s="1"/>
  <c r="F237" i="1"/>
  <c r="E237" i="1"/>
  <c r="C237" i="1"/>
  <c r="B237" i="1"/>
  <c r="AA236" i="1"/>
  <c r="Z236" i="1"/>
  <c r="R236" i="1"/>
  <c r="P236" i="1"/>
  <c r="H236" i="1"/>
  <c r="G236" i="1"/>
  <c r="Y236" i="1" s="1"/>
  <c r="F236" i="1"/>
  <c r="E236" i="1"/>
  <c r="C236" i="1"/>
  <c r="B236" i="1"/>
  <c r="AA235" i="1"/>
  <c r="Z235" i="1"/>
  <c r="R235" i="1"/>
  <c r="P235" i="1"/>
  <c r="H235" i="1"/>
  <c r="G235" i="1"/>
  <c r="Y235" i="1" s="1"/>
  <c r="F235" i="1"/>
  <c r="E235" i="1"/>
  <c r="C235" i="1"/>
  <c r="B235" i="1"/>
  <c r="AA234" i="1"/>
  <c r="Z234" i="1"/>
  <c r="R234" i="1"/>
  <c r="P234" i="1"/>
  <c r="H234" i="1"/>
  <c r="G234" i="1"/>
  <c r="Y234" i="1" s="1"/>
  <c r="F234" i="1"/>
  <c r="E234" i="1"/>
  <c r="C234" i="1"/>
  <c r="B234" i="1"/>
  <c r="AA233" i="1"/>
  <c r="Z233" i="1"/>
  <c r="R233" i="1"/>
  <c r="P233" i="1"/>
  <c r="H233" i="1"/>
  <c r="G233" i="1"/>
  <c r="Y233" i="1" s="1"/>
  <c r="F233" i="1"/>
  <c r="E233" i="1"/>
  <c r="C233" i="1"/>
  <c r="B233" i="1"/>
  <c r="AA232" i="1"/>
  <c r="Z232" i="1"/>
  <c r="R232" i="1"/>
  <c r="P232" i="1"/>
  <c r="H232" i="1"/>
  <c r="G232" i="1"/>
  <c r="Y232" i="1" s="1"/>
  <c r="F232" i="1"/>
  <c r="E232" i="1"/>
  <c r="C232" i="1"/>
  <c r="B232" i="1"/>
  <c r="AA231" i="1"/>
  <c r="R231" i="1"/>
  <c r="P231" i="1"/>
  <c r="H231" i="1"/>
  <c r="Z231" i="1" s="1"/>
  <c r="G231" i="1"/>
  <c r="Y231" i="1" s="1"/>
  <c r="F231" i="1"/>
  <c r="E231" i="1"/>
  <c r="C231" i="1"/>
  <c r="B231" i="1"/>
  <c r="AA230" i="1"/>
  <c r="Z230" i="1"/>
  <c r="R230" i="1"/>
  <c r="P230" i="1"/>
  <c r="H230" i="1"/>
  <c r="G230" i="1"/>
  <c r="Y230" i="1" s="1"/>
  <c r="F230" i="1"/>
  <c r="E230" i="1"/>
  <c r="C230" i="1"/>
  <c r="B230" i="1"/>
  <c r="AA229" i="1"/>
  <c r="R229" i="1"/>
  <c r="P229" i="1"/>
  <c r="H229" i="1"/>
  <c r="Z229" i="1" s="1"/>
  <c r="G229" i="1"/>
  <c r="Y229" i="1" s="1"/>
  <c r="F229" i="1"/>
  <c r="E229" i="1"/>
  <c r="C229" i="1"/>
  <c r="B229" i="1"/>
  <c r="AA228" i="1"/>
  <c r="Z228" i="1"/>
  <c r="R228" i="1"/>
  <c r="P228" i="1"/>
  <c r="H228" i="1"/>
  <c r="G228" i="1"/>
  <c r="Y228" i="1" s="1"/>
  <c r="F228" i="1"/>
  <c r="E228" i="1"/>
  <c r="C228" i="1"/>
  <c r="B228" i="1"/>
  <c r="AA227" i="1"/>
  <c r="R227" i="1"/>
  <c r="P227" i="1"/>
  <c r="H227" i="1"/>
  <c r="Z227" i="1" s="1"/>
  <c r="G227" i="1"/>
  <c r="Y227" i="1" s="1"/>
  <c r="F227" i="1"/>
  <c r="E227" i="1"/>
  <c r="C227" i="1"/>
  <c r="B227" i="1"/>
  <c r="AA226" i="1"/>
  <c r="R226" i="1"/>
  <c r="P226" i="1"/>
  <c r="H226" i="1"/>
  <c r="Z226" i="1" s="1"/>
  <c r="G226" i="1"/>
  <c r="Y226" i="1" s="1"/>
  <c r="F226" i="1"/>
  <c r="E226" i="1"/>
  <c r="C226" i="1"/>
  <c r="B226" i="1"/>
  <c r="AA225" i="1"/>
  <c r="R225" i="1"/>
  <c r="P225" i="1"/>
  <c r="H225" i="1"/>
  <c r="Z225" i="1" s="1"/>
  <c r="G225" i="1"/>
  <c r="Y225" i="1" s="1"/>
  <c r="F225" i="1"/>
  <c r="E225" i="1"/>
  <c r="C225" i="1"/>
  <c r="B225" i="1"/>
  <c r="AA224" i="1"/>
  <c r="R224" i="1"/>
  <c r="P224" i="1"/>
  <c r="H224" i="1"/>
  <c r="Z224" i="1" s="1"/>
  <c r="G224" i="1"/>
  <c r="Y224" i="1" s="1"/>
  <c r="F224" i="1"/>
  <c r="E224" i="1"/>
  <c r="C224" i="1"/>
  <c r="B224" i="1"/>
  <c r="R223" i="1"/>
  <c r="P223" i="1"/>
  <c r="H223" i="1"/>
  <c r="Z223" i="1" s="1"/>
  <c r="G223" i="1"/>
  <c r="W223" i="1" s="1"/>
  <c r="F223" i="1"/>
  <c r="E223" i="1"/>
  <c r="C223" i="1"/>
  <c r="B223" i="1"/>
  <c r="AE222" i="1"/>
  <c r="AD222" i="1"/>
  <c r="AC222" i="1"/>
  <c r="R222" i="1"/>
  <c r="P222" i="1"/>
  <c r="H222" i="1"/>
  <c r="AB222" i="1" s="1"/>
  <c r="G222" i="1"/>
  <c r="Y222" i="1" s="1"/>
  <c r="F222" i="1"/>
  <c r="E222" i="1"/>
  <c r="C222" i="1"/>
  <c r="B222" i="1"/>
  <c r="AD221" i="1"/>
  <c r="AC221" i="1"/>
  <c r="AA221" i="1"/>
  <c r="R221" i="1"/>
  <c r="P221" i="1" s="1"/>
  <c r="K221" i="1"/>
  <c r="AE221" i="1" s="1"/>
  <c r="H221" i="1"/>
  <c r="AB221" i="1" s="1"/>
  <c r="G221" i="1"/>
  <c r="Y221" i="1" s="1"/>
  <c r="F221" i="1"/>
  <c r="X221" i="1" s="1"/>
  <c r="E221" i="1"/>
  <c r="C221" i="1"/>
  <c r="B221" i="1"/>
  <c r="AD220" i="1"/>
  <c r="AC220" i="1"/>
  <c r="AA220" i="1"/>
  <c r="R220" i="1"/>
  <c r="P220" i="1" s="1"/>
  <c r="K220" i="1"/>
  <c r="AE220" i="1" s="1"/>
  <c r="H220" i="1"/>
  <c r="AB220" i="1" s="1"/>
  <c r="G220" i="1"/>
  <c r="Y220" i="1" s="1"/>
  <c r="F220" i="1"/>
  <c r="X220" i="1" s="1"/>
  <c r="E220" i="1"/>
  <c r="C220" i="1"/>
  <c r="B220" i="1"/>
  <c r="AD219" i="1"/>
  <c r="AC219" i="1"/>
  <c r="AB219" i="1"/>
  <c r="AA219" i="1"/>
  <c r="Z219" i="1"/>
  <c r="X219" i="1"/>
  <c r="R219" i="1"/>
  <c r="P219" i="1" s="1"/>
  <c r="K219" i="1"/>
  <c r="AE219" i="1" s="1"/>
  <c r="H219" i="1"/>
  <c r="G219" i="1"/>
  <c r="Y219" i="1" s="1"/>
  <c r="F219" i="1"/>
  <c r="E219" i="1"/>
  <c r="C219" i="1"/>
  <c r="B219" i="1"/>
  <c r="AD218" i="1"/>
  <c r="AC218" i="1"/>
  <c r="AB218" i="1"/>
  <c r="AA218" i="1"/>
  <c r="Z218" i="1"/>
  <c r="X218" i="1"/>
  <c r="R218" i="1"/>
  <c r="P218" i="1" s="1"/>
  <c r="K218" i="1"/>
  <c r="AE218" i="1" s="1"/>
  <c r="H218" i="1"/>
  <c r="G218" i="1"/>
  <c r="Y218" i="1" s="1"/>
  <c r="F218" i="1"/>
  <c r="E218" i="1"/>
  <c r="C218" i="1"/>
  <c r="B218" i="1"/>
  <c r="AD217" i="1"/>
  <c r="AC217" i="1"/>
  <c r="AB217" i="1"/>
  <c r="AA217" i="1"/>
  <c r="Z217" i="1"/>
  <c r="X217" i="1"/>
  <c r="R217" i="1"/>
  <c r="P217" i="1" s="1"/>
  <c r="K217" i="1"/>
  <c r="AE217" i="1" s="1"/>
  <c r="H217" i="1"/>
  <c r="G217" i="1"/>
  <c r="Y217" i="1" s="1"/>
  <c r="F217" i="1"/>
  <c r="E217" i="1"/>
  <c r="C217" i="1"/>
  <c r="B217" i="1"/>
  <c r="AD216" i="1"/>
  <c r="AC216" i="1"/>
  <c r="AB216" i="1"/>
  <c r="AA216" i="1"/>
  <c r="Z216" i="1"/>
  <c r="X216" i="1"/>
  <c r="R216" i="1"/>
  <c r="P216" i="1" s="1"/>
  <c r="K216" i="1"/>
  <c r="AE216" i="1" s="1"/>
  <c r="H216" i="1"/>
  <c r="G216" i="1"/>
  <c r="Y216" i="1" s="1"/>
  <c r="F216" i="1"/>
  <c r="E216" i="1"/>
  <c r="C216" i="1"/>
  <c r="B216" i="1"/>
  <c r="AD215" i="1"/>
  <c r="AC215" i="1"/>
  <c r="AB215" i="1"/>
  <c r="AA215" i="1"/>
  <c r="Z215" i="1"/>
  <c r="X215" i="1"/>
  <c r="R215" i="1"/>
  <c r="P215" i="1" s="1"/>
  <c r="K215" i="1"/>
  <c r="AE215" i="1" s="1"/>
  <c r="H215" i="1"/>
  <c r="G215" i="1"/>
  <c r="Y215" i="1" s="1"/>
  <c r="F215" i="1"/>
  <c r="E215" i="1"/>
  <c r="C215" i="1"/>
  <c r="B215" i="1"/>
  <c r="AD214" i="1"/>
  <c r="AC214" i="1"/>
  <c r="AB214" i="1"/>
  <c r="AA214" i="1"/>
  <c r="Z214" i="1"/>
  <c r="X214" i="1"/>
  <c r="R214" i="1"/>
  <c r="P214" i="1" s="1"/>
  <c r="K214" i="1"/>
  <c r="AE214" i="1" s="1"/>
  <c r="H214" i="1"/>
  <c r="G214" i="1"/>
  <c r="Y214" i="1" s="1"/>
  <c r="F214" i="1"/>
  <c r="E214" i="1"/>
  <c r="C214" i="1"/>
  <c r="B214" i="1"/>
  <c r="AD213" i="1"/>
  <c r="AC213" i="1"/>
  <c r="AB213" i="1"/>
  <c r="AA213" i="1"/>
  <c r="Z213" i="1"/>
  <c r="X213" i="1"/>
  <c r="R213" i="1"/>
  <c r="P213" i="1" s="1"/>
  <c r="K213" i="1"/>
  <c r="AE213" i="1" s="1"/>
  <c r="H213" i="1"/>
  <c r="G213" i="1"/>
  <c r="Y213" i="1" s="1"/>
  <c r="F213" i="1"/>
  <c r="E213" i="1"/>
  <c r="C213" i="1"/>
  <c r="B213" i="1"/>
  <c r="AD212" i="1"/>
  <c r="AC212" i="1"/>
  <c r="Y212" i="1"/>
  <c r="R212" i="1"/>
  <c r="P212" i="1"/>
  <c r="H212" i="1"/>
  <c r="AB212" i="1" s="1"/>
  <c r="G212" i="1"/>
  <c r="AA212" i="1" s="1"/>
  <c r="F212" i="1"/>
  <c r="Z212" i="1" s="1"/>
  <c r="E212" i="1"/>
  <c r="C212" i="1"/>
  <c r="B212" i="1"/>
  <c r="AD211" i="1"/>
  <c r="AC211" i="1"/>
  <c r="Y211" i="1"/>
  <c r="P211" i="1"/>
  <c r="R211" i="1" s="1"/>
  <c r="H211" i="1"/>
  <c r="AB211" i="1" s="1"/>
  <c r="G211" i="1"/>
  <c r="AA211" i="1" s="1"/>
  <c r="F211" i="1"/>
  <c r="Z211" i="1" s="1"/>
  <c r="E211" i="1"/>
  <c r="C211" i="1"/>
  <c r="B211" i="1"/>
  <c r="AD210" i="1"/>
  <c r="AC210" i="1"/>
  <c r="Y210" i="1"/>
  <c r="R210" i="1"/>
  <c r="P210" i="1"/>
  <c r="H210" i="1"/>
  <c r="AB210" i="1" s="1"/>
  <c r="G210" i="1"/>
  <c r="AA210" i="1" s="1"/>
  <c r="F210" i="1"/>
  <c r="Z210" i="1" s="1"/>
  <c r="E210" i="1"/>
  <c r="C210" i="1"/>
  <c r="B210" i="1"/>
  <c r="AD209" i="1"/>
  <c r="AC209" i="1"/>
  <c r="Y209" i="1"/>
  <c r="P209" i="1"/>
  <c r="R209" i="1" s="1"/>
  <c r="H209" i="1"/>
  <c r="AB209" i="1" s="1"/>
  <c r="G209" i="1"/>
  <c r="AA209" i="1" s="1"/>
  <c r="F209" i="1"/>
  <c r="Z209" i="1" s="1"/>
  <c r="E209" i="1"/>
  <c r="C209" i="1"/>
  <c r="B209" i="1"/>
  <c r="AD208" i="1"/>
  <c r="AC208" i="1"/>
  <c r="Y208" i="1"/>
  <c r="R208" i="1"/>
  <c r="P208" i="1"/>
  <c r="H208" i="1"/>
  <c r="AB208" i="1" s="1"/>
  <c r="G208" i="1"/>
  <c r="AA208" i="1" s="1"/>
  <c r="F208" i="1"/>
  <c r="Z208" i="1" s="1"/>
  <c r="E208" i="1"/>
  <c r="C208" i="1"/>
  <c r="B208" i="1"/>
  <c r="AD207" i="1"/>
  <c r="AC207" i="1"/>
  <c r="Y207" i="1"/>
  <c r="P207" i="1"/>
  <c r="R207" i="1" s="1"/>
  <c r="H207" i="1"/>
  <c r="AB207" i="1" s="1"/>
  <c r="G207" i="1"/>
  <c r="AA207" i="1" s="1"/>
  <c r="F207" i="1"/>
  <c r="Z207" i="1" s="1"/>
  <c r="E207" i="1"/>
  <c r="C207" i="1"/>
  <c r="B207" i="1"/>
  <c r="AD206" i="1"/>
  <c r="AC206" i="1"/>
  <c r="Y206" i="1"/>
  <c r="P206" i="1"/>
  <c r="R206" i="1" s="1"/>
  <c r="H206" i="1"/>
  <c r="AB206" i="1" s="1"/>
  <c r="G206" i="1"/>
  <c r="AA206" i="1" s="1"/>
  <c r="F206" i="1"/>
  <c r="Z206" i="1" s="1"/>
  <c r="E206" i="1"/>
  <c r="C206" i="1"/>
  <c r="B206" i="1"/>
  <c r="AD205" i="1"/>
  <c r="AC205" i="1"/>
  <c r="Y205" i="1"/>
  <c r="R205" i="1"/>
  <c r="P205" i="1"/>
  <c r="H205" i="1"/>
  <c r="AB205" i="1" s="1"/>
  <c r="G205" i="1"/>
  <c r="AA205" i="1" s="1"/>
  <c r="F205" i="1"/>
  <c r="Z205" i="1" s="1"/>
  <c r="E205" i="1"/>
  <c r="C205" i="1"/>
  <c r="B205" i="1"/>
  <c r="AD204" i="1"/>
  <c r="AC204" i="1"/>
  <c r="Y204" i="1"/>
  <c r="P204" i="1"/>
  <c r="R204" i="1" s="1"/>
  <c r="H204" i="1"/>
  <c r="AB204" i="1" s="1"/>
  <c r="G204" i="1"/>
  <c r="AA204" i="1" s="1"/>
  <c r="F204" i="1"/>
  <c r="Z204" i="1" s="1"/>
  <c r="E204" i="1"/>
  <c r="C204" i="1"/>
  <c r="B204" i="1"/>
  <c r="AD203" i="1"/>
  <c r="AC203" i="1"/>
  <c r="Y203" i="1"/>
  <c r="R203" i="1"/>
  <c r="P203" i="1"/>
  <c r="H203" i="1"/>
  <c r="AB203" i="1" s="1"/>
  <c r="G203" i="1"/>
  <c r="AA203" i="1" s="1"/>
  <c r="F203" i="1"/>
  <c r="Z203" i="1" s="1"/>
  <c r="E203" i="1"/>
  <c r="C203" i="1"/>
  <c r="B203" i="1"/>
  <c r="AD202" i="1"/>
  <c r="AC202" i="1"/>
  <c r="Y202" i="1"/>
  <c r="R202" i="1"/>
  <c r="P202" i="1"/>
  <c r="H202" i="1"/>
  <c r="AB202" i="1" s="1"/>
  <c r="G202" i="1"/>
  <c r="AA202" i="1" s="1"/>
  <c r="F202" i="1"/>
  <c r="Z202" i="1" s="1"/>
  <c r="E202" i="1"/>
  <c r="C202" i="1"/>
  <c r="B202" i="1"/>
  <c r="AD201" i="1"/>
  <c r="AC201" i="1"/>
  <c r="Y201" i="1"/>
  <c r="P201" i="1"/>
  <c r="R201" i="1" s="1"/>
  <c r="H201" i="1"/>
  <c r="AB201" i="1" s="1"/>
  <c r="G201" i="1"/>
  <c r="AA201" i="1" s="1"/>
  <c r="F201" i="1"/>
  <c r="Z201" i="1" s="1"/>
  <c r="E201" i="1"/>
  <c r="C201" i="1"/>
  <c r="B201" i="1"/>
  <c r="AD200" i="1"/>
  <c r="AC200" i="1"/>
  <c r="Y200" i="1"/>
  <c r="R200" i="1"/>
  <c r="P200" i="1"/>
  <c r="H200" i="1"/>
  <c r="AB200" i="1" s="1"/>
  <c r="G200" i="1"/>
  <c r="AA200" i="1" s="1"/>
  <c r="F200" i="1"/>
  <c r="Z200" i="1" s="1"/>
  <c r="E200" i="1"/>
  <c r="C200" i="1"/>
  <c r="B200" i="1"/>
  <c r="AD199" i="1"/>
  <c r="AC199" i="1"/>
  <c r="Y199" i="1"/>
  <c r="P199" i="1"/>
  <c r="R199" i="1" s="1"/>
  <c r="H199" i="1"/>
  <c r="AB199" i="1" s="1"/>
  <c r="G199" i="1"/>
  <c r="AA199" i="1" s="1"/>
  <c r="F199" i="1"/>
  <c r="Z199" i="1" s="1"/>
  <c r="E199" i="1"/>
  <c r="C199" i="1"/>
  <c r="B199" i="1"/>
  <c r="AD198" i="1"/>
  <c r="AC198" i="1"/>
  <c r="Y198" i="1"/>
  <c r="R198" i="1"/>
  <c r="P198" i="1"/>
  <c r="H198" i="1"/>
  <c r="AB198" i="1" s="1"/>
  <c r="G198" i="1"/>
  <c r="AA198" i="1" s="1"/>
  <c r="F198" i="1"/>
  <c r="Z198" i="1" s="1"/>
  <c r="E198" i="1"/>
  <c r="C198" i="1"/>
  <c r="B198" i="1"/>
  <c r="AD197" i="1"/>
  <c r="AC197" i="1"/>
  <c r="Y197" i="1"/>
  <c r="P197" i="1"/>
  <c r="R197" i="1" s="1"/>
  <c r="H197" i="1"/>
  <c r="AB197" i="1" s="1"/>
  <c r="G197" i="1"/>
  <c r="AA197" i="1" s="1"/>
  <c r="F197" i="1"/>
  <c r="Z197" i="1" s="1"/>
  <c r="E197" i="1"/>
  <c r="C197" i="1"/>
  <c r="B197" i="1"/>
  <c r="AD196" i="1"/>
  <c r="AC196" i="1"/>
  <c r="Y196" i="1"/>
  <c r="R196" i="1"/>
  <c r="P196" i="1"/>
  <c r="H196" i="1"/>
  <c r="AB196" i="1" s="1"/>
  <c r="G196" i="1"/>
  <c r="AA196" i="1" s="1"/>
  <c r="F196" i="1"/>
  <c r="Z196" i="1" s="1"/>
  <c r="E196" i="1"/>
  <c r="C196" i="1"/>
  <c r="B196" i="1"/>
  <c r="AD195" i="1"/>
  <c r="AC195" i="1"/>
  <c r="Y195" i="1"/>
  <c r="P195" i="1"/>
  <c r="R195" i="1" s="1"/>
  <c r="H195" i="1"/>
  <c r="AB195" i="1" s="1"/>
  <c r="G195" i="1"/>
  <c r="AA195" i="1" s="1"/>
  <c r="F195" i="1"/>
  <c r="Z195" i="1" s="1"/>
  <c r="E195" i="1"/>
  <c r="C195" i="1"/>
  <c r="B195" i="1"/>
  <c r="AD194" i="1"/>
  <c r="AC194" i="1"/>
  <c r="Y194" i="1"/>
  <c r="R194" i="1"/>
  <c r="P194" i="1"/>
  <c r="H194" i="1"/>
  <c r="AB194" i="1" s="1"/>
  <c r="G194" i="1"/>
  <c r="AA194" i="1" s="1"/>
  <c r="F194" i="1"/>
  <c r="Z194" i="1" s="1"/>
  <c r="E194" i="1"/>
  <c r="C194" i="1"/>
  <c r="B194" i="1"/>
  <c r="AD193" i="1"/>
  <c r="AC193" i="1"/>
  <c r="Y193" i="1"/>
  <c r="P193" i="1"/>
  <c r="R193" i="1" s="1"/>
  <c r="H193" i="1"/>
  <c r="AB193" i="1" s="1"/>
  <c r="G193" i="1"/>
  <c r="AA193" i="1" s="1"/>
  <c r="F193" i="1"/>
  <c r="Z193" i="1" s="1"/>
  <c r="E193" i="1"/>
  <c r="C193" i="1"/>
  <c r="B193" i="1"/>
  <c r="AD192" i="1"/>
  <c r="AC192" i="1"/>
  <c r="Y192" i="1"/>
  <c r="R192" i="1"/>
  <c r="P192" i="1"/>
  <c r="H192" i="1"/>
  <c r="AB192" i="1" s="1"/>
  <c r="G192" i="1"/>
  <c r="AA192" i="1" s="1"/>
  <c r="F192" i="1"/>
  <c r="Z192" i="1" s="1"/>
  <c r="E192" i="1"/>
  <c r="C192" i="1"/>
  <c r="B192" i="1"/>
  <c r="AD191" i="1"/>
  <c r="AC191" i="1"/>
  <c r="Y191" i="1"/>
  <c r="P191" i="1"/>
  <c r="R191" i="1" s="1"/>
  <c r="H191" i="1"/>
  <c r="AB191" i="1" s="1"/>
  <c r="G191" i="1"/>
  <c r="AA191" i="1" s="1"/>
  <c r="F191" i="1"/>
  <c r="Z191" i="1" s="1"/>
  <c r="E191" i="1"/>
  <c r="C191" i="1"/>
  <c r="B191" i="1"/>
  <c r="AD190" i="1"/>
  <c r="AC190" i="1"/>
  <c r="Y190" i="1"/>
  <c r="R190" i="1"/>
  <c r="P190" i="1"/>
  <c r="H190" i="1"/>
  <c r="AB190" i="1" s="1"/>
  <c r="G190" i="1"/>
  <c r="AA190" i="1" s="1"/>
  <c r="F190" i="1"/>
  <c r="Z190" i="1" s="1"/>
  <c r="E190" i="1"/>
  <c r="C190" i="1"/>
  <c r="B190" i="1"/>
  <c r="AD189" i="1"/>
  <c r="AC189" i="1"/>
  <c r="Y189" i="1"/>
  <c r="P189" i="1"/>
  <c r="R189" i="1" s="1"/>
  <c r="H189" i="1"/>
  <c r="AB189" i="1" s="1"/>
  <c r="G189" i="1"/>
  <c r="AA189" i="1" s="1"/>
  <c r="F189" i="1"/>
  <c r="Z189" i="1" s="1"/>
  <c r="E189" i="1"/>
  <c r="C189" i="1"/>
  <c r="B189" i="1"/>
  <c r="AD188" i="1"/>
  <c r="AC188" i="1"/>
  <c r="Y188" i="1"/>
  <c r="R188" i="1"/>
  <c r="P188" i="1"/>
  <c r="H188" i="1"/>
  <c r="AB188" i="1" s="1"/>
  <c r="G188" i="1"/>
  <c r="AA188" i="1" s="1"/>
  <c r="F188" i="1"/>
  <c r="Z188" i="1" s="1"/>
  <c r="E188" i="1"/>
  <c r="C188" i="1"/>
  <c r="B188" i="1"/>
  <c r="AD187" i="1"/>
  <c r="AC187" i="1"/>
  <c r="Y187" i="1"/>
  <c r="P187" i="1"/>
  <c r="R187" i="1" s="1"/>
  <c r="H187" i="1"/>
  <c r="AB187" i="1" s="1"/>
  <c r="G187" i="1"/>
  <c r="AA187" i="1" s="1"/>
  <c r="F187" i="1"/>
  <c r="Z187" i="1" s="1"/>
  <c r="E187" i="1"/>
  <c r="C187" i="1"/>
  <c r="B187" i="1"/>
  <c r="AD186" i="1"/>
  <c r="AC186" i="1"/>
  <c r="Y186" i="1"/>
  <c r="R186" i="1"/>
  <c r="P186" i="1"/>
  <c r="H186" i="1"/>
  <c r="AB186" i="1" s="1"/>
  <c r="G186" i="1"/>
  <c r="AA186" i="1" s="1"/>
  <c r="F186" i="1"/>
  <c r="Z186" i="1" s="1"/>
  <c r="E186" i="1"/>
  <c r="C186" i="1"/>
  <c r="B186" i="1"/>
  <c r="AD185" i="1"/>
  <c r="AC185" i="1"/>
  <c r="Y185" i="1"/>
  <c r="P185" i="1"/>
  <c r="R185" i="1" s="1"/>
  <c r="H185" i="1"/>
  <c r="AB185" i="1" s="1"/>
  <c r="G185" i="1"/>
  <c r="AA185" i="1" s="1"/>
  <c r="F185" i="1"/>
  <c r="Z185" i="1" s="1"/>
  <c r="E185" i="1"/>
  <c r="C185" i="1"/>
  <c r="B185" i="1"/>
  <c r="AD184" i="1"/>
  <c r="AC184" i="1"/>
  <c r="Y184" i="1"/>
  <c r="R184" i="1"/>
  <c r="P184" i="1"/>
  <c r="H184" i="1"/>
  <c r="AB184" i="1" s="1"/>
  <c r="G184" i="1"/>
  <c r="AA184" i="1" s="1"/>
  <c r="F184" i="1"/>
  <c r="Z184" i="1" s="1"/>
  <c r="E184" i="1"/>
  <c r="C184" i="1"/>
  <c r="B184" i="1"/>
  <c r="AD183" i="1"/>
  <c r="AC183" i="1"/>
  <c r="Y183" i="1"/>
  <c r="P183" i="1"/>
  <c r="R183" i="1" s="1"/>
  <c r="H183" i="1"/>
  <c r="AB183" i="1" s="1"/>
  <c r="G183" i="1"/>
  <c r="AA183" i="1" s="1"/>
  <c r="F183" i="1"/>
  <c r="Z183" i="1" s="1"/>
  <c r="E183" i="1"/>
  <c r="C183" i="1"/>
  <c r="B183" i="1"/>
  <c r="AD182" i="1"/>
  <c r="AC182" i="1"/>
  <c r="Y182" i="1"/>
  <c r="R182" i="1"/>
  <c r="P182" i="1"/>
  <c r="H182" i="1"/>
  <c r="AB182" i="1" s="1"/>
  <c r="G182" i="1"/>
  <c r="AA182" i="1" s="1"/>
  <c r="F182" i="1"/>
  <c r="Z182" i="1" s="1"/>
  <c r="E182" i="1"/>
  <c r="C182" i="1"/>
  <c r="B182" i="1"/>
  <c r="AD181" i="1"/>
  <c r="AC181" i="1"/>
  <c r="Y181" i="1"/>
  <c r="P181" i="1"/>
  <c r="R181" i="1" s="1"/>
  <c r="H181" i="1"/>
  <c r="AB181" i="1" s="1"/>
  <c r="G181" i="1"/>
  <c r="AA181" i="1" s="1"/>
  <c r="F181" i="1"/>
  <c r="Z181" i="1" s="1"/>
  <c r="E181" i="1"/>
  <c r="C181" i="1"/>
  <c r="B181" i="1"/>
  <c r="AD180" i="1"/>
  <c r="AC180" i="1"/>
  <c r="Y180" i="1"/>
  <c r="R180" i="1"/>
  <c r="P180" i="1"/>
  <c r="H180" i="1"/>
  <c r="AB180" i="1" s="1"/>
  <c r="G180" i="1"/>
  <c r="AA180" i="1" s="1"/>
  <c r="F180" i="1"/>
  <c r="Z180" i="1" s="1"/>
  <c r="E180" i="1"/>
  <c r="C180" i="1"/>
  <c r="B180" i="1"/>
  <c r="AD179" i="1"/>
  <c r="AC179" i="1"/>
  <c r="Y179" i="1"/>
  <c r="P179" i="1"/>
  <c r="R179" i="1" s="1"/>
  <c r="H179" i="1"/>
  <c r="AB179" i="1" s="1"/>
  <c r="G179" i="1"/>
  <c r="AA179" i="1" s="1"/>
  <c r="F179" i="1"/>
  <c r="Z179" i="1" s="1"/>
  <c r="E179" i="1"/>
  <c r="C179" i="1"/>
  <c r="B179" i="1"/>
  <c r="AD178" i="1"/>
  <c r="AC178" i="1"/>
  <c r="AB178" i="1"/>
  <c r="Z178" i="1"/>
  <c r="Y178" i="1"/>
  <c r="X178" i="1"/>
  <c r="P178" i="1"/>
  <c r="H178" i="1"/>
  <c r="M178" i="1" s="1"/>
  <c r="K178" i="1" s="1"/>
  <c r="AE178" i="1" s="1"/>
  <c r="G178" i="1"/>
  <c r="AA178" i="1" s="1"/>
  <c r="F178" i="1"/>
  <c r="E178" i="1"/>
  <c r="C178" i="1"/>
  <c r="B178" i="1"/>
  <c r="AD177" i="1"/>
  <c r="AC177" i="1"/>
  <c r="Y177" i="1"/>
  <c r="R177" i="1"/>
  <c r="P177" i="1"/>
  <c r="H177" i="1"/>
  <c r="AB177" i="1" s="1"/>
  <c r="G177" i="1"/>
  <c r="AA177" i="1" s="1"/>
  <c r="F177" i="1"/>
  <c r="Z177" i="1" s="1"/>
  <c r="E177" i="1"/>
  <c r="C177" i="1"/>
  <c r="B177" i="1"/>
  <c r="AD176" i="1"/>
  <c r="AC176" i="1"/>
  <c r="Y176" i="1"/>
  <c r="P176" i="1"/>
  <c r="R176" i="1" s="1"/>
  <c r="H176" i="1"/>
  <c r="AB176" i="1" s="1"/>
  <c r="G176" i="1"/>
  <c r="AA176" i="1" s="1"/>
  <c r="F176" i="1"/>
  <c r="Z176" i="1" s="1"/>
  <c r="E176" i="1"/>
  <c r="C176" i="1"/>
  <c r="B176" i="1"/>
  <c r="AD175" i="1"/>
  <c r="AC175" i="1"/>
  <c r="Y175" i="1"/>
  <c r="R175" i="1"/>
  <c r="P175" i="1"/>
  <c r="H175" i="1"/>
  <c r="AB175" i="1" s="1"/>
  <c r="G175" i="1"/>
  <c r="AA175" i="1" s="1"/>
  <c r="F175" i="1"/>
  <c r="Z175" i="1" s="1"/>
  <c r="E175" i="1"/>
  <c r="C175" i="1"/>
  <c r="B175" i="1"/>
  <c r="AD174" i="1"/>
  <c r="AC174" i="1"/>
  <c r="Y174" i="1"/>
  <c r="P174" i="1"/>
  <c r="R174" i="1" s="1"/>
  <c r="H174" i="1"/>
  <c r="AB174" i="1" s="1"/>
  <c r="G174" i="1"/>
  <c r="AA174" i="1" s="1"/>
  <c r="F174" i="1"/>
  <c r="Z174" i="1" s="1"/>
  <c r="E174" i="1"/>
  <c r="C174" i="1"/>
  <c r="B174" i="1"/>
  <c r="AD173" i="1"/>
  <c r="AC173" i="1"/>
  <c r="Y173" i="1"/>
  <c r="R173" i="1"/>
  <c r="P173" i="1"/>
  <c r="H173" i="1"/>
  <c r="AB173" i="1" s="1"/>
  <c r="G173" i="1"/>
  <c r="AA173" i="1" s="1"/>
  <c r="F173" i="1"/>
  <c r="Z173" i="1" s="1"/>
  <c r="E173" i="1"/>
  <c r="C173" i="1"/>
  <c r="B173" i="1"/>
  <c r="AD172" i="1"/>
  <c r="AC172" i="1"/>
  <c r="Y172" i="1"/>
  <c r="P172" i="1"/>
  <c r="R172" i="1" s="1"/>
  <c r="H172" i="1"/>
  <c r="AB172" i="1" s="1"/>
  <c r="G172" i="1"/>
  <c r="AA172" i="1" s="1"/>
  <c r="F172" i="1"/>
  <c r="Z172" i="1" s="1"/>
  <c r="E172" i="1"/>
  <c r="C172" i="1"/>
  <c r="B172" i="1"/>
  <c r="AD171" i="1"/>
  <c r="AC171" i="1"/>
  <c r="Y171" i="1"/>
  <c r="R171" i="1"/>
  <c r="P171" i="1"/>
  <c r="H171" i="1"/>
  <c r="AB171" i="1" s="1"/>
  <c r="G171" i="1"/>
  <c r="AA171" i="1" s="1"/>
  <c r="F171" i="1"/>
  <c r="Z171" i="1" s="1"/>
  <c r="E171" i="1"/>
  <c r="C171" i="1"/>
  <c r="B171" i="1"/>
  <c r="AD170" i="1"/>
  <c r="AC170" i="1"/>
  <c r="Y170" i="1"/>
  <c r="P170" i="1"/>
  <c r="R170" i="1" s="1"/>
  <c r="H170" i="1"/>
  <c r="AB170" i="1" s="1"/>
  <c r="G170" i="1"/>
  <c r="AA170" i="1" s="1"/>
  <c r="F170" i="1"/>
  <c r="Z170" i="1" s="1"/>
  <c r="E170" i="1"/>
  <c r="C170" i="1"/>
  <c r="B170" i="1"/>
  <c r="AD169" i="1"/>
  <c r="AC169" i="1"/>
  <c r="Y169" i="1"/>
  <c r="R169" i="1"/>
  <c r="P169" i="1"/>
  <c r="H169" i="1"/>
  <c r="AB169" i="1" s="1"/>
  <c r="G169" i="1"/>
  <c r="AA169" i="1" s="1"/>
  <c r="F169" i="1"/>
  <c r="Z169" i="1" s="1"/>
  <c r="E169" i="1"/>
  <c r="C169" i="1"/>
  <c r="B169" i="1"/>
  <c r="AD168" i="1"/>
  <c r="AC168" i="1"/>
  <c r="Y168" i="1"/>
  <c r="P168" i="1"/>
  <c r="R168" i="1" s="1"/>
  <c r="H168" i="1"/>
  <c r="AB168" i="1" s="1"/>
  <c r="G168" i="1"/>
  <c r="AA168" i="1" s="1"/>
  <c r="F168" i="1"/>
  <c r="Z168" i="1" s="1"/>
  <c r="E168" i="1"/>
  <c r="C168" i="1"/>
  <c r="B168" i="1"/>
  <c r="AD167" i="1"/>
  <c r="AC167" i="1"/>
  <c r="Y167" i="1"/>
  <c r="R167" i="1"/>
  <c r="P167" i="1"/>
  <c r="H167" i="1"/>
  <c r="AB167" i="1" s="1"/>
  <c r="G167" i="1"/>
  <c r="AA167" i="1" s="1"/>
  <c r="F167" i="1"/>
  <c r="Z167" i="1" s="1"/>
  <c r="E167" i="1"/>
  <c r="C167" i="1"/>
  <c r="B167" i="1"/>
  <c r="AD166" i="1"/>
  <c r="AC166" i="1"/>
  <c r="Y166" i="1"/>
  <c r="P166" i="1"/>
  <c r="R166" i="1" s="1"/>
  <c r="H166" i="1"/>
  <c r="AB166" i="1" s="1"/>
  <c r="G166" i="1"/>
  <c r="AA166" i="1" s="1"/>
  <c r="F166" i="1"/>
  <c r="Z166" i="1" s="1"/>
  <c r="E166" i="1"/>
  <c r="C166" i="1"/>
  <c r="B166" i="1"/>
  <c r="AD165" i="1"/>
  <c r="AC165" i="1"/>
  <c r="Y165" i="1"/>
  <c r="R165" i="1"/>
  <c r="P165" i="1"/>
  <c r="H165" i="1"/>
  <c r="AB165" i="1" s="1"/>
  <c r="G165" i="1"/>
  <c r="AA165" i="1" s="1"/>
  <c r="F165" i="1"/>
  <c r="Z165" i="1" s="1"/>
  <c r="E165" i="1"/>
  <c r="C165" i="1"/>
  <c r="B165" i="1"/>
  <c r="AD164" i="1"/>
  <c r="AC164" i="1"/>
  <c r="Y164" i="1"/>
  <c r="P164" i="1"/>
  <c r="R164" i="1" s="1"/>
  <c r="H164" i="1"/>
  <c r="AB164" i="1" s="1"/>
  <c r="G164" i="1"/>
  <c r="AA164" i="1" s="1"/>
  <c r="F164" i="1"/>
  <c r="Z164" i="1" s="1"/>
  <c r="E164" i="1"/>
  <c r="C164" i="1"/>
  <c r="B164" i="1"/>
  <c r="AD163" i="1"/>
  <c r="AC163" i="1"/>
  <c r="Y163" i="1"/>
  <c r="R163" i="1"/>
  <c r="P163" i="1"/>
  <c r="H163" i="1"/>
  <c r="AB163" i="1" s="1"/>
  <c r="G163" i="1"/>
  <c r="AA163" i="1" s="1"/>
  <c r="F163" i="1"/>
  <c r="Z163" i="1" s="1"/>
  <c r="E163" i="1"/>
  <c r="C163" i="1"/>
  <c r="B163" i="1"/>
  <c r="AD162" i="1"/>
  <c r="AC162" i="1"/>
  <c r="Y162" i="1"/>
  <c r="P162" i="1"/>
  <c r="R162" i="1" s="1"/>
  <c r="H162" i="1"/>
  <c r="AB162" i="1" s="1"/>
  <c r="G162" i="1"/>
  <c r="AA162" i="1" s="1"/>
  <c r="F162" i="1"/>
  <c r="Z162" i="1" s="1"/>
  <c r="E162" i="1"/>
  <c r="C162" i="1"/>
  <c r="B162" i="1"/>
  <c r="AD161" i="1"/>
  <c r="AC161" i="1"/>
  <c r="Y161" i="1"/>
  <c r="R161" i="1"/>
  <c r="P161" i="1"/>
  <c r="H161" i="1"/>
  <c r="AB161" i="1" s="1"/>
  <c r="G161" i="1"/>
  <c r="AA161" i="1" s="1"/>
  <c r="F161" i="1"/>
  <c r="Z161" i="1" s="1"/>
  <c r="E161" i="1"/>
  <c r="C161" i="1"/>
  <c r="B161" i="1"/>
  <c r="AD160" i="1"/>
  <c r="AC160" i="1"/>
  <c r="Y160" i="1"/>
  <c r="P160" i="1"/>
  <c r="R160" i="1" s="1"/>
  <c r="H160" i="1"/>
  <c r="AB160" i="1" s="1"/>
  <c r="G160" i="1"/>
  <c r="AA160" i="1" s="1"/>
  <c r="F160" i="1"/>
  <c r="Z160" i="1" s="1"/>
  <c r="E160" i="1"/>
  <c r="C160" i="1"/>
  <c r="B160" i="1"/>
  <c r="AD159" i="1"/>
  <c r="AC159" i="1"/>
  <c r="Y159" i="1"/>
  <c r="R159" i="1"/>
  <c r="P159" i="1"/>
  <c r="H159" i="1"/>
  <c r="AB159" i="1" s="1"/>
  <c r="G159" i="1"/>
  <c r="AA159" i="1" s="1"/>
  <c r="F159" i="1"/>
  <c r="Z159" i="1" s="1"/>
  <c r="E159" i="1"/>
  <c r="C159" i="1"/>
  <c r="B159" i="1"/>
  <c r="AD158" i="1"/>
  <c r="AC158" i="1"/>
  <c r="Y158" i="1"/>
  <c r="P158" i="1"/>
  <c r="R158" i="1" s="1"/>
  <c r="H158" i="1"/>
  <c r="AB158" i="1" s="1"/>
  <c r="G158" i="1"/>
  <c r="AA158" i="1" s="1"/>
  <c r="F158" i="1"/>
  <c r="Z158" i="1" s="1"/>
  <c r="E158" i="1"/>
  <c r="C158" i="1"/>
  <c r="B158" i="1"/>
  <c r="AD157" i="1"/>
  <c r="AC157" i="1"/>
  <c r="Y157" i="1"/>
  <c r="R157" i="1"/>
  <c r="P157" i="1"/>
  <c r="H157" i="1"/>
  <c r="AB157" i="1" s="1"/>
  <c r="G157" i="1"/>
  <c r="AA157" i="1" s="1"/>
  <c r="F157" i="1"/>
  <c r="Z157" i="1" s="1"/>
  <c r="E157" i="1"/>
  <c r="C157" i="1"/>
  <c r="B157" i="1"/>
  <c r="AD156" i="1"/>
  <c r="AC156" i="1"/>
  <c r="Y156" i="1"/>
  <c r="P156" i="1"/>
  <c r="R156" i="1" s="1"/>
  <c r="H156" i="1"/>
  <c r="AB156" i="1" s="1"/>
  <c r="G156" i="1"/>
  <c r="AA156" i="1" s="1"/>
  <c r="F156" i="1"/>
  <c r="Z156" i="1" s="1"/>
  <c r="E156" i="1"/>
  <c r="C156" i="1"/>
  <c r="B156" i="1"/>
  <c r="AD155" i="1"/>
  <c r="AC155" i="1"/>
  <c r="Y155" i="1"/>
  <c r="R155" i="1"/>
  <c r="P155" i="1"/>
  <c r="H155" i="1"/>
  <c r="AB155" i="1" s="1"/>
  <c r="G155" i="1"/>
  <c r="AA155" i="1" s="1"/>
  <c r="F155" i="1"/>
  <c r="Z155" i="1" s="1"/>
  <c r="E155" i="1"/>
  <c r="C155" i="1"/>
  <c r="B155" i="1"/>
  <c r="AD154" i="1"/>
  <c r="AC154" i="1"/>
  <c r="Y154" i="1"/>
  <c r="P154" i="1"/>
  <c r="R154" i="1" s="1"/>
  <c r="H154" i="1"/>
  <c r="AB154" i="1" s="1"/>
  <c r="G154" i="1"/>
  <c r="AA154" i="1" s="1"/>
  <c r="F154" i="1"/>
  <c r="Z154" i="1" s="1"/>
  <c r="E154" i="1"/>
  <c r="C154" i="1"/>
  <c r="B154" i="1"/>
  <c r="AD153" i="1"/>
  <c r="AC153" i="1"/>
  <c r="Y153" i="1"/>
  <c r="R153" i="1"/>
  <c r="P153" i="1"/>
  <c r="H153" i="1"/>
  <c r="AB153" i="1" s="1"/>
  <c r="G153" i="1"/>
  <c r="AA153" i="1" s="1"/>
  <c r="F153" i="1"/>
  <c r="Z153" i="1" s="1"/>
  <c r="E153" i="1"/>
  <c r="C153" i="1"/>
  <c r="B153" i="1"/>
  <c r="AD152" i="1"/>
  <c r="AC152" i="1"/>
  <c r="Y152" i="1"/>
  <c r="P152" i="1"/>
  <c r="R152" i="1" s="1"/>
  <c r="H152" i="1"/>
  <c r="AB152" i="1" s="1"/>
  <c r="G152" i="1"/>
  <c r="AA152" i="1" s="1"/>
  <c r="F152" i="1"/>
  <c r="Z152" i="1" s="1"/>
  <c r="E152" i="1"/>
  <c r="C152" i="1"/>
  <c r="B152" i="1"/>
  <c r="AD151" i="1"/>
  <c r="AC151" i="1"/>
  <c r="Y151" i="1"/>
  <c r="R151" i="1"/>
  <c r="P151" i="1"/>
  <c r="H151" i="1"/>
  <c r="AB151" i="1" s="1"/>
  <c r="G151" i="1"/>
  <c r="AA151" i="1" s="1"/>
  <c r="F151" i="1"/>
  <c r="Z151" i="1" s="1"/>
  <c r="E151" i="1"/>
  <c r="C151" i="1"/>
  <c r="B151" i="1"/>
  <c r="AD150" i="1"/>
  <c r="AC150" i="1"/>
  <c r="Y150" i="1"/>
  <c r="P150" i="1"/>
  <c r="R150" i="1" s="1"/>
  <c r="H150" i="1"/>
  <c r="AB150" i="1" s="1"/>
  <c r="G150" i="1"/>
  <c r="AA150" i="1" s="1"/>
  <c r="F150" i="1"/>
  <c r="Z150" i="1" s="1"/>
  <c r="E150" i="1"/>
  <c r="C150" i="1"/>
  <c r="B150" i="1"/>
  <c r="AD149" i="1"/>
  <c r="AC149" i="1"/>
  <c r="Y149" i="1"/>
  <c r="R149" i="1"/>
  <c r="P149" i="1"/>
  <c r="H149" i="1"/>
  <c r="AB149" i="1" s="1"/>
  <c r="G149" i="1"/>
  <c r="AA149" i="1" s="1"/>
  <c r="F149" i="1"/>
  <c r="Z149" i="1" s="1"/>
  <c r="E149" i="1"/>
  <c r="C149" i="1"/>
  <c r="B149" i="1"/>
  <c r="AD148" i="1"/>
  <c r="AC148" i="1"/>
  <c r="Y148" i="1"/>
  <c r="P148" i="1"/>
  <c r="R148" i="1" s="1"/>
  <c r="H148" i="1"/>
  <c r="AB148" i="1" s="1"/>
  <c r="G148" i="1"/>
  <c r="AA148" i="1" s="1"/>
  <c r="F148" i="1"/>
  <c r="Z148" i="1" s="1"/>
  <c r="E148" i="1"/>
  <c r="C148" i="1"/>
  <c r="B148" i="1"/>
  <c r="AD147" i="1"/>
  <c r="AC147" i="1"/>
  <c r="Y147" i="1"/>
  <c r="P147" i="1"/>
  <c r="K147" i="1"/>
  <c r="AE147" i="1" s="1"/>
  <c r="H147" i="1"/>
  <c r="AB147" i="1" s="1"/>
  <c r="G147" i="1"/>
  <c r="AA147" i="1" s="1"/>
  <c r="F147" i="1"/>
  <c r="Z147" i="1" s="1"/>
  <c r="E147" i="1"/>
  <c r="C147" i="1"/>
  <c r="B147" i="1"/>
  <c r="AD146" i="1"/>
  <c r="AC146" i="1"/>
  <c r="Y146" i="1"/>
  <c r="P146" i="1"/>
  <c r="K146" i="1"/>
  <c r="AE146" i="1" s="1"/>
  <c r="H146" i="1"/>
  <c r="AB146" i="1" s="1"/>
  <c r="G146" i="1"/>
  <c r="AA146" i="1" s="1"/>
  <c r="F146" i="1"/>
  <c r="Z146" i="1" s="1"/>
  <c r="E146" i="1"/>
  <c r="C146" i="1"/>
  <c r="B146" i="1"/>
  <c r="AD145" i="1"/>
  <c r="AC145" i="1"/>
  <c r="Y145" i="1"/>
  <c r="R145" i="1"/>
  <c r="P145" i="1"/>
  <c r="H145" i="1"/>
  <c r="AB145" i="1" s="1"/>
  <c r="G145" i="1"/>
  <c r="AA145" i="1" s="1"/>
  <c r="F145" i="1"/>
  <c r="Z145" i="1" s="1"/>
  <c r="E145" i="1"/>
  <c r="C145" i="1"/>
  <c r="B145" i="1"/>
  <c r="AD144" i="1"/>
  <c r="AC144" i="1"/>
  <c r="Y144" i="1"/>
  <c r="P144" i="1"/>
  <c r="K144" i="1"/>
  <c r="AE144" i="1" s="1"/>
  <c r="H144" i="1"/>
  <c r="AB144" i="1" s="1"/>
  <c r="G144" i="1"/>
  <c r="AA144" i="1" s="1"/>
  <c r="F144" i="1"/>
  <c r="Z144" i="1" s="1"/>
  <c r="E144" i="1"/>
  <c r="C144" i="1"/>
  <c r="B144" i="1"/>
  <c r="AD143" i="1"/>
  <c r="AC143" i="1"/>
  <c r="W143" i="1"/>
  <c r="P143" i="1"/>
  <c r="K143" i="1"/>
  <c r="AE143" i="1" s="1"/>
  <c r="H143" i="1"/>
  <c r="AB143" i="1" s="1"/>
  <c r="G143" i="1"/>
  <c r="AA143" i="1" s="1"/>
  <c r="F143" i="1"/>
  <c r="Z143" i="1" s="1"/>
  <c r="E143" i="1"/>
  <c r="C143" i="1"/>
  <c r="B143" i="1"/>
  <c r="AD142" i="1"/>
  <c r="AC142" i="1"/>
  <c r="W142" i="1"/>
  <c r="P142" i="1"/>
  <c r="K142" i="1"/>
  <c r="AE142" i="1" s="1"/>
  <c r="H142" i="1"/>
  <c r="AB142" i="1" s="1"/>
  <c r="G142" i="1"/>
  <c r="AA142" i="1" s="1"/>
  <c r="F142" i="1"/>
  <c r="Z142" i="1" s="1"/>
  <c r="E142" i="1"/>
  <c r="C142" i="1"/>
  <c r="B142" i="1"/>
  <c r="AD141" i="1"/>
  <c r="AC141" i="1"/>
  <c r="W141" i="1"/>
  <c r="P141" i="1"/>
  <c r="K141" i="1"/>
  <c r="AE141" i="1" s="1"/>
  <c r="H141" i="1"/>
  <c r="AB141" i="1" s="1"/>
  <c r="G141" i="1"/>
  <c r="AA141" i="1" s="1"/>
  <c r="F141" i="1"/>
  <c r="Z141" i="1" s="1"/>
  <c r="E141" i="1"/>
  <c r="C141" i="1"/>
  <c r="B141" i="1"/>
  <c r="AD140" i="1"/>
  <c r="AC140" i="1"/>
  <c r="W140" i="1"/>
  <c r="P140" i="1"/>
  <c r="K140" i="1"/>
  <c r="AE140" i="1" s="1"/>
  <c r="H140" i="1"/>
  <c r="AB140" i="1" s="1"/>
  <c r="G140" i="1"/>
  <c r="AA140" i="1" s="1"/>
  <c r="F140" i="1"/>
  <c r="Z140" i="1" s="1"/>
  <c r="E140" i="1"/>
  <c r="C140" i="1"/>
  <c r="B140" i="1"/>
  <c r="AD139" i="1"/>
  <c r="AC139" i="1"/>
  <c r="W139" i="1"/>
  <c r="P139" i="1"/>
  <c r="K139" i="1"/>
  <c r="AE139" i="1" s="1"/>
  <c r="H139" i="1"/>
  <c r="AB139" i="1" s="1"/>
  <c r="G139" i="1"/>
  <c r="AA139" i="1" s="1"/>
  <c r="F139" i="1"/>
  <c r="Z139" i="1" s="1"/>
  <c r="E139" i="1"/>
  <c r="C139" i="1"/>
  <c r="B139" i="1"/>
  <c r="AD138" i="1"/>
  <c r="AC138" i="1"/>
  <c r="W138" i="1"/>
  <c r="P138" i="1"/>
  <c r="K138" i="1"/>
  <c r="AE138" i="1" s="1"/>
  <c r="H138" i="1"/>
  <c r="AB138" i="1" s="1"/>
  <c r="G138" i="1"/>
  <c r="AA138" i="1" s="1"/>
  <c r="F138" i="1"/>
  <c r="Z138" i="1" s="1"/>
  <c r="E138" i="1"/>
  <c r="C138" i="1"/>
  <c r="B138" i="1"/>
  <c r="AD137" i="1"/>
  <c r="AC137" i="1"/>
  <c r="W137" i="1"/>
  <c r="P137" i="1"/>
  <c r="K137" i="1"/>
  <c r="AE137" i="1" s="1"/>
  <c r="H137" i="1"/>
  <c r="AB137" i="1" s="1"/>
  <c r="G137" i="1"/>
  <c r="AA137" i="1" s="1"/>
  <c r="F137" i="1"/>
  <c r="Z137" i="1" s="1"/>
  <c r="E137" i="1"/>
  <c r="C137" i="1"/>
  <c r="B137" i="1"/>
  <c r="AD136" i="1"/>
  <c r="AC136" i="1"/>
  <c r="P136" i="1"/>
  <c r="K136" i="1"/>
  <c r="AE136" i="1" s="1"/>
  <c r="H136" i="1"/>
  <c r="AB136" i="1" s="1"/>
  <c r="G136" i="1"/>
  <c r="AA136" i="1" s="1"/>
  <c r="F136" i="1"/>
  <c r="Z136" i="1" s="1"/>
  <c r="E136" i="1"/>
  <c r="C136" i="1"/>
  <c r="B136" i="1"/>
  <c r="AD135" i="1"/>
  <c r="AC135" i="1"/>
  <c r="W135" i="1"/>
  <c r="P135" i="1"/>
  <c r="K135" i="1"/>
  <c r="AE135" i="1" s="1"/>
  <c r="H135" i="1"/>
  <c r="AB135" i="1" s="1"/>
  <c r="G135" i="1"/>
  <c r="AA135" i="1" s="1"/>
  <c r="F135" i="1"/>
  <c r="Z135" i="1" s="1"/>
  <c r="E135" i="1"/>
  <c r="C135" i="1"/>
  <c r="B135" i="1"/>
  <c r="AD134" i="1"/>
  <c r="AC134" i="1"/>
  <c r="W134" i="1"/>
  <c r="P134" i="1"/>
  <c r="K134" i="1"/>
  <c r="AE134" i="1" s="1"/>
  <c r="H134" i="1"/>
  <c r="AB134" i="1" s="1"/>
  <c r="G134" i="1"/>
  <c r="AA134" i="1" s="1"/>
  <c r="F134" i="1"/>
  <c r="Z134" i="1" s="1"/>
  <c r="E134" i="1"/>
  <c r="C134" i="1"/>
  <c r="B134" i="1"/>
  <c r="AD133" i="1"/>
  <c r="AC133" i="1"/>
  <c r="W133" i="1"/>
  <c r="P133" i="1"/>
  <c r="K133" i="1"/>
  <c r="AE133" i="1" s="1"/>
  <c r="H133" i="1"/>
  <c r="AB133" i="1" s="1"/>
  <c r="G133" i="1"/>
  <c r="AA133" i="1" s="1"/>
  <c r="F133" i="1"/>
  <c r="Z133" i="1" s="1"/>
  <c r="E133" i="1"/>
  <c r="C133" i="1"/>
  <c r="B133" i="1"/>
  <c r="AD132" i="1"/>
  <c r="AC132" i="1"/>
  <c r="W132" i="1"/>
  <c r="P132" i="1"/>
  <c r="K132" i="1"/>
  <c r="AE132" i="1" s="1"/>
  <c r="H132" i="1"/>
  <c r="AB132" i="1" s="1"/>
  <c r="G132" i="1"/>
  <c r="AA132" i="1" s="1"/>
  <c r="F132" i="1"/>
  <c r="Z132" i="1" s="1"/>
  <c r="E132" i="1"/>
  <c r="C132" i="1"/>
  <c r="B132" i="1"/>
  <c r="AD131" i="1"/>
  <c r="AC131" i="1"/>
  <c r="W131" i="1"/>
  <c r="P131" i="1"/>
  <c r="K131" i="1"/>
  <c r="AE131" i="1" s="1"/>
  <c r="H131" i="1"/>
  <c r="AB131" i="1" s="1"/>
  <c r="AB112" i="1" s="1"/>
  <c r="AB111" i="1" s="1"/>
  <c r="G131" i="1"/>
  <c r="AA131" i="1" s="1"/>
  <c r="F131" i="1"/>
  <c r="Z131" i="1" s="1"/>
  <c r="E131" i="1"/>
  <c r="C131" i="1"/>
  <c r="B131" i="1"/>
  <c r="AG130" i="1"/>
  <c r="AF130" i="1"/>
  <c r="H130" i="1"/>
  <c r="G130" i="1"/>
  <c r="F130" i="1"/>
  <c r="E130" i="1"/>
  <c r="C130" i="1"/>
  <c r="B130" i="1"/>
  <c r="AG129" i="1"/>
  <c r="AF129" i="1"/>
  <c r="H129" i="1"/>
  <c r="G129" i="1"/>
  <c r="F129" i="1"/>
  <c r="E129" i="1"/>
  <c r="C129" i="1"/>
  <c r="B129" i="1"/>
  <c r="AG128" i="1"/>
  <c r="AF128" i="1"/>
  <c r="H128" i="1"/>
  <c r="G128" i="1"/>
  <c r="F128" i="1"/>
  <c r="E128" i="1"/>
  <c r="C128" i="1"/>
  <c r="B128" i="1"/>
  <c r="AG127" i="1"/>
  <c r="AF127" i="1"/>
  <c r="H127" i="1"/>
  <c r="G127" i="1"/>
  <c r="F127" i="1"/>
  <c r="E127" i="1"/>
  <c r="C127" i="1"/>
  <c r="B127" i="1"/>
  <c r="AG126" i="1"/>
  <c r="AF126" i="1"/>
  <c r="H126" i="1"/>
  <c r="G126" i="1"/>
  <c r="F126" i="1"/>
  <c r="E126" i="1"/>
  <c r="C126" i="1"/>
  <c r="B126" i="1"/>
  <c r="AG125" i="1"/>
  <c r="AF125" i="1"/>
  <c r="H125" i="1"/>
  <c r="G125" i="1"/>
  <c r="F125" i="1"/>
  <c r="E125" i="1"/>
  <c r="C125" i="1"/>
  <c r="B125" i="1"/>
  <c r="AG124" i="1"/>
  <c r="AF124" i="1"/>
  <c r="H124" i="1"/>
  <c r="G124" i="1"/>
  <c r="F124" i="1"/>
  <c r="E124" i="1"/>
  <c r="C124" i="1"/>
  <c r="B124" i="1"/>
  <c r="AG123" i="1"/>
  <c r="AF123" i="1"/>
  <c r="H123" i="1"/>
  <c r="G123" i="1"/>
  <c r="F123" i="1"/>
  <c r="E123" i="1"/>
  <c r="C123" i="1"/>
  <c r="B123" i="1"/>
  <c r="AG122" i="1"/>
  <c r="AF122" i="1"/>
  <c r="H122" i="1"/>
  <c r="G122" i="1"/>
  <c r="F122" i="1"/>
  <c r="E122" i="1"/>
  <c r="C122" i="1"/>
  <c r="B122" i="1"/>
  <c r="AG121" i="1"/>
  <c r="AF121" i="1"/>
  <c r="H121" i="1"/>
  <c r="G121" i="1"/>
  <c r="F121" i="1"/>
  <c r="E121" i="1"/>
  <c r="C121" i="1"/>
  <c r="B121" i="1"/>
  <c r="AG120" i="1"/>
  <c r="AF120" i="1"/>
  <c r="H120" i="1"/>
  <c r="G120" i="1"/>
  <c r="F120" i="1"/>
  <c r="E120" i="1"/>
  <c r="C120" i="1"/>
  <c r="B120" i="1"/>
  <c r="AG119" i="1"/>
  <c r="AF119" i="1"/>
  <c r="H119" i="1"/>
  <c r="G119" i="1"/>
  <c r="F119" i="1"/>
  <c r="E119" i="1"/>
  <c r="C119" i="1"/>
  <c r="B119" i="1"/>
  <c r="AG118" i="1"/>
  <c r="AF118" i="1"/>
  <c r="H118" i="1"/>
  <c r="G118" i="1"/>
  <c r="F118" i="1"/>
  <c r="E118" i="1"/>
  <c r="C118" i="1"/>
  <c r="B118" i="1"/>
  <c r="AG117" i="1"/>
  <c r="AF117" i="1"/>
  <c r="H117" i="1"/>
  <c r="G117" i="1"/>
  <c r="F117" i="1"/>
  <c r="E117" i="1"/>
  <c r="C117" i="1"/>
  <c r="B117" i="1"/>
  <c r="U116" i="1"/>
  <c r="AF116" i="1" s="1"/>
  <c r="P116" i="1"/>
  <c r="K116" i="1"/>
  <c r="H116" i="1"/>
  <c r="G116" i="1"/>
  <c r="F116" i="1"/>
  <c r="E116" i="1"/>
  <c r="C116" i="1"/>
  <c r="B116" i="1"/>
  <c r="P115" i="1"/>
  <c r="U115" i="1" s="1"/>
  <c r="K115" i="1"/>
  <c r="H115" i="1"/>
  <c r="G115" i="1"/>
  <c r="F115" i="1"/>
  <c r="E115" i="1"/>
  <c r="C115" i="1"/>
  <c r="B115" i="1"/>
  <c r="P114" i="1"/>
  <c r="U114" i="1" s="1"/>
  <c r="K114" i="1"/>
  <c r="H114" i="1"/>
  <c r="G114" i="1"/>
  <c r="F114" i="1"/>
  <c r="E114" i="1"/>
  <c r="C114" i="1"/>
  <c r="B114" i="1"/>
  <c r="P113" i="1"/>
  <c r="U113" i="1" s="1"/>
  <c r="K113" i="1"/>
  <c r="H113" i="1"/>
  <c r="G113" i="1"/>
  <c r="F113" i="1"/>
  <c r="E113" i="1"/>
  <c r="C113" i="1"/>
  <c r="B113" i="1"/>
  <c r="AD112" i="1"/>
  <c r="AC112" i="1"/>
  <c r="V112" i="1"/>
  <c r="T112" i="1"/>
  <c r="S112" i="1"/>
  <c r="R112" i="1"/>
  <c r="Q112" i="1"/>
  <c r="P112" i="1"/>
  <c r="O112" i="1"/>
  <c r="N112" i="1"/>
  <c r="L112" i="1"/>
  <c r="J112" i="1"/>
  <c r="I112" i="1"/>
  <c r="H112" i="1"/>
  <c r="D112" i="1"/>
  <c r="AD111" i="1"/>
  <c r="AC111" i="1"/>
  <c r="V111" i="1"/>
  <c r="T111" i="1"/>
  <c r="S111" i="1"/>
  <c r="R111" i="1"/>
  <c r="Q111" i="1"/>
  <c r="P111" i="1"/>
  <c r="O111" i="1"/>
  <c r="N111" i="1"/>
  <c r="L111" i="1"/>
  <c r="I111" i="1"/>
  <c r="H111" i="1"/>
  <c r="D111" i="1"/>
  <c r="AH110" i="1"/>
  <c r="AD110" i="1"/>
  <c r="AC110" i="1"/>
  <c r="Z110" i="1"/>
  <c r="R110" i="1"/>
  <c r="P110" i="1" s="1"/>
  <c r="H110" i="1"/>
  <c r="AB110" i="1" s="1"/>
  <c r="G110" i="1"/>
  <c r="AA110" i="1" s="1"/>
  <c r="E110" i="1"/>
  <c r="C110" i="1"/>
  <c r="B110" i="1"/>
  <c r="AH109" i="1"/>
  <c r="AD109" i="1"/>
  <c r="AC109" i="1"/>
  <c r="Z109" i="1"/>
  <c r="R109" i="1"/>
  <c r="P109" i="1"/>
  <c r="H109" i="1"/>
  <c r="AB109" i="1" s="1"/>
  <c r="G109" i="1"/>
  <c r="AA109" i="1" s="1"/>
  <c r="E109" i="1"/>
  <c r="C109" i="1"/>
  <c r="B109" i="1"/>
  <c r="AH108" i="1"/>
  <c r="AD108" i="1"/>
  <c r="AC108" i="1"/>
  <c r="Z108" i="1"/>
  <c r="R108" i="1"/>
  <c r="P108" i="1" s="1"/>
  <c r="H108" i="1"/>
  <c r="AB108" i="1" s="1"/>
  <c r="G108" i="1"/>
  <c r="AA108" i="1" s="1"/>
  <c r="E108" i="1"/>
  <c r="C108" i="1"/>
  <c r="B108" i="1"/>
  <c r="AH107" i="1"/>
  <c r="AD107" i="1"/>
  <c r="AC107" i="1"/>
  <c r="AA107" i="1"/>
  <c r="R107" i="1"/>
  <c r="P107" i="1"/>
  <c r="H107" i="1"/>
  <c r="AB107" i="1" s="1"/>
  <c r="G107" i="1"/>
  <c r="W107" i="1" s="1"/>
  <c r="E107" i="1"/>
  <c r="C107" i="1"/>
  <c r="B107" i="1"/>
  <c r="AH106" i="1"/>
  <c r="AD106" i="1"/>
  <c r="AC106" i="1"/>
  <c r="AA106" i="1"/>
  <c r="R106" i="1"/>
  <c r="P106" i="1" s="1"/>
  <c r="H106" i="1"/>
  <c r="AB106" i="1" s="1"/>
  <c r="G106" i="1"/>
  <c r="W106" i="1" s="1"/>
  <c r="E106" i="1"/>
  <c r="C106" i="1"/>
  <c r="B106" i="1"/>
  <c r="AH105" i="1"/>
  <c r="AD105" i="1"/>
  <c r="AC105" i="1"/>
  <c r="Z105" i="1"/>
  <c r="Y105" i="1"/>
  <c r="R105" i="1"/>
  <c r="P105" i="1"/>
  <c r="H105" i="1"/>
  <c r="AB105" i="1" s="1"/>
  <c r="G105" i="1"/>
  <c r="AA105" i="1" s="1"/>
  <c r="E105" i="1"/>
  <c r="C105" i="1"/>
  <c r="B105" i="1"/>
  <c r="AH104" i="1"/>
  <c r="AD104" i="1"/>
  <c r="AC104" i="1"/>
  <c r="Z104" i="1"/>
  <c r="Y104" i="1"/>
  <c r="R104" i="1"/>
  <c r="P104" i="1" s="1"/>
  <c r="H104" i="1"/>
  <c r="AB104" i="1" s="1"/>
  <c r="G104" i="1"/>
  <c r="AA104" i="1" s="1"/>
  <c r="E104" i="1"/>
  <c r="C104" i="1"/>
  <c r="B104" i="1"/>
  <c r="AH103" i="1"/>
  <c r="AD103" i="1"/>
  <c r="AC103" i="1"/>
  <c r="Z103" i="1"/>
  <c r="Y103" i="1"/>
  <c r="R103" i="1"/>
  <c r="P103" i="1"/>
  <c r="H103" i="1"/>
  <c r="AB103" i="1" s="1"/>
  <c r="AB102" i="1" s="1"/>
  <c r="G103" i="1"/>
  <c r="AA103" i="1" s="1"/>
  <c r="E103" i="1"/>
  <c r="C103" i="1"/>
  <c r="B103" i="1"/>
  <c r="AD102" i="1"/>
  <c r="AC102" i="1"/>
  <c r="Y102" i="1"/>
  <c r="V102" i="1"/>
  <c r="U102" i="1"/>
  <c r="T102" i="1"/>
  <c r="S102" i="1"/>
  <c r="R102" i="1"/>
  <c r="Q102" i="1"/>
  <c r="O102" i="1"/>
  <c r="N102" i="1"/>
  <c r="L102" i="1"/>
  <c r="J102" i="1"/>
  <c r="I102" i="1"/>
  <c r="H102" i="1"/>
  <c r="D102" i="1"/>
  <c r="AD101" i="1"/>
  <c r="AC101" i="1"/>
  <c r="R101" i="1"/>
  <c r="P101" i="1" s="1"/>
  <c r="M101" i="1"/>
  <c r="K101" i="1" s="1"/>
  <c r="AE101" i="1" s="1"/>
  <c r="H101" i="1"/>
  <c r="AB101" i="1" s="1"/>
  <c r="G101" i="1"/>
  <c r="AA101" i="1" s="1"/>
  <c r="F101" i="1"/>
  <c r="Z101" i="1" s="1"/>
  <c r="E101" i="1"/>
  <c r="D101" i="1"/>
  <c r="C101" i="1"/>
  <c r="B101" i="1"/>
  <c r="AD100" i="1"/>
  <c r="AC100" i="1"/>
  <c r="R100" i="1"/>
  <c r="P100" i="1" s="1"/>
  <c r="M100" i="1"/>
  <c r="K100" i="1" s="1"/>
  <c r="AE100" i="1" s="1"/>
  <c r="H100" i="1"/>
  <c r="AB100" i="1" s="1"/>
  <c r="G100" i="1"/>
  <c r="AA100" i="1" s="1"/>
  <c r="F100" i="1"/>
  <c r="Z100" i="1" s="1"/>
  <c r="E100" i="1"/>
  <c r="D100" i="1"/>
  <c r="C100" i="1"/>
  <c r="B100" i="1"/>
  <c r="AD99" i="1"/>
  <c r="AC99" i="1"/>
  <c r="R99" i="1"/>
  <c r="P99" i="1" s="1"/>
  <c r="M99" i="1"/>
  <c r="K99" i="1" s="1"/>
  <c r="AE99" i="1" s="1"/>
  <c r="H99" i="1"/>
  <c r="AB99" i="1" s="1"/>
  <c r="G99" i="1"/>
  <c r="AA99" i="1" s="1"/>
  <c r="F99" i="1"/>
  <c r="Z99" i="1" s="1"/>
  <c r="E99" i="1"/>
  <c r="D99" i="1"/>
  <c r="C99" i="1"/>
  <c r="B99" i="1"/>
  <c r="AD98" i="1"/>
  <c r="AC98" i="1"/>
  <c r="R98" i="1"/>
  <c r="P98" i="1" s="1"/>
  <c r="M98" i="1"/>
  <c r="K98" i="1" s="1"/>
  <c r="AE98" i="1" s="1"/>
  <c r="H98" i="1"/>
  <c r="AB98" i="1" s="1"/>
  <c r="G98" i="1"/>
  <c r="AA98" i="1" s="1"/>
  <c r="F98" i="1"/>
  <c r="Z98" i="1" s="1"/>
  <c r="E98" i="1"/>
  <c r="D98" i="1"/>
  <c r="C98" i="1"/>
  <c r="B98" i="1"/>
  <c r="AD97" i="1"/>
  <c r="AC97" i="1"/>
  <c r="R97" i="1"/>
  <c r="P97" i="1" s="1"/>
  <c r="M97" i="1"/>
  <c r="K97" i="1" s="1"/>
  <c r="AE97" i="1" s="1"/>
  <c r="H97" i="1"/>
  <c r="AB97" i="1" s="1"/>
  <c r="G97" i="1"/>
  <c r="AA97" i="1" s="1"/>
  <c r="F97" i="1"/>
  <c r="Z97" i="1" s="1"/>
  <c r="E97" i="1"/>
  <c r="D97" i="1"/>
  <c r="C97" i="1"/>
  <c r="B97" i="1"/>
  <c r="AD96" i="1"/>
  <c r="AC96" i="1"/>
  <c r="R96" i="1"/>
  <c r="P96" i="1" s="1"/>
  <c r="M96" i="1"/>
  <c r="K96" i="1" s="1"/>
  <c r="AE96" i="1" s="1"/>
  <c r="H96" i="1"/>
  <c r="AB96" i="1" s="1"/>
  <c r="G96" i="1"/>
  <c r="AA96" i="1" s="1"/>
  <c r="F96" i="1"/>
  <c r="Z96" i="1" s="1"/>
  <c r="E96" i="1"/>
  <c r="D96" i="1"/>
  <c r="C96" i="1"/>
  <c r="B96" i="1"/>
  <c r="AD95" i="1"/>
  <c r="AC95" i="1"/>
  <c r="R95" i="1"/>
  <c r="P95" i="1" s="1"/>
  <c r="M95" i="1"/>
  <c r="K95" i="1" s="1"/>
  <c r="AE95" i="1" s="1"/>
  <c r="H95" i="1"/>
  <c r="AB95" i="1" s="1"/>
  <c r="G95" i="1"/>
  <c r="AA95" i="1" s="1"/>
  <c r="F95" i="1"/>
  <c r="Z95" i="1" s="1"/>
  <c r="E95" i="1"/>
  <c r="D95" i="1"/>
  <c r="C95" i="1"/>
  <c r="B95" i="1"/>
  <c r="AD94" i="1"/>
  <c r="AC94" i="1"/>
  <c r="R94" i="1"/>
  <c r="P94" i="1" s="1"/>
  <c r="M94" i="1"/>
  <c r="K94" i="1" s="1"/>
  <c r="AE94" i="1" s="1"/>
  <c r="H94" i="1"/>
  <c r="AB94" i="1" s="1"/>
  <c r="G94" i="1"/>
  <c r="AA94" i="1" s="1"/>
  <c r="F94" i="1"/>
  <c r="Z94" i="1" s="1"/>
  <c r="E94" i="1"/>
  <c r="D94" i="1"/>
  <c r="C94" i="1"/>
  <c r="B94" i="1"/>
  <c r="AD93" i="1"/>
  <c r="AC93" i="1"/>
  <c r="R93" i="1"/>
  <c r="P93" i="1" s="1"/>
  <c r="M93" i="1"/>
  <c r="K93" i="1" s="1"/>
  <c r="AE93" i="1" s="1"/>
  <c r="H93" i="1"/>
  <c r="AB93" i="1" s="1"/>
  <c r="G93" i="1"/>
  <c r="AA93" i="1" s="1"/>
  <c r="F93" i="1"/>
  <c r="Z93" i="1" s="1"/>
  <c r="E93" i="1"/>
  <c r="D93" i="1"/>
  <c r="C93" i="1"/>
  <c r="B93" i="1"/>
  <c r="AD92" i="1"/>
  <c r="AC92" i="1"/>
  <c r="R92" i="1"/>
  <c r="P92" i="1" s="1"/>
  <c r="M92" i="1"/>
  <c r="K92" i="1" s="1"/>
  <c r="AE92" i="1" s="1"/>
  <c r="H92" i="1"/>
  <c r="AB92" i="1" s="1"/>
  <c r="G92" i="1"/>
  <c r="AA92" i="1" s="1"/>
  <c r="F92" i="1"/>
  <c r="Z92" i="1" s="1"/>
  <c r="E92" i="1"/>
  <c r="D92" i="1"/>
  <c r="C92" i="1"/>
  <c r="B92" i="1"/>
  <c r="AD91" i="1"/>
  <c r="AC91" i="1"/>
  <c r="R91" i="1"/>
  <c r="P91" i="1" s="1"/>
  <c r="M91" i="1"/>
  <c r="K91" i="1" s="1"/>
  <c r="AE91" i="1" s="1"/>
  <c r="H91" i="1"/>
  <c r="AB91" i="1" s="1"/>
  <c r="G91" i="1"/>
  <c r="AA91" i="1" s="1"/>
  <c r="F91" i="1"/>
  <c r="Z91" i="1" s="1"/>
  <c r="E91" i="1"/>
  <c r="D91" i="1"/>
  <c r="C91" i="1"/>
  <c r="B91" i="1"/>
  <c r="AD90" i="1"/>
  <c r="AC90" i="1"/>
  <c r="R90" i="1"/>
  <c r="P90" i="1" s="1"/>
  <c r="M90" i="1"/>
  <c r="K90" i="1" s="1"/>
  <c r="AE90" i="1" s="1"/>
  <c r="H90" i="1"/>
  <c r="AB90" i="1" s="1"/>
  <c r="G90" i="1"/>
  <c r="AA90" i="1" s="1"/>
  <c r="F90" i="1"/>
  <c r="Z90" i="1" s="1"/>
  <c r="E90" i="1"/>
  <c r="D90" i="1"/>
  <c r="C90" i="1"/>
  <c r="B90" i="1"/>
  <c r="AD89" i="1"/>
  <c r="AC89" i="1"/>
  <c r="R89" i="1"/>
  <c r="P89" i="1" s="1"/>
  <c r="M89" i="1"/>
  <c r="K89" i="1" s="1"/>
  <c r="AE89" i="1" s="1"/>
  <c r="H89" i="1"/>
  <c r="AB89" i="1" s="1"/>
  <c r="G89" i="1"/>
  <c r="AA89" i="1" s="1"/>
  <c r="F89" i="1"/>
  <c r="Z89" i="1" s="1"/>
  <c r="E89" i="1"/>
  <c r="D89" i="1"/>
  <c r="C89" i="1"/>
  <c r="B89" i="1"/>
  <c r="AD88" i="1"/>
  <c r="AC88" i="1"/>
  <c r="R88" i="1"/>
  <c r="P88" i="1" s="1"/>
  <c r="M88" i="1"/>
  <c r="K88" i="1" s="1"/>
  <c r="AE88" i="1" s="1"/>
  <c r="H88" i="1"/>
  <c r="AB88" i="1" s="1"/>
  <c r="G88" i="1"/>
  <c r="AA88" i="1" s="1"/>
  <c r="F88" i="1"/>
  <c r="Z88" i="1" s="1"/>
  <c r="E88" i="1"/>
  <c r="D88" i="1"/>
  <c r="C88" i="1"/>
  <c r="B88" i="1"/>
  <c r="AD87" i="1"/>
  <c r="AC87" i="1"/>
  <c r="R87" i="1"/>
  <c r="P87" i="1" s="1"/>
  <c r="M87" i="1"/>
  <c r="K87" i="1" s="1"/>
  <c r="AE87" i="1" s="1"/>
  <c r="H87" i="1"/>
  <c r="AB87" i="1" s="1"/>
  <c r="G87" i="1"/>
  <c r="AA87" i="1" s="1"/>
  <c r="F87" i="1"/>
  <c r="Z87" i="1" s="1"/>
  <c r="E87" i="1"/>
  <c r="D87" i="1"/>
  <c r="C87" i="1"/>
  <c r="B87" i="1"/>
  <c r="AD86" i="1"/>
  <c r="AC86" i="1"/>
  <c r="R86" i="1"/>
  <c r="P86" i="1" s="1"/>
  <c r="M86" i="1"/>
  <c r="K86" i="1" s="1"/>
  <c r="AE86" i="1" s="1"/>
  <c r="H86" i="1"/>
  <c r="AB86" i="1" s="1"/>
  <c r="G86" i="1"/>
  <c r="AA86" i="1" s="1"/>
  <c r="F86" i="1"/>
  <c r="Z86" i="1" s="1"/>
  <c r="E86" i="1"/>
  <c r="D86" i="1"/>
  <c r="C86" i="1"/>
  <c r="B86" i="1"/>
  <c r="AD85" i="1"/>
  <c r="AC85" i="1"/>
  <c r="R85" i="1"/>
  <c r="P85" i="1" s="1"/>
  <c r="M85" i="1"/>
  <c r="K85" i="1" s="1"/>
  <c r="AE85" i="1" s="1"/>
  <c r="H85" i="1"/>
  <c r="AB85" i="1" s="1"/>
  <c r="G85" i="1"/>
  <c r="AA85" i="1" s="1"/>
  <c r="F85" i="1"/>
  <c r="Z85" i="1" s="1"/>
  <c r="E85" i="1"/>
  <c r="D85" i="1"/>
  <c r="C85" i="1"/>
  <c r="B85" i="1"/>
  <c r="AD84" i="1"/>
  <c r="AC84" i="1"/>
  <c r="R84" i="1"/>
  <c r="P84" i="1" s="1"/>
  <c r="M84" i="1"/>
  <c r="K84" i="1" s="1"/>
  <c r="AE84" i="1" s="1"/>
  <c r="H84" i="1"/>
  <c r="AB84" i="1" s="1"/>
  <c r="G84" i="1"/>
  <c r="AA84" i="1" s="1"/>
  <c r="F84" i="1"/>
  <c r="Z84" i="1" s="1"/>
  <c r="E84" i="1"/>
  <c r="D84" i="1"/>
  <c r="C84" i="1"/>
  <c r="B84" i="1"/>
  <c r="AD83" i="1"/>
  <c r="AC83" i="1"/>
  <c r="R83" i="1"/>
  <c r="P83" i="1" s="1"/>
  <c r="M83" i="1"/>
  <c r="K83" i="1" s="1"/>
  <c r="AE83" i="1" s="1"/>
  <c r="H83" i="1"/>
  <c r="AB83" i="1" s="1"/>
  <c r="G83" i="1"/>
  <c r="AA83" i="1" s="1"/>
  <c r="F83" i="1"/>
  <c r="Z83" i="1" s="1"/>
  <c r="E83" i="1"/>
  <c r="D83" i="1"/>
  <c r="C83" i="1"/>
  <c r="B83" i="1"/>
  <c r="AD82" i="1"/>
  <c r="AA82" i="1"/>
  <c r="R82" i="1"/>
  <c r="P82" i="1"/>
  <c r="M82" i="1"/>
  <c r="K82" i="1"/>
  <c r="AE82" i="1" s="1"/>
  <c r="H82" i="1"/>
  <c r="AB82" i="1" s="1"/>
  <c r="G82" i="1"/>
  <c r="W82" i="1" s="1"/>
  <c r="F82" i="1"/>
  <c r="E82" i="1"/>
  <c r="D82" i="1"/>
  <c r="C82" i="1"/>
  <c r="B82" i="1"/>
  <c r="AD81" i="1"/>
  <c r="AA81" i="1"/>
  <c r="R81" i="1"/>
  <c r="P81" i="1" s="1"/>
  <c r="M81" i="1"/>
  <c r="K81" i="1" s="1"/>
  <c r="AE81" i="1" s="1"/>
  <c r="H81" i="1"/>
  <c r="AB81" i="1" s="1"/>
  <c r="G81" i="1"/>
  <c r="W81" i="1" s="1"/>
  <c r="F81" i="1"/>
  <c r="E81" i="1"/>
  <c r="D81" i="1"/>
  <c r="C81" i="1"/>
  <c r="B81" i="1"/>
  <c r="AD80" i="1"/>
  <c r="AC80" i="1"/>
  <c r="AA80" i="1"/>
  <c r="R80" i="1"/>
  <c r="P80" i="1" s="1"/>
  <c r="M80" i="1"/>
  <c r="K80" i="1" s="1"/>
  <c r="AE80" i="1" s="1"/>
  <c r="H80" i="1"/>
  <c r="AB80" i="1" s="1"/>
  <c r="G80" i="1"/>
  <c r="W80" i="1" s="1"/>
  <c r="F80" i="1"/>
  <c r="E80" i="1"/>
  <c r="D80" i="1"/>
  <c r="C80" i="1"/>
  <c r="B80" i="1"/>
  <c r="AD79" i="1"/>
  <c r="AC79" i="1"/>
  <c r="AA79" i="1"/>
  <c r="R79" i="1"/>
  <c r="P79" i="1" s="1"/>
  <c r="M79" i="1"/>
  <c r="K79" i="1" s="1"/>
  <c r="AE79" i="1" s="1"/>
  <c r="H79" i="1"/>
  <c r="AB79" i="1" s="1"/>
  <c r="G79" i="1"/>
  <c r="W79" i="1" s="1"/>
  <c r="F79" i="1"/>
  <c r="E79" i="1"/>
  <c r="D79" i="1"/>
  <c r="C79" i="1"/>
  <c r="B79" i="1"/>
  <c r="AD78" i="1"/>
  <c r="AC78" i="1"/>
  <c r="AA78" i="1"/>
  <c r="R78" i="1"/>
  <c r="P78" i="1" s="1"/>
  <c r="M78" i="1"/>
  <c r="K78" i="1" s="1"/>
  <c r="AE78" i="1" s="1"/>
  <c r="H78" i="1"/>
  <c r="AB78" i="1" s="1"/>
  <c r="G78" i="1"/>
  <c r="W78" i="1" s="1"/>
  <c r="F78" i="1"/>
  <c r="E78" i="1"/>
  <c r="D78" i="1"/>
  <c r="C78" i="1"/>
  <c r="B78" i="1"/>
  <c r="AD77" i="1"/>
  <c r="AC77" i="1"/>
  <c r="AA77" i="1"/>
  <c r="R77" i="1"/>
  <c r="P77" i="1" s="1"/>
  <c r="M77" i="1"/>
  <c r="K77" i="1" s="1"/>
  <c r="AE77" i="1" s="1"/>
  <c r="H77" i="1"/>
  <c r="AB77" i="1" s="1"/>
  <c r="G77" i="1"/>
  <c r="W77" i="1" s="1"/>
  <c r="F77" i="1"/>
  <c r="E77" i="1"/>
  <c r="D77" i="1"/>
  <c r="C77" i="1"/>
  <c r="B77" i="1"/>
  <c r="AD76" i="1"/>
  <c r="AC76" i="1"/>
  <c r="AA76" i="1"/>
  <c r="R76" i="1"/>
  <c r="P76" i="1" s="1"/>
  <c r="H76" i="1"/>
  <c r="AB76" i="1" s="1"/>
  <c r="G76" i="1"/>
  <c r="W76" i="1" s="1"/>
  <c r="F76" i="1"/>
  <c r="E76" i="1"/>
  <c r="D76" i="1"/>
  <c r="C76" i="1"/>
  <c r="B76" i="1"/>
  <c r="AD75" i="1"/>
  <c r="AC75" i="1"/>
  <c r="AA75" i="1"/>
  <c r="R75" i="1"/>
  <c r="P75" i="1" s="1"/>
  <c r="H75" i="1"/>
  <c r="AB75" i="1" s="1"/>
  <c r="G75" i="1"/>
  <c r="W75" i="1" s="1"/>
  <c r="F75" i="1"/>
  <c r="E75" i="1"/>
  <c r="D75" i="1"/>
  <c r="C75" i="1"/>
  <c r="B75" i="1"/>
  <c r="AE74" i="1"/>
  <c r="AD74" i="1"/>
  <c r="AC74" i="1"/>
  <c r="AB74" i="1"/>
  <c r="Z74" i="1"/>
  <c r="Y74" i="1"/>
  <c r="X74" i="1"/>
  <c r="R74" i="1"/>
  <c r="P74" i="1" s="1"/>
  <c r="M74" i="1"/>
  <c r="H74" i="1"/>
  <c r="G74" i="1"/>
  <c r="AA74" i="1" s="1"/>
  <c r="F74" i="1"/>
  <c r="E74" i="1"/>
  <c r="D74" i="1"/>
  <c r="C74" i="1"/>
  <c r="B74" i="1"/>
  <c r="AD73" i="1"/>
  <c r="AC73" i="1"/>
  <c r="Y73" i="1"/>
  <c r="R73" i="1"/>
  <c r="P73" i="1"/>
  <c r="H73" i="1"/>
  <c r="AB73" i="1" s="1"/>
  <c r="G73" i="1"/>
  <c r="AA73" i="1" s="1"/>
  <c r="F73" i="1"/>
  <c r="Z73" i="1" s="1"/>
  <c r="E73" i="1"/>
  <c r="D73" i="1"/>
  <c r="C73" i="1"/>
  <c r="B73" i="1"/>
  <c r="AD72" i="1"/>
  <c r="AC72" i="1"/>
  <c r="Y72" i="1"/>
  <c r="R72" i="1"/>
  <c r="P72" i="1"/>
  <c r="H72" i="1"/>
  <c r="AB72" i="1" s="1"/>
  <c r="G72" i="1"/>
  <c r="AA72" i="1" s="1"/>
  <c r="F72" i="1"/>
  <c r="Z72" i="1" s="1"/>
  <c r="E72" i="1"/>
  <c r="D72" i="1"/>
  <c r="C72" i="1"/>
  <c r="B72" i="1"/>
  <c r="AD71" i="1"/>
  <c r="AC71" i="1"/>
  <c r="Y71" i="1"/>
  <c r="R71" i="1"/>
  <c r="P71" i="1"/>
  <c r="M71" i="1"/>
  <c r="K71" i="1"/>
  <c r="AE71" i="1" s="1"/>
  <c r="H71" i="1"/>
  <c r="AB71" i="1" s="1"/>
  <c r="G71" i="1"/>
  <c r="AA71" i="1" s="1"/>
  <c r="F71" i="1"/>
  <c r="Z71" i="1" s="1"/>
  <c r="E71" i="1"/>
  <c r="D71" i="1"/>
  <c r="C71" i="1"/>
  <c r="B71" i="1"/>
  <c r="AD70" i="1"/>
  <c r="AC70" i="1"/>
  <c r="Y70" i="1"/>
  <c r="R70" i="1"/>
  <c r="P70" i="1"/>
  <c r="M70" i="1"/>
  <c r="K70" i="1"/>
  <c r="AE70" i="1" s="1"/>
  <c r="H70" i="1"/>
  <c r="AB70" i="1" s="1"/>
  <c r="G70" i="1"/>
  <c r="AA70" i="1" s="1"/>
  <c r="F70" i="1"/>
  <c r="Z70" i="1" s="1"/>
  <c r="E70" i="1"/>
  <c r="D70" i="1"/>
  <c r="C70" i="1"/>
  <c r="B70" i="1"/>
  <c r="AD69" i="1"/>
  <c r="AC69" i="1"/>
  <c r="Y69" i="1"/>
  <c r="R69" i="1"/>
  <c r="P69" i="1"/>
  <c r="M69" i="1"/>
  <c r="K69" i="1"/>
  <c r="AE69" i="1" s="1"/>
  <c r="H69" i="1"/>
  <c r="AB69" i="1" s="1"/>
  <c r="G69" i="1"/>
  <c r="AA69" i="1" s="1"/>
  <c r="F69" i="1"/>
  <c r="Z69" i="1" s="1"/>
  <c r="E69" i="1"/>
  <c r="D69" i="1"/>
  <c r="C69" i="1"/>
  <c r="B69" i="1"/>
  <c r="AD68" i="1"/>
  <c r="AC68" i="1"/>
  <c r="Y68" i="1"/>
  <c r="R68" i="1"/>
  <c r="P68" i="1" s="1"/>
  <c r="M68" i="1"/>
  <c r="K68" i="1" s="1"/>
  <c r="AE68" i="1" s="1"/>
  <c r="H68" i="1"/>
  <c r="AB68" i="1" s="1"/>
  <c r="G68" i="1"/>
  <c r="AA68" i="1" s="1"/>
  <c r="F68" i="1"/>
  <c r="Z68" i="1" s="1"/>
  <c r="E68" i="1"/>
  <c r="D68" i="1"/>
  <c r="C68" i="1"/>
  <c r="B68" i="1"/>
  <c r="AD67" i="1"/>
  <c r="AC67" i="1"/>
  <c r="Y67" i="1"/>
  <c r="R67" i="1"/>
  <c r="P67" i="1" s="1"/>
  <c r="M67" i="1"/>
  <c r="K67" i="1" s="1"/>
  <c r="AE67" i="1" s="1"/>
  <c r="H67" i="1"/>
  <c r="AB67" i="1" s="1"/>
  <c r="G67" i="1"/>
  <c r="AA67" i="1" s="1"/>
  <c r="F67" i="1"/>
  <c r="Z67" i="1" s="1"/>
  <c r="E67" i="1"/>
  <c r="D67" i="1"/>
  <c r="C67" i="1"/>
  <c r="B67" i="1"/>
  <c r="AD66" i="1"/>
  <c r="AC66" i="1"/>
  <c r="Y66" i="1"/>
  <c r="R66" i="1"/>
  <c r="P66" i="1" s="1"/>
  <c r="M66" i="1"/>
  <c r="K66" i="1" s="1"/>
  <c r="AE66" i="1" s="1"/>
  <c r="H66" i="1"/>
  <c r="AB66" i="1" s="1"/>
  <c r="G66" i="1"/>
  <c r="AA66" i="1" s="1"/>
  <c r="F66" i="1"/>
  <c r="Z66" i="1" s="1"/>
  <c r="E66" i="1"/>
  <c r="D66" i="1"/>
  <c r="C66" i="1"/>
  <c r="B66" i="1"/>
  <c r="AD65" i="1"/>
  <c r="AC65" i="1"/>
  <c r="Y65" i="1"/>
  <c r="R65" i="1"/>
  <c r="P65" i="1" s="1"/>
  <c r="M65" i="1"/>
  <c r="K65" i="1" s="1"/>
  <c r="AE65" i="1" s="1"/>
  <c r="H65" i="1"/>
  <c r="AB65" i="1" s="1"/>
  <c r="G65" i="1"/>
  <c r="AA65" i="1" s="1"/>
  <c r="F65" i="1"/>
  <c r="Z65" i="1" s="1"/>
  <c r="E65" i="1"/>
  <c r="D65" i="1"/>
  <c r="C65" i="1"/>
  <c r="B65" i="1"/>
  <c r="AD64" i="1"/>
  <c r="AC64" i="1"/>
  <c r="Y64" i="1"/>
  <c r="R64" i="1"/>
  <c r="P64" i="1" s="1"/>
  <c r="M64" i="1"/>
  <c r="K64" i="1" s="1"/>
  <c r="AE64" i="1" s="1"/>
  <c r="H64" i="1"/>
  <c r="AB64" i="1" s="1"/>
  <c r="G64" i="1"/>
  <c r="AA64" i="1" s="1"/>
  <c r="F64" i="1"/>
  <c r="Z64" i="1" s="1"/>
  <c r="E64" i="1"/>
  <c r="D64" i="1"/>
  <c r="C64" i="1"/>
  <c r="B64" i="1"/>
  <c r="AD63" i="1"/>
  <c r="AC63" i="1"/>
  <c r="Y63" i="1"/>
  <c r="R63" i="1"/>
  <c r="P63" i="1" s="1"/>
  <c r="M63" i="1"/>
  <c r="K63" i="1" s="1"/>
  <c r="AE63" i="1" s="1"/>
  <c r="H63" i="1"/>
  <c r="AB63" i="1" s="1"/>
  <c r="G63" i="1"/>
  <c r="AA63" i="1" s="1"/>
  <c r="F63" i="1"/>
  <c r="Z63" i="1" s="1"/>
  <c r="E63" i="1"/>
  <c r="D63" i="1"/>
  <c r="C63" i="1"/>
  <c r="B63" i="1"/>
  <c r="AD62" i="1"/>
  <c r="AC62" i="1"/>
  <c r="Y62" i="1"/>
  <c r="R62" i="1"/>
  <c r="P62" i="1" s="1"/>
  <c r="M62" i="1"/>
  <c r="K62" i="1" s="1"/>
  <c r="AE62" i="1" s="1"/>
  <c r="H62" i="1"/>
  <c r="AB62" i="1" s="1"/>
  <c r="G62" i="1"/>
  <c r="AA62" i="1" s="1"/>
  <c r="F62" i="1"/>
  <c r="Z62" i="1" s="1"/>
  <c r="E62" i="1"/>
  <c r="D62" i="1"/>
  <c r="C62" i="1"/>
  <c r="B62" i="1"/>
  <c r="AD61" i="1"/>
  <c r="AC61" i="1"/>
  <c r="Y61" i="1"/>
  <c r="Q61" i="1"/>
  <c r="P61" i="1" s="1"/>
  <c r="L61" i="1"/>
  <c r="K61" i="1" s="1"/>
  <c r="AE61" i="1" s="1"/>
  <c r="H61" i="1"/>
  <c r="AB61" i="1" s="1"/>
  <c r="G61" i="1"/>
  <c r="AA61" i="1" s="1"/>
  <c r="F61" i="1"/>
  <c r="Z61" i="1" s="1"/>
  <c r="E61" i="1"/>
  <c r="D61" i="1"/>
  <c r="C61" i="1"/>
  <c r="B61" i="1"/>
  <c r="AD60" i="1"/>
  <c r="AC60" i="1"/>
  <c r="Y60" i="1"/>
  <c r="Q60" i="1"/>
  <c r="P60" i="1" s="1"/>
  <c r="L60" i="1"/>
  <c r="K60" i="1" s="1"/>
  <c r="AE60" i="1" s="1"/>
  <c r="H60" i="1"/>
  <c r="AB60" i="1" s="1"/>
  <c r="G60" i="1"/>
  <c r="AA60" i="1" s="1"/>
  <c r="F60" i="1"/>
  <c r="Z60" i="1" s="1"/>
  <c r="E60" i="1"/>
  <c r="D60" i="1"/>
  <c r="C60" i="1"/>
  <c r="B60" i="1"/>
  <c r="AD59" i="1"/>
  <c r="AC59" i="1"/>
  <c r="Y59" i="1"/>
  <c r="Q59" i="1"/>
  <c r="P59" i="1" s="1"/>
  <c r="L59" i="1"/>
  <c r="K59" i="1" s="1"/>
  <c r="AE59" i="1" s="1"/>
  <c r="H59" i="1"/>
  <c r="AB59" i="1" s="1"/>
  <c r="G59" i="1"/>
  <c r="AA59" i="1" s="1"/>
  <c r="F59" i="1"/>
  <c r="Z59" i="1" s="1"/>
  <c r="E59" i="1"/>
  <c r="D59" i="1"/>
  <c r="C59" i="1"/>
  <c r="B59" i="1"/>
  <c r="AD58" i="1"/>
  <c r="AC58" i="1"/>
  <c r="Y58" i="1"/>
  <c r="Q58" i="1"/>
  <c r="P58" i="1" s="1"/>
  <c r="L58" i="1"/>
  <c r="K58" i="1" s="1"/>
  <c r="AE58" i="1" s="1"/>
  <c r="H58" i="1"/>
  <c r="AB58" i="1" s="1"/>
  <c r="G58" i="1"/>
  <c r="AA58" i="1" s="1"/>
  <c r="F58" i="1"/>
  <c r="Z58" i="1" s="1"/>
  <c r="E58" i="1"/>
  <c r="D58" i="1"/>
  <c r="C58" i="1"/>
  <c r="B58" i="1"/>
  <c r="AD57" i="1"/>
  <c r="AC57" i="1"/>
  <c r="Y57" i="1"/>
  <c r="Q57" i="1"/>
  <c r="P57" i="1" s="1"/>
  <c r="L57" i="1"/>
  <c r="K57" i="1" s="1"/>
  <c r="AE57" i="1" s="1"/>
  <c r="H57" i="1"/>
  <c r="AB57" i="1" s="1"/>
  <c r="G57" i="1"/>
  <c r="AA57" i="1" s="1"/>
  <c r="F57" i="1"/>
  <c r="Z57" i="1" s="1"/>
  <c r="E57" i="1"/>
  <c r="D57" i="1"/>
  <c r="C57" i="1"/>
  <c r="B57" i="1"/>
  <c r="AD56" i="1"/>
  <c r="AC56" i="1"/>
  <c r="Y56" i="1"/>
  <c r="Q56" i="1"/>
  <c r="P56" i="1" s="1"/>
  <c r="L56" i="1"/>
  <c r="K56" i="1" s="1"/>
  <c r="AE56" i="1" s="1"/>
  <c r="H56" i="1"/>
  <c r="AB56" i="1" s="1"/>
  <c r="G56" i="1"/>
  <c r="AA56" i="1" s="1"/>
  <c r="F56" i="1"/>
  <c r="Z56" i="1" s="1"/>
  <c r="E56" i="1"/>
  <c r="D56" i="1"/>
  <c r="C56" i="1"/>
  <c r="B56" i="1"/>
  <c r="AD55" i="1"/>
  <c r="AC55" i="1"/>
  <c r="Y55" i="1"/>
  <c r="Q55" i="1"/>
  <c r="P55" i="1" s="1"/>
  <c r="P48" i="1" s="1"/>
  <c r="L55" i="1"/>
  <c r="K55" i="1" s="1"/>
  <c r="AE55" i="1" s="1"/>
  <c r="H55" i="1"/>
  <c r="AB55" i="1" s="1"/>
  <c r="G55" i="1"/>
  <c r="AA55" i="1" s="1"/>
  <c r="F55" i="1"/>
  <c r="Z55" i="1" s="1"/>
  <c r="E55" i="1"/>
  <c r="D55" i="1"/>
  <c r="C55" i="1"/>
  <c r="B55" i="1"/>
  <c r="AD54" i="1"/>
  <c r="AC54" i="1"/>
  <c r="AB54" i="1"/>
  <c r="Z54" i="1"/>
  <c r="W54" i="1"/>
  <c r="Q54" i="1"/>
  <c r="P54" i="1"/>
  <c r="L54" i="1"/>
  <c r="K54" i="1"/>
  <c r="AE54" i="1" s="1"/>
  <c r="H54" i="1"/>
  <c r="G54" i="1"/>
  <c r="AA54" i="1" s="1"/>
  <c r="F54" i="1"/>
  <c r="E54" i="1"/>
  <c r="D54" i="1"/>
  <c r="C54" i="1"/>
  <c r="B54" i="1"/>
  <c r="AD53" i="1"/>
  <c r="AC53" i="1"/>
  <c r="AC48" i="1" s="1"/>
  <c r="AC46" i="1" s="1"/>
  <c r="Q53" i="1"/>
  <c r="P53" i="1"/>
  <c r="Y53" i="1" s="1"/>
  <c r="L53" i="1"/>
  <c r="K53" i="1"/>
  <c r="X53" i="1" s="1"/>
  <c r="H53" i="1"/>
  <c r="AB53" i="1" s="1"/>
  <c r="AB48" i="1" s="1"/>
  <c r="G53" i="1"/>
  <c r="AA53" i="1" s="1"/>
  <c r="F53" i="1"/>
  <c r="Z53" i="1" s="1"/>
  <c r="E53" i="1"/>
  <c r="D53" i="1"/>
  <c r="C53" i="1"/>
  <c r="B53" i="1"/>
  <c r="AG52" i="1"/>
  <c r="AF52" i="1"/>
  <c r="K52" i="1"/>
  <c r="H52" i="1"/>
  <c r="G52" i="1"/>
  <c r="F52" i="1"/>
  <c r="E52" i="1"/>
  <c r="D52" i="1"/>
  <c r="C52" i="1"/>
  <c r="B52" i="1"/>
  <c r="AG51" i="1"/>
  <c r="AF51" i="1"/>
  <c r="K51" i="1"/>
  <c r="H51" i="1"/>
  <c r="G51" i="1"/>
  <c r="F51" i="1"/>
  <c r="E51" i="1"/>
  <c r="D51" i="1"/>
  <c r="C51" i="1"/>
  <c r="B51" i="1"/>
  <c r="AG50" i="1"/>
  <c r="AF50" i="1"/>
  <c r="K50" i="1"/>
  <c r="H50" i="1"/>
  <c r="G50" i="1"/>
  <c r="F50" i="1"/>
  <c r="E50" i="1"/>
  <c r="D50" i="1"/>
  <c r="C50" i="1"/>
  <c r="B50" i="1"/>
  <c r="U49" i="1"/>
  <c r="AF49" i="1" s="1"/>
  <c r="K49" i="1"/>
  <c r="H49" i="1"/>
  <c r="G49" i="1"/>
  <c r="F49" i="1"/>
  <c r="E49" i="1"/>
  <c r="D49" i="1"/>
  <c r="C49" i="1"/>
  <c r="B49" i="1"/>
  <c r="AD48" i="1"/>
  <c r="AD46" i="1" s="1"/>
  <c r="AD20" i="1" s="1"/>
  <c r="V48" i="1"/>
  <c r="V46" i="1" s="1"/>
  <c r="V20" i="1" s="1"/>
  <c r="T48" i="1"/>
  <c r="T46" i="1" s="1"/>
  <c r="S48" i="1"/>
  <c r="R48" i="1"/>
  <c r="R46" i="1" s="1"/>
  <c r="Q48" i="1"/>
  <c r="O48" i="1"/>
  <c r="N48" i="1"/>
  <c r="L48" i="1"/>
  <c r="J48" i="1"/>
  <c r="I48" i="1"/>
  <c r="H48" i="1"/>
  <c r="H46" i="1" s="1"/>
  <c r="E48" i="1"/>
  <c r="S46" i="1"/>
  <c r="S20" i="1" s="1"/>
  <c r="Q46" i="1"/>
  <c r="Q20" i="1" s="1"/>
  <c r="N46" i="1"/>
  <c r="N20" i="1" s="1"/>
  <c r="L46" i="1"/>
  <c r="L20" i="1" s="1"/>
  <c r="I46" i="1"/>
  <c r="I20" i="1" s="1"/>
  <c r="E46" i="1"/>
  <c r="D46" i="1"/>
  <c r="F45" i="1"/>
  <c r="E45" i="1"/>
  <c r="D45" i="1"/>
  <c r="F44" i="1"/>
  <c r="E44" i="1"/>
  <c r="D44" i="1"/>
  <c r="F43" i="1"/>
  <c r="E43" i="1"/>
  <c r="D43" i="1"/>
  <c r="F42" i="1"/>
  <c r="E42" i="1"/>
  <c r="D42" i="1"/>
  <c r="F41" i="1"/>
  <c r="E41" i="1"/>
  <c r="D41" i="1"/>
  <c r="F40" i="1"/>
  <c r="E40" i="1"/>
  <c r="D40" i="1"/>
  <c r="F39" i="1"/>
  <c r="E39" i="1"/>
  <c r="D39" i="1"/>
  <c r="F38" i="1"/>
  <c r="E38" i="1"/>
  <c r="D38" i="1"/>
  <c r="F37" i="1"/>
  <c r="E37" i="1"/>
  <c r="D37" i="1"/>
  <c r="F36" i="1"/>
  <c r="E36" i="1"/>
  <c r="D36" i="1"/>
  <c r="F35" i="1"/>
  <c r="E35" i="1"/>
  <c r="D35" i="1"/>
  <c r="F34" i="1"/>
  <c r="E34" i="1"/>
  <c r="D34" i="1"/>
  <c r="F33" i="1"/>
  <c r="E33" i="1"/>
  <c r="D33" i="1"/>
  <c r="F32" i="1"/>
  <c r="E32" i="1"/>
  <c r="D32" i="1"/>
  <c r="F31" i="1"/>
  <c r="E31" i="1"/>
  <c r="D31" i="1"/>
  <c r="F30" i="1"/>
  <c r="E30" i="1"/>
  <c r="D30" i="1"/>
  <c r="F29" i="1"/>
  <c r="E29" i="1"/>
  <c r="D29" i="1"/>
  <c r="F28" i="1"/>
  <c r="E28" i="1"/>
  <c r="D28" i="1"/>
  <c r="F27" i="1"/>
  <c r="E27" i="1"/>
  <c r="D27" i="1"/>
  <c r="F26" i="1"/>
  <c r="E26" i="1"/>
  <c r="D26" i="1"/>
  <c r="F25" i="1"/>
  <c r="E25" i="1"/>
  <c r="D25" i="1"/>
  <c r="AF24" i="1"/>
  <c r="AE24" i="1"/>
  <c r="AD24" i="1"/>
  <c r="AC24" i="1"/>
  <c r="AB24" i="1"/>
  <c r="AA24" i="1"/>
  <c r="Z24" i="1"/>
  <c r="X24" i="1"/>
  <c r="W24" i="1"/>
  <c r="V24" i="1"/>
  <c r="U24" i="1"/>
  <c r="T24" i="1"/>
  <c r="T18" i="1" s="1"/>
  <c r="N24" i="1"/>
  <c r="M24" i="1"/>
  <c r="L24" i="1"/>
  <c r="I24" i="1"/>
  <c r="H24" i="1"/>
  <c r="F24" i="1"/>
  <c r="E24" i="1"/>
  <c r="D24" i="1"/>
  <c r="F23" i="1"/>
  <c r="E23" i="1"/>
  <c r="D23" i="1"/>
  <c r="AD22" i="1"/>
  <c r="Z22" i="1"/>
  <c r="S22" i="1"/>
  <c r="Q22" i="1"/>
  <c r="O22" i="1"/>
  <c r="N22" i="1"/>
  <c r="L22" i="1"/>
  <c r="I22" i="1"/>
  <c r="E22" i="1"/>
  <c r="D22" i="1"/>
  <c r="F21" i="1"/>
  <c r="E21" i="1"/>
  <c r="D21" i="1"/>
  <c r="AC20" i="1"/>
  <c r="R20" i="1"/>
  <c r="H20" i="1"/>
  <c r="E20" i="1"/>
  <c r="D20" i="1"/>
  <c r="H19" i="1"/>
  <c r="G19" i="1"/>
  <c r="F19" i="1"/>
  <c r="E19" i="1"/>
  <c r="D19" i="1"/>
  <c r="S18" i="1"/>
  <c r="Q18" i="1"/>
  <c r="N18" i="1"/>
  <c r="L18" i="1"/>
  <c r="I18" i="1"/>
  <c r="D18" i="1"/>
  <c r="AB16" i="1"/>
  <c r="AD16" i="1" s="1"/>
  <c r="Z16" i="1"/>
  <c r="H16" i="1"/>
  <c r="K15" i="1" s="1"/>
  <c r="AD18" i="1" l="1"/>
  <c r="AG77" i="1"/>
  <c r="AG78" i="1"/>
  <c r="AG79" i="1"/>
  <c r="AG80" i="1"/>
  <c r="AG81" i="1"/>
  <c r="AA48" i="1"/>
  <c r="AG82" i="1"/>
  <c r="AA102" i="1"/>
  <c r="P102" i="1"/>
  <c r="P46" i="1" s="1"/>
  <c r="P20" i="1" s="1"/>
  <c r="AG113" i="1"/>
  <c r="AF113" i="1"/>
  <c r="U112" i="1"/>
  <c r="U111" i="1" s="1"/>
  <c r="AF114" i="1"/>
  <c r="AG114" i="1"/>
  <c r="AG115" i="1"/>
  <c r="AF115" i="1"/>
  <c r="AA112" i="1"/>
  <c r="AA111" i="1" s="1"/>
  <c r="AG49" i="1"/>
  <c r="W53" i="1"/>
  <c r="AE53" i="1"/>
  <c r="AF54" i="1"/>
  <c r="X55" i="1"/>
  <c r="X48" i="1" s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M72" i="1"/>
  <c r="X72" i="1"/>
  <c r="M73" i="1"/>
  <c r="K73" i="1" s="1"/>
  <c r="AE73" i="1" s="1"/>
  <c r="X73" i="1"/>
  <c r="W74" i="1"/>
  <c r="Z82" i="1"/>
  <c r="AF82" i="1" s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M103" i="1"/>
  <c r="X103" i="1"/>
  <c r="W104" i="1"/>
  <c r="M105" i="1"/>
  <c r="K105" i="1" s="1"/>
  <c r="AE105" i="1" s="1"/>
  <c r="X105" i="1"/>
  <c r="M107" i="1"/>
  <c r="K107" i="1" s="1"/>
  <c r="AE107" i="1" s="1"/>
  <c r="AG107" i="1" s="1"/>
  <c r="Z107" i="1"/>
  <c r="AF107" i="1" s="1"/>
  <c r="W108" i="1"/>
  <c r="M109" i="1"/>
  <c r="K109" i="1" s="1"/>
  <c r="AE109" i="1" s="1"/>
  <c r="W110" i="1"/>
  <c r="AG116" i="1"/>
  <c r="X131" i="1"/>
  <c r="Y132" i="1"/>
  <c r="AG132" i="1" s="1"/>
  <c r="X133" i="1"/>
  <c r="AF133" i="1" s="1"/>
  <c r="Y134" i="1"/>
  <c r="AG134" i="1" s="1"/>
  <c r="X135" i="1"/>
  <c r="AF135" i="1"/>
  <c r="W136" i="1"/>
  <c r="Y136" i="1"/>
  <c r="X136" i="1" s="1"/>
  <c r="X137" i="1"/>
  <c r="AF137" i="1"/>
  <c r="Y138" i="1"/>
  <c r="U48" i="1"/>
  <c r="U46" i="1" s="1"/>
  <c r="U20" i="1" s="1"/>
  <c r="Y54" i="1"/>
  <c r="AG54" i="1" s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M75" i="1"/>
  <c r="K75" i="1" s="1"/>
  <c r="AE75" i="1" s="1"/>
  <c r="AG75" i="1" s="1"/>
  <c r="Z75" i="1"/>
  <c r="Z48" i="1" s="1"/>
  <c r="M76" i="1"/>
  <c r="K76" i="1" s="1"/>
  <c r="AE76" i="1" s="1"/>
  <c r="AG76" i="1" s="1"/>
  <c r="Z76" i="1"/>
  <c r="AF76" i="1" s="1"/>
  <c r="Z77" i="1"/>
  <c r="AF77" i="1" s="1"/>
  <c r="Z78" i="1"/>
  <c r="AF78" i="1" s="1"/>
  <c r="Z79" i="1"/>
  <c r="AF79" i="1" s="1"/>
  <c r="Z80" i="1"/>
  <c r="AF80" i="1" s="1"/>
  <c r="Z81" i="1"/>
  <c r="AF81" i="1" s="1"/>
  <c r="W103" i="1"/>
  <c r="M104" i="1"/>
  <c r="K104" i="1" s="1"/>
  <c r="AE104" i="1" s="1"/>
  <c r="X104" i="1"/>
  <c r="W105" i="1"/>
  <c r="M106" i="1"/>
  <c r="K106" i="1" s="1"/>
  <c r="AE106" i="1" s="1"/>
  <c r="AG106" i="1" s="1"/>
  <c r="Z106" i="1"/>
  <c r="AF106" i="1" s="1"/>
  <c r="M108" i="1"/>
  <c r="K108" i="1" s="1"/>
  <c r="AE108" i="1" s="1"/>
  <c r="W109" i="1"/>
  <c r="M110" i="1"/>
  <c r="K110" i="1" s="1"/>
  <c r="AE110" i="1" s="1"/>
  <c r="Y131" i="1"/>
  <c r="X132" i="1"/>
  <c r="AF132" i="1" s="1"/>
  <c r="Y133" i="1"/>
  <c r="AG133" i="1" s="1"/>
  <c r="X134" i="1"/>
  <c r="AF134" i="1" s="1"/>
  <c r="Y135" i="1"/>
  <c r="AG135" i="1" s="1"/>
  <c r="Y137" i="1"/>
  <c r="AG137" i="1" s="1"/>
  <c r="X138" i="1"/>
  <c r="AF138" i="1" s="1"/>
  <c r="AG138" i="1"/>
  <c r="AG142" i="1"/>
  <c r="Y139" i="1"/>
  <c r="AG139" i="1" s="1"/>
  <c r="X140" i="1"/>
  <c r="AF140" i="1" s="1"/>
  <c r="Y141" i="1"/>
  <c r="AG141" i="1" s="1"/>
  <c r="X142" i="1"/>
  <c r="AF142" i="1" s="1"/>
  <c r="Y143" i="1"/>
  <c r="AG143" i="1" s="1"/>
  <c r="X144" i="1"/>
  <c r="W145" i="1"/>
  <c r="X146" i="1"/>
  <c r="W147" i="1"/>
  <c r="M148" i="1"/>
  <c r="K148" i="1" s="1"/>
  <c r="AE148" i="1" s="1"/>
  <c r="X148" i="1"/>
  <c r="W149" i="1"/>
  <c r="M150" i="1"/>
  <c r="K150" i="1" s="1"/>
  <c r="AE150" i="1" s="1"/>
  <c r="X150" i="1"/>
  <c r="W151" i="1"/>
  <c r="M152" i="1"/>
  <c r="K152" i="1" s="1"/>
  <c r="AE152" i="1" s="1"/>
  <c r="X152" i="1"/>
  <c r="W153" i="1"/>
  <c r="M154" i="1"/>
  <c r="K154" i="1" s="1"/>
  <c r="AE154" i="1" s="1"/>
  <c r="X154" i="1"/>
  <c r="W155" i="1"/>
  <c r="M156" i="1"/>
  <c r="K156" i="1" s="1"/>
  <c r="AE156" i="1" s="1"/>
  <c r="X156" i="1"/>
  <c r="W157" i="1"/>
  <c r="M158" i="1"/>
  <c r="K158" i="1" s="1"/>
  <c r="AE158" i="1" s="1"/>
  <c r="X158" i="1"/>
  <c r="W159" i="1"/>
  <c r="M160" i="1"/>
  <c r="K160" i="1" s="1"/>
  <c r="AE160" i="1" s="1"/>
  <c r="X160" i="1"/>
  <c r="W161" i="1"/>
  <c r="M162" i="1"/>
  <c r="K162" i="1" s="1"/>
  <c r="AE162" i="1" s="1"/>
  <c r="X162" i="1"/>
  <c r="W163" i="1"/>
  <c r="M164" i="1"/>
  <c r="K164" i="1" s="1"/>
  <c r="AE164" i="1" s="1"/>
  <c r="X164" i="1"/>
  <c r="W165" i="1"/>
  <c r="M166" i="1"/>
  <c r="K166" i="1" s="1"/>
  <c r="AE166" i="1" s="1"/>
  <c r="X166" i="1"/>
  <c r="W167" i="1"/>
  <c r="M168" i="1"/>
  <c r="K168" i="1" s="1"/>
  <c r="AE168" i="1" s="1"/>
  <c r="X168" i="1"/>
  <c r="W169" i="1"/>
  <c r="M170" i="1"/>
  <c r="K170" i="1" s="1"/>
  <c r="AE170" i="1" s="1"/>
  <c r="X170" i="1"/>
  <c r="W171" i="1"/>
  <c r="M172" i="1"/>
  <c r="K172" i="1" s="1"/>
  <c r="AE172" i="1" s="1"/>
  <c r="X172" i="1"/>
  <c r="W173" i="1"/>
  <c r="M174" i="1"/>
  <c r="K174" i="1" s="1"/>
  <c r="AE174" i="1" s="1"/>
  <c r="X174" i="1"/>
  <c r="W175" i="1"/>
  <c r="M176" i="1"/>
  <c r="K176" i="1" s="1"/>
  <c r="AE176" i="1" s="1"/>
  <c r="X176" i="1"/>
  <c r="W177" i="1"/>
  <c r="W178" i="1"/>
  <c r="M179" i="1"/>
  <c r="K179" i="1" s="1"/>
  <c r="AE179" i="1" s="1"/>
  <c r="X179" i="1"/>
  <c r="W180" i="1"/>
  <c r="M181" i="1"/>
  <c r="K181" i="1" s="1"/>
  <c r="AE181" i="1" s="1"/>
  <c r="X181" i="1"/>
  <c r="W182" i="1"/>
  <c r="M183" i="1"/>
  <c r="K183" i="1" s="1"/>
  <c r="AE183" i="1" s="1"/>
  <c r="X183" i="1"/>
  <c r="W184" i="1"/>
  <c r="M185" i="1"/>
  <c r="K185" i="1" s="1"/>
  <c r="AE185" i="1" s="1"/>
  <c r="X185" i="1"/>
  <c r="W186" i="1"/>
  <c r="M187" i="1"/>
  <c r="K187" i="1" s="1"/>
  <c r="AE187" i="1" s="1"/>
  <c r="X187" i="1"/>
  <c r="W188" i="1"/>
  <c r="M189" i="1"/>
  <c r="K189" i="1" s="1"/>
  <c r="AE189" i="1" s="1"/>
  <c r="X189" i="1"/>
  <c r="W190" i="1"/>
  <c r="M191" i="1"/>
  <c r="K191" i="1" s="1"/>
  <c r="AE191" i="1" s="1"/>
  <c r="X191" i="1"/>
  <c r="W192" i="1"/>
  <c r="M193" i="1"/>
  <c r="K193" i="1" s="1"/>
  <c r="AE193" i="1" s="1"/>
  <c r="X193" i="1"/>
  <c r="W194" i="1"/>
  <c r="M195" i="1"/>
  <c r="K195" i="1" s="1"/>
  <c r="AE195" i="1" s="1"/>
  <c r="X195" i="1"/>
  <c r="W196" i="1"/>
  <c r="M197" i="1"/>
  <c r="K197" i="1" s="1"/>
  <c r="AE197" i="1" s="1"/>
  <c r="X197" i="1"/>
  <c r="W198" i="1"/>
  <c r="M199" i="1"/>
  <c r="K199" i="1" s="1"/>
  <c r="AE199" i="1" s="1"/>
  <c r="X199" i="1"/>
  <c r="W200" i="1"/>
  <c r="M201" i="1"/>
  <c r="K201" i="1" s="1"/>
  <c r="AE201" i="1" s="1"/>
  <c r="X201" i="1"/>
  <c r="W202" i="1"/>
  <c r="X139" i="1"/>
  <c r="AF139" i="1" s="1"/>
  <c r="Y140" i="1"/>
  <c r="AG140" i="1" s="1"/>
  <c r="X141" i="1"/>
  <c r="AF141" i="1" s="1"/>
  <c r="Y142" i="1"/>
  <c r="X143" i="1"/>
  <c r="AF143" i="1" s="1"/>
  <c r="W144" i="1"/>
  <c r="M145" i="1"/>
  <c r="X145" i="1"/>
  <c r="W146" i="1"/>
  <c r="X147" i="1"/>
  <c r="W148" i="1"/>
  <c r="M149" i="1"/>
  <c r="K149" i="1" s="1"/>
  <c r="AE149" i="1" s="1"/>
  <c r="X149" i="1"/>
  <c r="W150" i="1"/>
  <c r="M151" i="1"/>
  <c r="K151" i="1" s="1"/>
  <c r="AE151" i="1" s="1"/>
  <c r="X151" i="1"/>
  <c r="W152" i="1"/>
  <c r="M153" i="1"/>
  <c r="K153" i="1" s="1"/>
  <c r="AE153" i="1" s="1"/>
  <c r="X153" i="1"/>
  <c r="W154" i="1"/>
  <c r="M155" i="1"/>
  <c r="K155" i="1" s="1"/>
  <c r="AE155" i="1" s="1"/>
  <c r="X155" i="1"/>
  <c r="W156" i="1"/>
  <c r="M157" i="1"/>
  <c r="K157" i="1" s="1"/>
  <c r="AE157" i="1" s="1"/>
  <c r="X157" i="1"/>
  <c r="W158" i="1"/>
  <c r="M159" i="1"/>
  <c r="K159" i="1" s="1"/>
  <c r="AE159" i="1" s="1"/>
  <c r="X159" i="1"/>
  <c r="W160" i="1"/>
  <c r="M161" i="1"/>
  <c r="K161" i="1" s="1"/>
  <c r="AE161" i="1" s="1"/>
  <c r="X161" i="1"/>
  <c r="W162" i="1"/>
  <c r="M163" i="1"/>
  <c r="K163" i="1" s="1"/>
  <c r="AE163" i="1" s="1"/>
  <c r="X163" i="1"/>
  <c r="W164" i="1"/>
  <c r="M165" i="1"/>
  <c r="K165" i="1" s="1"/>
  <c r="AE165" i="1" s="1"/>
  <c r="X165" i="1"/>
  <c r="W166" i="1"/>
  <c r="M167" i="1"/>
  <c r="K167" i="1" s="1"/>
  <c r="AE167" i="1" s="1"/>
  <c r="X167" i="1"/>
  <c r="W168" i="1"/>
  <c r="M169" i="1"/>
  <c r="K169" i="1" s="1"/>
  <c r="AE169" i="1" s="1"/>
  <c r="X169" i="1"/>
  <c r="W170" i="1"/>
  <c r="M171" i="1"/>
  <c r="K171" i="1" s="1"/>
  <c r="AE171" i="1" s="1"/>
  <c r="X171" i="1"/>
  <c r="W172" i="1"/>
  <c r="M173" i="1"/>
  <c r="K173" i="1" s="1"/>
  <c r="AE173" i="1" s="1"/>
  <c r="X173" i="1"/>
  <c r="W174" i="1"/>
  <c r="M175" i="1"/>
  <c r="K175" i="1" s="1"/>
  <c r="AE175" i="1" s="1"/>
  <c r="X175" i="1"/>
  <c r="W176" i="1"/>
  <c r="M177" i="1"/>
  <c r="K177" i="1" s="1"/>
  <c r="AE177" i="1" s="1"/>
  <c r="X177" i="1"/>
  <c r="W179" i="1"/>
  <c r="M180" i="1"/>
  <c r="K180" i="1" s="1"/>
  <c r="AE180" i="1" s="1"/>
  <c r="X180" i="1"/>
  <c r="W181" i="1"/>
  <c r="M182" i="1"/>
  <c r="K182" i="1" s="1"/>
  <c r="AE182" i="1" s="1"/>
  <c r="X182" i="1"/>
  <c r="W183" i="1"/>
  <c r="M184" i="1"/>
  <c r="K184" i="1" s="1"/>
  <c r="AE184" i="1" s="1"/>
  <c r="X184" i="1"/>
  <c r="W185" i="1"/>
  <c r="M186" i="1"/>
  <c r="K186" i="1" s="1"/>
  <c r="AE186" i="1" s="1"/>
  <c r="X186" i="1"/>
  <c r="W187" i="1"/>
  <c r="M188" i="1"/>
  <c r="K188" i="1" s="1"/>
  <c r="AE188" i="1" s="1"/>
  <c r="X188" i="1"/>
  <c r="W189" i="1"/>
  <c r="M190" i="1"/>
  <c r="K190" i="1" s="1"/>
  <c r="AE190" i="1" s="1"/>
  <c r="X190" i="1"/>
  <c r="W191" i="1"/>
  <c r="M192" i="1"/>
  <c r="K192" i="1" s="1"/>
  <c r="AE192" i="1" s="1"/>
  <c r="X192" i="1"/>
  <c r="W193" i="1"/>
  <c r="M194" i="1"/>
  <c r="K194" i="1" s="1"/>
  <c r="AE194" i="1" s="1"/>
  <c r="X194" i="1"/>
  <c r="W195" i="1"/>
  <c r="M196" i="1"/>
  <c r="K196" i="1" s="1"/>
  <c r="AE196" i="1" s="1"/>
  <c r="X196" i="1"/>
  <c r="W197" i="1"/>
  <c r="M198" i="1"/>
  <c r="K198" i="1" s="1"/>
  <c r="AE198" i="1" s="1"/>
  <c r="X198" i="1"/>
  <c r="W199" i="1"/>
  <c r="M200" i="1"/>
  <c r="K200" i="1" s="1"/>
  <c r="AE200" i="1" s="1"/>
  <c r="X200" i="1"/>
  <c r="W201" i="1"/>
  <c r="M202" i="1"/>
  <c r="K202" i="1" s="1"/>
  <c r="AE202" i="1" s="1"/>
  <c r="X202" i="1"/>
  <c r="AF223" i="1"/>
  <c r="W203" i="1"/>
  <c r="M204" i="1"/>
  <c r="K204" i="1" s="1"/>
  <c r="AE204" i="1" s="1"/>
  <c r="X204" i="1"/>
  <c r="W205" i="1"/>
  <c r="M206" i="1"/>
  <c r="K206" i="1" s="1"/>
  <c r="AE206" i="1" s="1"/>
  <c r="X206" i="1"/>
  <c r="W207" i="1"/>
  <c r="M208" i="1"/>
  <c r="K208" i="1" s="1"/>
  <c r="AE208" i="1" s="1"/>
  <c r="X208" i="1"/>
  <c r="W209" i="1"/>
  <c r="M210" i="1"/>
  <c r="K210" i="1" s="1"/>
  <c r="AE210" i="1" s="1"/>
  <c r="X210" i="1"/>
  <c r="W211" i="1"/>
  <c r="M212" i="1"/>
  <c r="K212" i="1" s="1"/>
  <c r="AE212" i="1" s="1"/>
  <c r="X212" i="1"/>
  <c r="Z220" i="1"/>
  <c r="Z112" i="1" s="1"/>
  <c r="Z111" i="1" s="1"/>
  <c r="Z221" i="1"/>
  <c r="W222" i="1"/>
  <c r="Z222" i="1"/>
  <c r="Y223" i="1"/>
  <c r="AG223" i="1" s="1"/>
  <c r="W224" i="1"/>
  <c r="W225" i="1"/>
  <c r="W226" i="1"/>
  <c r="W227" i="1"/>
  <c r="W228" i="1"/>
  <c r="W229" i="1"/>
  <c r="W230" i="1"/>
  <c r="W231" i="1"/>
  <c r="W232" i="1"/>
  <c r="W233" i="1"/>
  <c r="W234" i="1"/>
  <c r="W235" i="1"/>
  <c r="W236" i="1"/>
  <c r="W237" i="1"/>
  <c r="W238" i="1"/>
  <c r="W239" i="1"/>
  <c r="W240" i="1"/>
  <c r="W241" i="1"/>
  <c r="W242" i="1"/>
  <c r="W243" i="1"/>
  <c r="W244" i="1"/>
  <c r="W245" i="1"/>
  <c r="W246" i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AF268" i="1"/>
  <c r="AG268" i="1"/>
  <c r="AF270" i="1"/>
  <c r="AG270" i="1"/>
  <c r="AF272" i="1"/>
  <c r="AG272" i="1"/>
  <c r="AF274" i="1"/>
  <c r="AG274" i="1"/>
  <c r="AF276" i="1"/>
  <c r="AG276" i="1"/>
  <c r="AF278" i="1"/>
  <c r="AG278" i="1"/>
  <c r="AF280" i="1"/>
  <c r="AG280" i="1"/>
  <c r="AF299" i="1"/>
  <c r="U298" i="1"/>
  <c r="U22" i="1" s="1"/>
  <c r="AG299" i="1"/>
  <c r="AG301" i="1"/>
  <c r="V298" i="1"/>
  <c r="V22" i="1" s="1"/>
  <c r="V18" i="1" s="1"/>
  <c r="M203" i="1"/>
  <c r="K203" i="1" s="1"/>
  <c r="AE203" i="1" s="1"/>
  <c r="X203" i="1"/>
  <c r="W204" i="1"/>
  <c r="M205" i="1"/>
  <c r="K205" i="1" s="1"/>
  <c r="AE205" i="1" s="1"/>
  <c r="X205" i="1"/>
  <c r="W206" i="1"/>
  <c r="M207" i="1"/>
  <c r="K207" i="1" s="1"/>
  <c r="AE207" i="1" s="1"/>
  <c r="X207" i="1"/>
  <c r="W208" i="1"/>
  <c r="M209" i="1"/>
  <c r="K209" i="1" s="1"/>
  <c r="AE209" i="1" s="1"/>
  <c r="X209" i="1"/>
  <c r="W210" i="1"/>
  <c r="M211" i="1"/>
  <c r="K211" i="1" s="1"/>
  <c r="AE211" i="1" s="1"/>
  <c r="X211" i="1"/>
  <c r="W212" i="1"/>
  <c r="W213" i="1"/>
  <c r="W214" i="1"/>
  <c r="W215" i="1"/>
  <c r="W216" i="1"/>
  <c r="W217" i="1"/>
  <c r="W218" i="1"/>
  <c r="W219" i="1"/>
  <c r="W220" i="1"/>
  <c r="W221" i="1"/>
  <c r="Y264" i="1"/>
  <c r="AG264" i="1" s="1"/>
  <c r="AG265" i="1"/>
  <c r="AG266" i="1"/>
  <c r="AG267" i="1"/>
  <c r="AF269" i="1"/>
  <c r="AG269" i="1"/>
  <c r="AF271" i="1"/>
  <c r="AG271" i="1"/>
  <c r="AF273" i="1"/>
  <c r="AG273" i="1"/>
  <c r="AF275" i="1"/>
  <c r="AG275" i="1"/>
  <c r="AF277" i="1"/>
  <c r="AG277" i="1"/>
  <c r="AF279" i="1"/>
  <c r="AG279" i="1"/>
  <c r="AA298" i="1"/>
  <c r="AA22" i="1" s="1"/>
  <c r="AE303" i="1"/>
  <c r="M294" i="1"/>
  <c r="X294" i="1"/>
  <c r="AB294" i="1"/>
  <c r="AB293" i="1" s="1"/>
  <c r="AB46" i="1" s="1"/>
  <c r="AB20" i="1" s="1"/>
  <c r="AB18" i="1" s="1"/>
  <c r="AF302" i="1"/>
  <c r="X303" i="1"/>
  <c r="X304" i="1"/>
  <c r="M305" i="1"/>
  <c r="X305" i="1"/>
  <c r="X306" i="1"/>
  <c r="M308" i="1"/>
  <c r="K308" i="1" s="1"/>
  <c r="AE308" i="1" s="1"/>
  <c r="X308" i="1"/>
  <c r="M309" i="1"/>
  <c r="K309" i="1" s="1"/>
  <c r="AE309" i="1" s="1"/>
  <c r="X309" i="1"/>
  <c r="M310" i="1"/>
  <c r="K310" i="1" s="1"/>
  <c r="AE310" i="1" s="1"/>
  <c r="X310" i="1"/>
  <c r="M311" i="1"/>
  <c r="K311" i="1" s="1"/>
  <c r="AE311" i="1" s="1"/>
  <c r="X311" i="1"/>
  <c r="X312" i="1"/>
  <c r="AG313" i="1"/>
  <c r="AF321" i="1"/>
  <c r="AF322" i="1"/>
  <c r="AF325" i="1"/>
  <c r="H298" i="1"/>
  <c r="H22" i="1" s="1"/>
  <c r="H18" i="1" s="1"/>
  <c r="X299" i="1"/>
  <c r="W300" i="1"/>
  <c r="AF300" i="1" s="1"/>
  <c r="Y300" i="1"/>
  <c r="Y298" i="1" s="1"/>
  <c r="Y22" i="1" s="1"/>
  <c r="X301" i="1"/>
  <c r="AF301" i="1" s="1"/>
  <c r="W302" i="1"/>
  <c r="Y302" i="1"/>
  <c r="AG302" i="1" s="1"/>
  <c r="W303" i="1"/>
  <c r="Y303" i="1"/>
  <c r="W304" i="1"/>
  <c r="Y304" i="1"/>
  <c r="W305" i="1"/>
  <c r="Y305" i="1"/>
  <c r="W306" i="1"/>
  <c r="Y306" i="1"/>
  <c r="W307" i="1"/>
  <c r="Y307" i="1"/>
  <c r="W308" i="1"/>
  <c r="Y308" i="1"/>
  <c r="W309" i="1"/>
  <c r="Y309" i="1"/>
  <c r="W310" i="1"/>
  <c r="Y310" i="1"/>
  <c r="W311" i="1"/>
  <c r="Y311" i="1"/>
  <c r="AF318" i="1"/>
  <c r="AG319" i="1"/>
  <c r="AF319" i="1"/>
  <c r="AF320" i="1"/>
  <c r="AG323" i="1"/>
  <c r="AF323" i="1"/>
  <c r="AF324" i="1"/>
  <c r="M314" i="1"/>
  <c r="K314" i="1" s="1"/>
  <c r="AE314" i="1" s="1"/>
  <c r="X314" i="1"/>
  <c r="W315" i="1"/>
  <c r="M316" i="1"/>
  <c r="K316" i="1" s="1"/>
  <c r="AE316" i="1" s="1"/>
  <c r="X316" i="1"/>
  <c r="W317" i="1"/>
  <c r="M318" i="1"/>
  <c r="K318" i="1" s="1"/>
  <c r="AE318" i="1" s="1"/>
  <c r="AG318" i="1" s="1"/>
  <c r="X318" i="1"/>
  <c r="M320" i="1"/>
  <c r="K320" i="1" s="1"/>
  <c r="AE320" i="1" s="1"/>
  <c r="AG320" i="1" s="1"/>
  <c r="X320" i="1"/>
  <c r="M322" i="1"/>
  <c r="K322" i="1" s="1"/>
  <c r="AE322" i="1" s="1"/>
  <c r="AG322" i="1" s="1"/>
  <c r="X322" i="1"/>
  <c r="M324" i="1"/>
  <c r="K324" i="1" s="1"/>
  <c r="AE324" i="1" s="1"/>
  <c r="AG324" i="1" s="1"/>
  <c r="X324" i="1"/>
  <c r="M326" i="1"/>
  <c r="K326" i="1" s="1"/>
  <c r="AE326" i="1" s="1"/>
  <c r="AG326" i="1" s="1"/>
  <c r="AB326" i="1"/>
  <c r="AB298" i="1" s="1"/>
  <c r="AB22" i="1" s="1"/>
  <c r="AB327" i="1"/>
  <c r="AF327" i="1" s="1"/>
  <c r="W312" i="1"/>
  <c r="X313" i="1"/>
  <c r="AF313" i="1" s="1"/>
  <c r="W314" i="1"/>
  <c r="X315" i="1"/>
  <c r="W316" i="1"/>
  <c r="M317" i="1"/>
  <c r="K317" i="1" s="1"/>
  <c r="AE317" i="1" s="1"/>
  <c r="P318" i="1"/>
  <c r="M319" i="1"/>
  <c r="K319" i="1" s="1"/>
  <c r="AE319" i="1" s="1"/>
  <c r="M321" i="1"/>
  <c r="K321" i="1" s="1"/>
  <c r="AE321" i="1" s="1"/>
  <c r="AG321" i="1" s="1"/>
  <c r="M323" i="1"/>
  <c r="K323" i="1" s="1"/>
  <c r="AE323" i="1" s="1"/>
  <c r="M325" i="1"/>
  <c r="K325" i="1" s="1"/>
  <c r="AE325" i="1" s="1"/>
  <c r="AG325" i="1" s="1"/>
  <c r="AF326" i="1"/>
  <c r="AG327" i="1"/>
  <c r="M327" i="1"/>
  <c r="K327" i="1" s="1"/>
  <c r="AE327" i="1" s="1"/>
  <c r="AF334" i="1"/>
  <c r="K337" i="1"/>
  <c r="K336" i="1" s="1"/>
  <c r="K24" i="1" s="1"/>
  <c r="O336" i="1"/>
  <c r="O24" i="1" s="1"/>
  <c r="O18" i="1" s="1"/>
  <c r="AG336" i="1"/>
  <c r="AG24" i="1" s="1"/>
  <c r="AG339" i="1"/>
  <c r="Y336" i="1"/>
  <c r="Y24" i="1" s="1"/>
  <c r="R334" i="1"/>
  <c r="P339" i="1"/>
  <c r="P336" i="1" s="1"/>
  <c r="P24" i="1" s="1"/>
  <c r="P341" i="1"/>
  <c r="M328" i="1"/>
  <c r="K328" i="1" s="1"/>
  <c r="AE328" i="1" s="1"/>
  <c r="AG328" i="1" s="1"/>
  <c r="X328" i="1"/>
  <c r="AF328" i="1" s="1"/>
  <c r="M329" i="1"/>
  <c r="K329" i="1" s="1"/>
  <c r="AE329" i="1" s="1"/>
  <c r="AG329" i="1" s="1"/>
  <c r="X329" i="1"/>
  <c r="AF329" i="1" s="1"/>
  <c r="M330" i="1"/>
  <c r="K330" i="1" s="1"/>
  <c r="AE330" i="1" s="1"/>
  <c r="AG330" i="1" s="1"/>
  <c r="X330" i="1"/>
  <c r="AF330" i="1" s="1"/>
  <c r="M331" i="1"/>
  <c r="K331" i="1" s="1"/>
  <c r="AE331" i="1" s="1"/>
  <c r="AG331" i="1" s="1"/>
  <c r="X331" i="1"/>
  <c r="AF331" i="1" s="1"/>
  <c r="M332" i="1"/>
  <c r="K332" i="1" s="1"/>
  <c r="AE332" i="1" s="1"/>
  <c r="AG332" i="1" s="1"/>
  <c r="X332" i="1"/>
  <c r="AF332" i="1" s="1"/>
  <c r="M333" i="1"/>
  <c r="K333" i="1" s="1"/>
  <c r="AE333" i="1" s="1"/>
  <c r="AG333" i="1" s="1"/>
  <c r="X333" i="1"/>
  <c r="AF333" i="1" s="1"/>
  <c r="AC334" i="1"/>
  <c r="AG334" i="1" s="1"/>
  <c r="AG315" i="1" l="1"/>
  <c r="AF315" i="1"/>
  <c r="K294" i="1"/>
  <c r="M293" i="1"/>
  <c r="W298" i="1"/>
  <c r="W22" i="1" s="1"/>
  <c r="AG220" i="1"/>
  <c r="AF220" i="1"/>
  <c r="AG218" i="1"/>
  <c r="AF218" i="1"/>
  <c r="AG216" i="1"/>
  <c r="AF216" i="1"/>
  <c r="AG214" i="1"/>
  <c r="AF214" i="1"/>
  <c r="AG212" i="1"/>
  <c r="AF212" i="1"/>
  <c r="AG208" i="1"/>
  <c r="AF208" i="1"/>
  <c r="AG204" i="1"/>
  <c r="AF204" i="1"/>
  <c r="AG300" i="1"/>
  <c r="AC298" i="1"/>
  <c r="AC22" i="1" s="1"/>
  <c r="AC18" i="1" s="1"/>
  <c r="AG263" i="1"/>
  <c r="AF263" i="1"/>
  <c r="AG261" i="1"/>
  <c r="AF261" i="1"/>
  <c r="AG259" i="1"/>
  <c r="AF259" i="1"/>
  <c r="AG257" i="1"/>
  <c r="AF257" i="1"/>
  <c r="AG255" i="1"/>
  <c r="AF255" i="1"/>
  <c r="AG253" i="1"/>
  <c r="AF253" i="1"/>
  <c r="AG251" i="1"/>
  <c r="AF251" i="1"/>
  <c r="AG249" i="1"/>
  <c r="AF249" i="1"/>
  <c r="AG247" i="1"/>
  <c r="AF247" i="1"/>
  <c r="AG245" i="1"/>
  <c r="AF245" i="1"/>
  <c r="AG243" i="1"/>
  <c r="AF243" i="1"/>
  <c r="AG241" i="1"/>
  <c r="AF241" i="1"/>
  <c r="AG239" i="1"/>
  <c r="AF239" i="1"/>
  <c r="AG237" i="1"/>
  <c r="AF237" i="1"/>
  <c r="AG235" i="1"/>
  <c r="AF235" i="1"/>
  <c r="AG233" i="1"/>
  <c r="AF233" i="1"/>
  <c r="AG231" i="1"/>
  <c r="AF231" i="1"/>
  <c r="AG229" i="1"/>
  <c r="AF229" i="1"/>
  <c r="AG227" i="1"/>
  <c r="AF227" i="1"/>
  <c r="AG225" i="1"/>
  <c r="AF225" i="1"/>
  <c r="AF222" i="1"/>
  <c r="AG222" i="1"/>
  <c r="AF209" i="1"/>
  <c r="AG209" i="1"/>
  <c r="AF205" i="1"/>
  <c r="AG205" i="1"/>
  <c r="AG201" i="1"/>
  <c r="AF201" i="1"/>
  <c r="AG197" i="1"/>
  <c r="AF197" i="1"/>
  <c r="AG193" i="1"/>
  <c r="AF193" i="1"/>
  <c r="AG189" i="1"/>
  <c r="AF189" i="1"/>
  <c r="AG185" i="1"/>
  <c r="AF185" i="1"/>
  <c r="AG181" i="1"/>
  <c r="AF181" i="1"/>
  <c r="AG176" i="1"/>
  <c r="AF176" i="1"/>
  <c r="AG172" i="1"/>
  <c r="AF172" i="1"/>
  <c r="AG168" i="1"/>
  <c r="AF168" i="1"/>
  <c r="AG164" i="1"/>
  <c r="AF164" i="1"/>
  <c r="AG160" i="1"/>
  <c r="AF160" i="1"/>
  <c r="AG156" i="1"/>
  <c r="AF156" i="1"/>
  <c r="AG152" i="1"/>
  <c r="AF152" i="1"/>
  <c r="AG148" i="1"/>
  <c r="AF148" i="1"/>
  <c r="AG146" i="1"/>
  <c r="AF146" i="1"/>
  <c r="K145" i="1"/>
  <c r="M112" i="1"/>
  <c r="M111" i="1" s="1"/>
  <c r="AF200" i="1"/>
  <c r="AG200" i="1"/>
  <c r="AF196" i="1"/>
  <c r="AG196" i="1"/>
  <c r="AF192" i="1"/>
  <c r="AG192" i="1"/>
  <c r="AF188" i="1"/>
  <c r="AG188" i="1"/>
  <c r="AF184" i="1"/>
  <c r="AG184" i="1"/>
  <c r="AF180" i="1"/>
  <c r="AG180" i="1"/>
  <c r="AF177" i="1"/>
  <c r="AG177" i="1"/>
  <c r="AF173" i="1"/>
  <c r="AG173" i="1"/>
  <c r="AF169" i="1"/>
  <c r="AG169" i="1"/>
  <c r="AF165" i="1"/>
  <c r="AG165" i="1"/>
  <c r="AF161" i="1"/>
  <c r="AG161" i="1"/>
  <c r="AF157" i="1"/>
  <c r="AG157" i="1"/>
  <c r="AF153" i="1"/>
  <c r="AG153" i="1"/>
  <c r="AF149" i="1"/>
  <c r="AG149" i="1"/>
  <c r="W102" i="1"/>
  <c r="AF103" i="1"/>
  <c r="AG73" i="1"/>
  <c r="AF73" i="1"/>
  <c r="AG71" i="1"/>
  <c r="AF71" i="1"/>
  <c r="AG69" i="1"/>
  <c r="AF69" i="1"/>
  <c r="AG67" i="1"/>
  <c r="AF67" i="1"/>
  <c r="AG65" i="1"/>
  <c r="AF65" i="1"/>
  <c r="AG63" i="1"/>
  <c r="AF63" i="1"/>
  <c r="AG61" i="1"/>
  <c r="AF61" i="1"/>
  <c r="AG59" i="1"/>
  <c r="AF59" i="1"/>
  <c r="AG57" i="1"/>
  <c r="AF57" i="1"/>
  <c r="AG55" i="1"/>
  <c r="AF55" i="1"/>
  <c r="U18" i="1"/>
  <c r="AF104" i="1"/>
  <c r="AG104" i="1"/>
  <c r="K103" i="1"/>
  <c r="M102" i="1"/>
  <c r="AF100" i="1"/>
  <c r="AG100" i="1"/>
  <c r="AF98" i="1"/>
  <c r="AG98" i="1"/>
  <c r="AF96" i="1"/>
  <c r="AG96" i="1"/>
  <c r="AF94" i="1"/>
  <c r="AG94" i="1"/>
  <c r="AF92" i="1"/>
  <c r="AG92" i="1"/>
  <c r="AF90" i="1"/>
  <c r="AG90" i="1"/>
  <c r="AF88" i="1"/>
  <c r="AG88" i="1"/>
  <c r="AF86" i="1"/>
  <c r="AG86" i="1"/>
  <c r="AF84" i="1"/>
  <c r="AG84" i="1"/>
  <c r="Y48" i="1"/>
  <c r="AA46" i="1"/>
  <c r="AA20" i="1" s="1"/>
  <c r="AA18" i="1" s="1"/>
  <c r="AF75" i="1"/>
  <c r="AF316" i="1"/>
  <c r="AG316" i="1"/>
  <c r="AF314" i="1"/>
  <c r="AG314" i="1"/>
  <c r="AF312" i="1"/>
  <c r="AG312" i="1"/>
  <c r="P334" i="1"/>
  <c r="P298" i="1" s="1"/>
  <c r="P22" i="1" s="1"/>
  <c r="P18" i="1" s="1"/>
  <c r="R298" i="1"/>
  <c r="R22" i="1" s="1"/>
  <c r="R18" i="1" s="1"/>
  <c r="AG317" i="1"/>
  <c r="AF317" i="1"/>
  <c r="AG311" i="1"/>
  <c r="AF311" i="1"/>
  <c r="AG310" i="1"/>
  <c r="AF310" i="1"/>
  <c r="AG309" i="1"/>
  <c r="AF309" i="1"/>
  <c r="AG308" i="1"/>
  <c r="AF308" i="1"/>
  <c r="AG307" i="1"/>
  <c r="AF307" i="1"/>
  <c r="AG306" i="1"/>
  <c r="AF306" i="1"/>
  <c r="AF305" i="1"/>
  <c r="AG304" i="1"/>
  <c r="AF304" i="1"/>
  <c r="AG303" i="1"/>
  <c r="AF303" i="1"/>
  <c r="AF298" i="1" s="1"/>
  <c r="AF22" i="1" s="1"/>
  <c r="X298" i="1"/>
  <c r="X22" i="1" s="1"/>
  <c r="K305" i="1"/>
  <c r="M298" i="1"/>
  <c r="M22" i="1" s="1"/>
  <c r="AF294" i="1"/>
  <c r="AF293" i="1" s="1"/>
  <c r="X293" i="1"/>
  <c r="AG221" i="1"/>
  <c r="AF221" i="1"/>
  <c r="AG219" i="1"/>
  <c r="AF219" i="1"/>
  <c r="AG217" i="1"/>
  <c r="AF217" i="1"/>
  <c r="AG215" i="1"/>
  <c r="AF215" i="1"/>
  <c r="AG213" i="1"/>
  <c r="AF213" i="1"/>
  <c r="AG210" i="1"/>
  <c r="AF210" i="1"/>
  <c r="AG206" i="1"/>
  <c r="AF206" i="1"/>
  <c r="AG262" i="1"/>
  <c r="AF262" i="1"/>
  <c r="AG260" i="1"/>
  <c r="AF260" i="1"/>
  <c r="AG258" i="1"/>
  <c r="AF258" i="1"/>
  <c r="AG256" i="1"/>
  <c r="AF256" i="1"/>
  <c r="AG254" i="1"/>
  <c r="AF254" i="1"/>
  <c r="AG252" i="1"/>
  <c r="AF252" i="1"/>
  <c r="AG250" i="1"/>
  <c r="AF250" i="1"/>
  <c r="AG248" i="1"/>
  <c r="AF248" i="1"/>
  <c r="AG246" i="1"/>
  <c r="AF246" i="1"/>
  <c r="AG244" i="1"/>
  <c r="AF244" i="1"/>
  <c r="AG242" i="1"/>
  <c r="AF242" i="1"/>
  <c r="AG240" i="1"/>
  <c r="AF240" i="1"/>
  <c r="AG238" i="1"/>
  <c r="AF238" i="1"/>
  <c r="AG236" i="1"/>
  <c r="AF236" i="1"/>
  <c r="AG234" i="1"/>
  <c r="AF234" i="1"/>
  <c r="AG232" i="1"/>
  <c r="AF232" i="1"/>
  <c r="AG230" i="1"/>
  <c r="AF230" i="1"/>
  <c r="AG228" i="1"/>
  <c r="AF228" i="1"/>
  <c r="AG226" i="1"/>
  <c r="AF226" i="1"/>
  <c r="AG224" i="1"/>
  <c r="AF224" i="1"/>
  <c r="AF211" i="1"/>
  <c r="AG211" i="1"/>
  <c r="AF207" i="1"/>
  <c r="AG207" i="1"/>
  <c r="AF203" i="1"/>
  <c r="AG203" i="1"/>
  <c r="AG199" i="1"/>
  <c r="AF199" i="1"/>
  <c r="AG195" i="1"/>
  <c r="AF195" i="1"/>
  <c r="AG191" i="1"/>
  <c r="AF191" i="1"/>
  <c r="AG187" i="1"/>
  <c r="AF187" i="1"/>
  <c r="AG183" i="1"/>
  <c r="AF183" i="1"/>
  <c r="AG179" i="1"/>
  <c r="AF179" i="1"/>
  <c r="AG174" i="1"/>
  <c r="AF174" i="1"/>
  <c r="AG170" i="1"/>
  <c r="AF170" i="1"/>
  <c r="AG166" i="1"/>
  <c r="AF166" i="1"/>
  <c r="AG162" i="1"/>
  <c r="AF162" i="1"/>
  <c r="AG158" i="1"/>
  <c r="AF158" i="1"/>
  <c r="AG154" i="1"/>
  <c r="AF154" i="1"/>
  <c r="AG150" i="1"/>
  <c r="AF150" i="1"/>
  <c r="AG144" i="1"/>
  <c r="AF144" i="1"/>
  <c r="AF202" i="1"/>
  <c r="AG202" i="1"/>
  <c r="AF198" i="1"/>
  <c r="AG198" i="1"/>
  <c r="AF194" i="1"/>
  <c r="AG194" i="1"/>
  <c r="AF190" i="1"/>
  <c r="AG190" i="1"/>
  <c r="AF186" i="1"/>
  <c r="AG186" i="1"/>
  <c r="AF182" i="1"/>
  <c r="AG182" i="1"/>
  <c r="AF178" i="1"/>
  <c r="AG178" i="1"/>
  <c r="AF175" i="1"/>
  <c r="AG175" i="1"/>
  <c r="AF171" i="1"/>
  <c r="AG171" i="1"/>
  <c r="AF167" i="1"/>
  <c r="AG167" i="1"/>
  <c r="AF163" i="1"/>
  <c r="AG163" i="1"/>
  <c r="AF159" i="1"/>
  <c r="AG159" i="1"/>
  <c r="AF155" i="1"/>
  <c r="AG155" i="1"/>
  <c r="AF151" i="1"/>
  <c r="AG151" i="1"/>
  <c r="AF147" i="1"/>
  <c r="AG147" i="1"/>
  <c r="AF145" i="1"/>
  <c r="Y112" i="1"/>
  <c r="Y111" i="1" s="1"/>
  <c r="AG109" i="1"/>
  <c r="AF109" i="1"/>
  <c r="Z102" i="1"/>
  <c r="Z46" i="1" s="1"/>
  <c r="Z20" i="1" s="1"/>
  <c r="Z18" i="1" s="1"/>
  <c r="AG105" i="1"/>
  <c r="AF105" i="1"/>
  <c r="AF72" i="1"/>
  <c r="AG70" i="1"/>
  <c r="AF70" i="1"/>
  <c r="AG68" i="1"/>
  <c r="AF68" i="1"/>
  <c r="AG66" i="1"/>
  <c r="AF66" i="1"/>
  <c r="AG64" i="1"/>
  <c r="AF64" i="1"/>
  <c r="AG62" i="1"/>
  <c r="AF62" i="1"/>
  <c r="AG60" i="1"/>
  <c r="AF60" i="1"/>
  <c r="AG58" i="1"/>
  <c r="AF58" i="1"/>
  <c r="AG56" i="1"/>
  <c r="AF56" i="1"/>
  <c r="AF136" i="1"/>
  <c r="AG136" i="1"/>
  <c r="W112" i="1"/>
  <c r="W111" i="1" s="1"/>
  <c r="X112" i="1"/>
  <c r="X111" i="1" s="1"/>
  <c r="AF131" i="1"/>
  <c r="AF110" i="1"/>
  <c r="AG110" i="1"/>
  <c r="AF108" i="1"/>
  <c r="AG108" i="1"/>
  <c r="X102" i="1"/>
  <c r="X46" i="1" s="1"/>
  <c r="X20" i="1" s="1"/>
  <c r="X18" i="1" s="1"/>
  <c r="AF101" i="1"/>
  <c r="AG101" i="1"/>
  <c r="AF99" i="1"/>
  <c r="AG99" i="1"/>
  <c r="AF97" i="1"/>
  <c r="AG97" i="1"/>
  <c r="AF95" i="1"/>
  <c r="AG95" i="1"/>
  <c r="AF93" i="1"/>
  <c r="AG93" i="1"/>
  <c r="AF91" i="1"/>
  <c r="AG91" i="1"/>
  <c r="AF89" i="1"/>
  <c r="AG89" i="1"/>
  <c r="AF87" i="1"/>
  <c r="AG87" i="1"/>
  <c r="AF85" i="1"/>
  <c r="AG85" i="1"/>
  <c r="AF83" i="1"/>
  <c r="AG83" i="1"/>
  <c r="AF74" i="1"/>
  <c r="AG74" i="1"/>
  <c r="K72" i="1"/>
  <c r="M48" i="1"/>
  <c r="M46" i="1" s="1"/>
  <c r="M20" i="1" s="1"/>
  <c r="M18" i="1" s="1"/>
  <c r="AF53" i="1"/>
  <c r="AF48" i="1" s="1"/>
  <c r="W48" i="1"/>
  <c r="AG53" i="1"/>
  <c r="AG131" i="1"/>
  <c r="AF112" i="1"/>
  <c r="AF111" i="1" s="1"/>
  <c r="AE305" i="1" l="1"/>
  <c r="K298" i="1"/>
  <c r="K22" i="1" s="1"/>
  <c r="Y46" i="1"/>
  <c r="Y20" i="1" s="1"/>
  <c r="Y18" i="1" s="1"/>
  <c r="AE294" i="1"/>
  <c r="K293" i="1"/>
  <c r="AE72" i="1"/>
  <c r="K48" i="1"/>
  <c r="W46" i="1"/>
  <c r="W20" i="1" s="1"/>
  <c r="W18" i="1" s="1"/>
  <c r="AE103" i="1"/>
  <c r="K102" i="1"/>
  <c r="AF102" i="1"/>
  <c r="AF46" i="1" s="1"/>
  <c r="AF20" i="1" s="1"/>
  <c r="AF18" i="1" s="1"/>
  <c r="AE145" i="1"/>
  <c r="K112" i="1"/>
  <c r="K111" i="1" s="1"/>
  <c r="AE112" i="1" l="1"/>
  <c r="AE111" i="1" s="1"/>
  <c r="AG145" i="1"/>
  <c r="AG112" i="1" s="1"/>
  <c r="AG111" i="1" s="1"/>
  <c r="AE48" i="1"/>
  <c r="AG72" i="1"/>
  <c r="AG48" i="1" s="1"/>
  <c r="AE293" i="1"/>
  <c r="AG294" i="1"/>
  <c r="AG293" i="1" s="1"/>
  <c r="AE102" i="1"/>
  <c r="AG103" i="1"/>
  <c r="AG102" i="1" s="1"/>
  <c r="K46" i="1"/>
  <c r="K20" i="1" s="1"/>
  <c r="K18" i="1" s="1"/>
  <c r="AG305" i="1"/>
  <c r="AG298" i="1" s="1"/>
  <c r="AG22" i="1" s="1"/>
  <c r="AE298" i="1"/>
  <c r="AE22" i="1" s="1"/>
  <c r="AG46" i="1" l="1"/>
  <c r="AG20" i="1" s="1"/>
  <c r="AG18" i="1" s="1"/>
  <c r="AE46" i="1"/>
  <c r="AE20" i="1" s="1"/>
  <c r="AE18" i="1" s="1"/>
</calcChain>
</file>

<file path=xl/sharedStrings.xml><?xml version="1.0" encoding="utf-8"?>
<sst xmlns="http://schemas.openxmlformats.org/spreadsheetml/2006/main" count="2476" uniqueCount="433">
  <si>
    <t>Приложение  № 3</t>
  </si>
  <si>
    <t>к приказу Минэнерго России</t>
  </si>
  <si>
    <t xml:space="preserve">от 5 мая 2016 г. N 380
</t>
  </si>
  <si>
    <t>Форма 3. План освоения капитальных вложений по инвестиционным проектам</t>
  </si>
  <si>
    <t>Инвестиционная программа ООО "Дальневосточная энергосетевая компания"</t>
  </si>
  <si>
    <t>полное наименование субъекта электроэнергетики</t>
  </si>
  <si>
    <t>Год раскрытия информации: 2025 год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</si>
  <si>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45пр-168, от 23.10.2024 № 45пр-315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</si>
  <si>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</si>
  <si>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</si>
  <si>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</si>
  <si>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</si>
  <si>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</si>
  <si>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</si>
  <si>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</si>
  <si>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</si>
  <si>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01.01.2024 года, млн рублей 
(без НДС) </t>
  </si>
  <si>
    <t>Оценка полной стоимости в прогнозных ценах соответствующих лет,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</si>
  <si>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</si>
  <si>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</si>
  <si>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Предложение по корректировке утвержденного  плана</t>
  </si>
  <si>
    <t xml:space="preserve">2022 год </t>
  </si>
  <si>
    <t xml:space="preserve">2023 год 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</si>
  <si>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</si>
  <si>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</si>
  <si>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</si>
  <si>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</si>
  <si>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</si>
  <si>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</si>
  <si>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</si>
  <si>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 xml:space="preserve">План
</t>
  </si>
  <si>
    <t>Предложение по корректировке утвержденного плана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</si>
  <si>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</si>
  <si>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</si>
  <si>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</si>
  <si>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</si>
  <si>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</si>
  <si>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 xml:space="preserve">Утвержденный план
</t>
  </si>
  <si>
    <t>29.3</t>
  </si>
  <si>
    <t>29.5</t>
  </si>
  <si>
    <t>29.7</t>
  </si>
  <si>
    <t>29.8</t>
  </si>
  <si>
    <t>29.9</t>
  </si>
  <si>
    <t>29.10</t>
  </si>
  <si>
    <t>29.11</t>
  </si>
  <si>
    <t>29.12</t>
  </si>
  <si>
    <t>29.13</t>
  </si>
  <si>
    <t>29.14</t>
  </si>
  <si>
    <t>29.15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</si>
  <si>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</si>
  <si>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</si>
  <si>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</si>
  <si>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</si>
  <si>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</si>
  <si>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</si>
  <si>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</si>
  <si>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</si>
  <si>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</si>
  <si>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</si>
  <si>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</si>
  <si>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</si>
  <si>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</si>
  <si>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</si>
  <si>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</si>
  <si>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</si>
  <si>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</si>
  <si>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</si>
  <si>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</si>
  <si>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</si>
  <si>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</si>
  <si>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</si>
  <si>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</si>
  <si>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</si>
  <si>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</si>
  <si>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</si>
  <si>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</si>
  <si>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</si>
  <si>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</si>
  <si>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</si>
  <si>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</si>
  <si>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</si>
  <si>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</si>
  <si>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</si>
  <si>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</si>
  <si>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</si>
  <si>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</si>
  <si>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</si>
  <si>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</si>
  <si>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</si>
  <si>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</si>
  <si>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</si>
  <si>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</si>
  <si>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</si>
  <si>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</si>
  <si>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</si>
  <si>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</si>
  <si>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</si>
  <si>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</si>
  <si>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</si>
  <si>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</si>
  <si>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</si>
  <si>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</si>
  <si>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</si>
  <si>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П</t>
  </si>
  <si>
    <t>1.2.1.1.1</t>
  </si>
  <si>
    <t>1.2.1.1.2</t>
  </si>
  <si>
    <t>1.2.1.1.3</t>
  </si>
  <si>
    <t>1.2.1.1.4</t>
  </si>
  <si>
    <t>1.2.1.1.5</t>
  </si>
  <si>
    <t>Повышение пропускной способности, улучшение качества напряжения у существующих потребителей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</si>
  <si>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</si>
  <si>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</si>
  <si>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</si>
  <si>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</si>
  <si>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</si>
  <si>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</si>
  <si>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</si>
  <si>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</si>
  <si>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</si>
  <si>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</si>
  <si>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</si>
  <si>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</si>
  <si>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реконструкция объекта неактуальна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</si>
  <si>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</si>
  <si>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</si>
  <si>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</si>
  <si>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</si>
  <si>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</si>
  <si>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</si>
  <si>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</si>
  <si>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</si>
  <si>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</si>
  <si>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</si>
  <si>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t>1.2.1.1.28</t>
  </si>
  <si>
    <t>1.2.1.1.29</t>
  </si>
  <si>
    <t>1.2.1.1.30</t>
  </si>
  <si>
    <t>1.2.1.1.31</t>
  </si>
  <si>
    <t>1.2.1.1.32</t>
  </si>
  <si>
    <t>1.2.1.1.33</t>
  </si>
  <si>
    <t>1.2.1.1.34</t>
  </si>
  <si>
    <t>1.2.1.1.35</t>
  </si>
  <si>
    <t>1.2.1.1.36</t>
  </si>
  <si>
    <t>1.2.1.1.37</t>
  </si>
  <si>
    <t>1.2.1.1.38</t>
  </si>
  <si>
    <t>1.2.1.1.39</t>
  </si>
  <si>
    <t>1.2.1.1.40</t>
  </si>
  <si>
    <t>1.2.1.1.41</t>
  </si>
  <si>
    <t>1.2.1.1.42</t>
  </si>
  <si>
    <t>1.2.1.1.43</t>
  </si>
  <si>
    <t>1.2.1.1.44</t>
  </si>
  <si>
    <t>1.2.1.1.45</t>
  </si>
  <si>
    <t>1.2.1.1.46</t>
  </si>
  <si>
    <t>1.2.1.1.47</t>
  </si>
  <si>
    <t>1.2.1.1.48</t>
  </si>
  <si>
    <t>1.2.1.1.49</t>
  </si>
  <si>
    <t>1.2.1.1.50</t>
  </si>
  <si>
    <t>1.2.1.1.51</t>
  </si>
  <si>
    <t>1.2.1.1.52</t>
  </si>
  <si>
    <t>1.2.1.1.53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</si>
  <si>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</si>
  <si>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</si>
  <si>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</si>
  <si>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</si>
  <si>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</si>
  <si>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</si>
  <si>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</si>
  <si>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</si>
  <si>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</si>
  <si>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1.2.1.2.8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</si>
  <si>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</si>
  <si>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</si>
  <si>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</si>
  <si>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</si>
  <si>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</si>
  <si>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</si>
  <si>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</si>
  <si>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</si>
  <si>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</si>
  <si>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</si>
  <si>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</si>
  <si>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</si>
  <si>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</si>
  <si>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</si>
  <si>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</si>
  <si>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</si>
  <si>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</si>
  <si>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</si>
  <si>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</si>
  <si>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</si>
  <si>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</si>
  <si>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</si>
  <si>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</si>
  <si>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</si>
  <si>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</si>
  <si>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</si>
  <si>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</si>
  <si>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</si>
  <si>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</si>
  <si>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</si>
  <si>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</si>
  <si>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</si>
  <si>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</si>
  <si>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</si>
  <si>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</si>
  <si>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</si>
  <si>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</si>
  <si>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</si>
  <si>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</si>
  <si>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</si>
  <si>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</si>
  <si>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</si>
  <si>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</si>
  <si>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</si>
  <si>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1.2.2.1.41</t>
  </si>
  <si>
    <t>1.2.2.1.42</t>
  </si>
  <si>
    <t>1.2.2.1.43</t>
  </si>
  <si>
    <t>1.2.2.1.44</t>
  </si>
  <si>
    <t>1.2.2.1.45</t>
  </si>
  <si>
    <t>1.2.2.1.46</t>
  </si>
  <si>
    <t>1.2.2.1.47</t>
  </si>
  <si>
    <t>1.2.2.1.48</t>
  </si>
  <si>
    <t>1.2.2.1.49</t>
  </si>
  <si>
    <t>1.2.2.1.50</t>
  </si>
  <si>
    <t>1.2.2.1.51</t>
  </si>
  <si>
    <t>1.2.2.1.52</t>
  </si>
  <si>
    <t>1.2.2.1.53</t>
  </si>
  <si>
    <t>1.2.2.1.54</t>
  </si>
  <si>
    <t>1.2.2.1.55</t>
  </si>
  <si>
    <t>1.2.2.1.56</t>
  </si>
  <si>
    <t>1.2.2.1.57</t>
  </si>
  <si>
    <t>1.2.2.1.58</t>
  </si>
  <si>
    <t>1.2.2.1.59</t>
  </si>
  <si>
    <t>1.2.2.1.60</t>
  </si>
  <si>
    <t>1.2.2.1.61</t>
  </si>
  <si>
    <t>1.2.2.1.62</t>
  </si>
  <si>
    <t>1.2.2.1.63</t>
  </si>
  <si>
    <t>1.2.2.1.64</t>
  </si>
  <si>
    <t>1.2.2.1.65</t>
  </si>
  <si>
    <t>1.2.2.1.66</t>
  </si>
  <si>
    <t>1.2.2.1.67</t>
  </si>
  <si>
    <t>1.2.2.1.68</t>
  </si>
  <si>
    <t>1.2.2.1.69</t>
  </si>
  <si>
    <t>1.2.2.1.70</t>
  </si>
  <si>
    <t>1.2.2.1.71</t>
  </si>
  <si>
    <t>1.2.2.1.72</t>
  </si>
  <si>
    <t>1.2.2.1.73</t>
  </si>
  <si>
    <t>1.2.2.1.74</t>
  </si>
  <si>
    <t>1.2.2.1.75</t>
  </si>
  <si>
    <t>1.2.2.1.76</t>
  </si>
  <si>
    <t>1.2.2.1.77</t>
  </si>
  <si>
    <t>1.2.2.1.78</t>
  </si>
  <si>
    <t>1.2.2.1.79</t>
  </si>
  <si>
    <t>1.2.2.1.80</t>
  </si>
  <si>
    <t>1.2.2.1.81</t>
  </si>
  <si>
    <t>1.2.2.1.82</t>
  </si>
  <si>
    <t>1.2.2.1.83</t>
  </si>
  <si>
    <t>1.2.2.1.84</t>
  </si>
  <si>
    <t>1.2.2.1.85</t>
  </si>
  <si>
    <t>1.2.2.1.86</t>
  </si>
  <si>
    <t>1.2.2.1.87</t>
  </si>
  <si>
    <t>1.2.2.1.88</t>
  </si>
  <si>
    <t>1.2.2.1.89</t>
  </si>
  <si>
    <t>1.2.2.1.90</t>
  </si>
  <si>
    <t>1.2.2.1.91</t>
  </si>
  <si>
    <t>1.2.2.1.92</t>
  </si>
  <si>
    <t>1.2.2.1.93</t>
  </si>
  <si>
    <t>1.2.2.1.94</t>
  </si>
  <si>
    <t>1.2.2.1.95</t>
  </si>
  <si>
    <t>1.2.2.1.96</t>
  </si>
  <si>
    <t>1.2.2.1.97</t>
  </si>
  <si>
    <t>1.2.2.1.98</t>
  </si>
  <si>
    <t>1.2.2.1.99</t>
  </si>
  <si>
    <t>1.2.2.1.100</t>
  </si>
  <si>
    <t>1.2.2.1.101</t>
  </si>
  <si>
    <t>1.2.2.1.102</t>
  </si>
  <si>
    <t>1.2.2.1.103</t>
  </si>
  <si>
    <t>1.2.2.1.104</t>
  </si>
  <si>
    <t>1.2.2.1.105</t>
  </si>
  <si>
    <t>1.2.2.1.106</t>
  </si>
  <si>
    <t>1.2.2.1.107</t>
  </si>
  <si>
    <t>1.2.2.1.108</t>
  </si>
  <si>
    <t>1.2.2.1.109</t>
  </si>
  <si>
    <t>1.2.2.1.110</t>
  </si>
  <si>
    <t>1.2.2.1.111</t>
  </si>
  <si>
    <t>1.2.2.1.112</t>
  </si>
  <si>
    <t>1.2.2.1.113</t>
  </si>
  <si>
    <t>1.2.2.1.114</t>
  </si>
  <si>
    <t>1.2.2.1.115</t>
  </si>
  <si>
    <t>1.2.2.1.116</t>
  </si>
  <si>
    <t>1.2.2.1.117</t>
  </si>
  <si>
    <t>1.2.2.1.118</t>
  </si>
  <si>
    <t>1.2.2.1.119</t>
  </si>
  <si>
    <t>1.2.2.1.120</t>
  </si>
  <si>
    <t>1.2.2.1.121</t>
  </si>
  <si>
    <t>1.2.2.1.122</t>
  </si>
  <si>
    <t>1.2.2.1.123</t>
  </si>
  <si>
    <t>1.2.2.1.124</t>
  </si>
  <si>
    <t>1.2.2.1.125</t>
  </si>
  <si>
    <t>1.2.2.1.126</t>
  </si>
  <si>
    <t>1.2.2.1.127</t>
  </si>
  <si>
    <t>1.2.2.1.128</t>
  </si>
  <si>
    <t>1.2.2.1.129</t>
  </si>
  <si>
    <t>1.2.2.1.130</t>
  </si>
  <si>
    <t>1.2.2.1.131</t>
  </si>
  <si>
    <t>1.2.2.1.132</t>
  </si>
  <si>
    <t>1.2.2.1.133</t>
  </si>
  <si>
    <t>1.2.2.1.134</t>
  </si>
  <si>
    <t>1.2.2.1.135</t>
  </si>
  <si>
    <t>1.2.2.1.136</t>
  </si>
  <si>
    <t>1.2.2.1.137</t>
  </si>
  <si>
    <t>1.2.2.1.138</t>
  </si>
  <si>
    <t>1.2.2.1.139</t>
  </si>
  <si>
    <t>1.2.2.1.140</t>
  </si>
  <si>
    <t>1.2.2.1.141</t>
  </si>
  <si>
    <t>1.2.2.1.142</t>
  </si>
  <si>
    <t>1.2.2.1.143</t>
  </si>
  <si>
    <t>1.2.2.1.144</t>
  </si>
  <si>
    <t>1.2.2.1.145</t>
  </si>
  <si>
    <t>1.2.2.1.146</t>
  </si>
  <si>
    <t>1.2.2.1.147</t>
  </si>
  <si>
    <t>1.2.2.1.148</t>
  </si>
  <si>
    <t>1.2.2.1.149</t>
  </si>
  <si>
    <t>1.2.2.1.150</t>
  </si>
  <si>
    <t>1.2.2.1.151</t>
  </si>
  <si>
    <t>1.2.2.1.152</t>
  </si>
  <si>
    <t>1.2.2.1.153</t>
  </si>
  <si>
    <t>1.2.2.1.154</t>
  </si>
  <si>
    <t>1.2.2.1.155</t>
  </si>
  <si>
    <t>1.2.2.1.156</t>
  </si>
  <si>
    <t>1.2.2.1.157</t>
  </si>
  <si>
    <t>1.2.2.1.158</t>
  </si>
  <si>
    <t>1.2.2.1.159</t>
  </si>
  <si>
    <t>1.2.2.1.160</t>
  </si>
  <si>
    <t>1.2.2.1.161</t>
  </si>
  <si>
    <t>1.2.2.1.162</t>
  </si>
  <si>
    <t>1.2.2.1.163</t>
  </si>
  <si>
    <t>1.2.2.1.164</t>
  </si>
  <si>
    <t>1.2.2.1.165</t>
  </si>
  <si>
    <t>1.2.2.1.166</t>
  </si>
  <si>
    <t>1.2.2.1.167</t>
  </si>
  <si>
    <t>1.2.2.1.168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</si>
  <si>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</si>
  <si>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</si>
  <si>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</si>
  <si>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</si>
  <si>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</si>
  <si>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</si>
  <si>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</si>
  <si>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</si>
  <si>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</si>
  <si>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</si>
  <si>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</si>
  <si>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</si>
  <si>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</si>
  <si>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</si>
  <si>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</si>
  <si>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</si>
  <si>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</si>
  <si>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</si>
  <si>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</si>
  <si>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</si>
  <si>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</si>
  <si>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</si>
  <si>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</si>
  <si>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</si>
  <si>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</si>
  <si>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</si>
  <si>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</si>
  <si>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</si>
  <si>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</si>
  <si>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</si>
  <si>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</si>
  <si>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</si>
  <si>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</si>
  <si>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</si>
  <si>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</si>
  <si>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</si>
  <si>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</si>
  <si>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</si>
  <si>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</si>
  <si>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</si>
  <si>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</si>
  <si>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</si>
  <si>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</si>
  <si>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</si>
  <si>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</si>
  <si>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</si>
  <si>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</si>
  <si>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</si>
  <si>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</si>
  <si>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</si>
  <si>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</si>
  <si>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</si>
  <si>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</si>
  <si>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</si>
  <si>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</si>
  <si>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</si>
  <si>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</si>
  <si>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</si>
  <si>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</si>
  <si>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</si>
  <si>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</si>
  <si>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</si>
  <si>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</si>
  <si>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</si>
  <si>
    <t>1.4.30</t>
  </si>
  <si>
    <t>1.4.31</t>
  </si>
  <si>
    <t>1.4.32</t>
  </si>
  <si>
    <t>1.4.33</t>
  </si>
  <si>
    <t>1.4.34</t>
  </si>
  <si>
    <t>1.4.35</t>
  </si>
  <si>
    <t>1.4.36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</si>
  <si>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</si>
  <si>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</si>
  <si>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</si>
  <si>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</si>
  <si>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</si>
  <si>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1.6.2</t>
  </si>
  <si>
    <t>1.6.3</t>
  </si>
  <si>
    <t>1.6.4</t>
  </si>
  <si>
    <t>1.6.5</t>
  </si>
  <si>
    <t>1.6.6</t>
  </si>
  <si>
    <t>1.6.7</t>
  </si>
  <si>
    <t>1.6.8</t>
  </si>
  <si>
    <t>1.6.9</t>
  </si>
  <si>
    <t>1.6.10</t>
  </si>
  <si>
    <t>1.6.11</t>
  </si>
  <si>
    <t>1.6.12</t>
  </si>
  <si>
    <t>1.6.13</t>
  </si>
  <si>
    <t>1.6.14</t>
  </si>
  <si>
    <t>1.6.15</t>
  </si>
  <si>
    <t>1.6.16</t>
  </si>
  <si>
    <t>1.6.17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</si>
</sst>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#,##0.0000"/>
    <numFmt numFmtId="165" formatCode="#,##0.000"/>
    <numFmt numFmtId="166" formatCode="0.000000000"/>
    <numFmt numFmtId="167" formatCode="0.0000000000"/>
    <numFmt numFmtId="168" formatCode="#,##0.0000000"/>
    <numFmt numFmtId="169" formatCode="_-* #,##0.00\ _₽_-;\-* #,##0.00\ _₽_-;_-* &quot;-&quot;???\ _₽_-;_-@_-"/>
    <numFmt numFmtId="170" formatCode="_-* #,##0.000\ _₽_-;\-* #,##0.000\ _₽_-;_-* &quot;-&quot;???\ _₽_-;_-@_-"/>
    <numFmt numFmtId="171" formatCode="_-* #,##0.000\ _₽_-;\-* #,##0.000\ _₽_-;_-* &quot;-&quot;??\ _₽_-;_-@_-"/>
    <numFmt numFmtId="172" formatCode="_-* #,##0.00\ _₽_-;\-* #,##0.00\ _₽_-;_-* &quot;-&quot;??\ _₽_-;_-@_-"/>
    <numFmt numFmtId="173" formatCode="_-* #,##0\ _₽_-;\-* #,##0\ _₽_-;_-* &quot;-&quot;??\ _₽_-;_-@_-"/>
    <numFmt numFmtId="174" formatCode="0.000"/>
    <numFmt numFmtId="175" formatCode="0.00_ ;\-0.00\ "/>
    <numFmt numFmtId="176" formatCode="0_ ;\-0\ "/>
    <numFmt numFmtId="177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u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172" fontId="1" fillId="0" borderId="0" applyFont="0" applyFill="0" applyBorder="0" applyAlignment="0" applyProtection="0"/>
  </cellStyleXfs>
  <cellXfs count="135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 vertical="center"/>
    </xf>
    <xf numFmtId="0" fontId="4" fillId="0" borderId="0" xfId="2" applyFont="1" applyAlignment="1">
      <alignment horizontal="right" vertical="center"/>
    </xf>
    <xf numFmtId="164" fontId="3" fillId="0" borderId="0" xfId="1" applyNumberFormat="1" applyFont="1"/>
    <xf numFmtId="0" fontId="4" fillId="0" borderId="0" xfId="2" applyFont="1" applyAlignment="1">
      <alignment horizontal="right"/>
    </xf>
    <xf numFmtId="0" fontId="5" fillId="2" borderId="0" xfId="1" applyFont="1" applyFill="1" applyAlignment="1">
      <alignment horizontal="center"/>
    </xf>
    <xf numFmtId="0" fontId="3" fillId="2" borderId="0" xfId="1" applyFont="1" applyFill="1"/>
    <xf numFmtId="0" fontId="5" fillId="0" borderId="0" xfId="1" applyFont="1" applyAlignment="1">
      <alignment horizontal="center"/>
    </xf>
    <xf numFmtId="164" fontId="5" fillId="0" borderId="0" xfId="1" applyNumberFormat="1" applyFont="1" applyAlignment="1">
      <alignment horizontal="center"/>
    </xf>
    <xf numFmtId="0" fontId="5" fillId="0" borderId="0" xfId="1" applyFont="1" applyAlignment="1">
      <alignment horizontal="center" vertical="center"/>
    </xf>
    <xf numFmtId="0" fontId="5" fillId="0" borderId="0" xfId="1" applyFont="1"/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horizontal="center" vertical="top"/>
    </xf>
    <xf numFmtId="0" fontId="8" fillId="0" borderId="0" xfId="1" applyFont="1" applyAlignment="1">
      <alignment vertical="top"/>
    </xf>
    <xf numFmtId="165" fontId="3" fillId="0" borderId="0" xfId="1" applyNumberFormat="1" applyFont="1"/>
    <xf numFmtId="166" fontId="3" fillId="0" borderId="0" xfId="1" applyNumberFormat="1" applyFont="1"/>
    <xf numFmtId="167" fontId="3" fillId="0" borderId="0" xfId="1" applyNumberFormat="1" applyFont="1"/>
    <xf numFmtId="168" fontId="3" fillId="0" borderId="0" xfId="1" applyNumberFormat="1" applyFont="1"/>
    <xf numFmtId="0" fontId="9" fillId="0" borderId="0" xfId="1" applyFont="1" applyAlignment="1">
      <alignment horizontal="center"/>
    </xf>
    <xf numFmtId="4" fontId="5" fillId="0" borderId="0" xfId="1" applyNumberFormat="1" applyFont="1" applyAlignment="1">
      <alignment horizontal="center"/>
    </xf>
    <xf numFmtId="0" fontId="10" fillId="0" borderId="0" xfId="1" applyFont="1" applyAlignment="1">
      <alignment horizontal="center"/>
    </xf>
    <xf numFmtId="0" fontId="4" fillId="0" borderId="0" xfId="1" applyFont="1"/>
    <xf numFmtId="0" fontId="3" fillId="0" borderId="0" xfId="1" applyFont="1" applyAlignment="1">
      <alignment horizontal="center" vertical="center"/>
    </xf>
    <xf numFmtId="1" fontId="11" fillId="0" borderId="1" xfId="1" applyNumberFormat="1" applyFont="1" applyBorder="1" applyAlignment="1">
      <alignment horizontal="center" vertical="top"/>
    </xf>
    <xf numFmtId="1" fontId="11" fillId="0" borderId="0" xfId="1" applyNumberFormat="1" applyFont="1" applyAlignment="1">
      <alignment vertical="top"/>
    </xf>
    <xf numFmtId="0" fontId="3" fillId="0" borderId="2" xfId="1" applyFont="1" applyBorder="1" applyAlignment="1">
      <alignment horizontal="center" vertical="center" textRotation="90" wrapText="1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textRotation="90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textRotation="90" wrapText="1"/>
    </xf>
    <xf numFmtId="0" fontId="3" fillId="0" borderId="1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 textRotation="90" wrapText="1"/>
    </xf>
    <xf numFmtId="0" fontId="3" fillId="0" borderId="1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textRotation="90" wrapText="1"/>
    </xf>
    <xf numFmtId="0" fontId="3" fillId="0" borderId="3" xfId="2" applyBorder="1" applyAlignment="1">
      <alignment horizontal="center" vertical="center" textRotation="90" wrapText="1"/>
    </xf>
    <xf numFmtId="49" fontId="3" fillId="0" borderId="3" xfId="1" applyNumberFormat="1" applyFont="1" applyBorder="1" applyAlignment="1">
      <alignment horizontal="center" vertical="center" wrapText="1"/>
    </xf>
    <xf numFmtId="49" fontId="13" fillId="2" borderId="3" xfId="1" applyNumberFormat="1" applyFont="1" applyFill="1" applyBorder="1" applyAlignment="1">
      <alignment horizontal="center" vertical="center"/>
    </xf>
    <xf numFmtId="0" fontId="13" fillId="2" borderId="3" xfId="1" applyFont="1" applyFill="1" applyBorder="1" applyAlignment="1">
      <alignment horizontal="center" vertical="center" wrapText="1"/>
    </xf>
    <xf numFmtId="0" fontId="14" fillId="2" borderId="3" xfId="1" applyFont="1" applyFill="1" applyBorder="1" applyAlignment="1">
      <alignment horizontal="center" vertical="center" wrapText="1"/>
    </xf>
    <xf numFmtId="1" fontId="14" fillId="2" borderId="3" xfId="1" applyNumberFormat="1" applyFont="1" applyFill="1" applyBorder="1" applyAlignment="1">
      <alignment horizontal="center" vertical="center" wrapText="1"/>
    </xf>
    <xf numFmtId="4" fontId="13" fillId="2" borderId="3" xfId="1" applyNumberFormat="1" applyFont="1" applyFill="1" applyBorder="1" applyAlignment="1">
      <alignment horizontal="center" vertical="center" wrapText="1"/>
    </xf>
    <xf numFmtId="169" fontId="13" fillId="2" borderId="3" xfId="1" applyNumberFormat="1" applyFont="1" applyFill="1" applyBorder="1" applyAlignment="1">
      <alignment horizontal="center" vertical="center" wrapText="1"/>
    </xf>
    <xf numFmtId="3" fontId="13" fillId="2" borderId="3" xfId="1" applyNumberFormat="1" applyFont="1" applyFill="1" applyBorder="1" applyAlignment="1">
      <alignment horizontal="center" vertical="center" wrapText="1"/>
    </xf>
    <xf numFmtId="49" fontId="13" fillId="0" borderId="3" xfId="1" applyNumberFormat="1" applyFont="1" applyBorder="1" applyAlignment="1">
      <alignment horizontal="center" vertical="center"/>
    </xf>
    <xf numFmtId="0" fontId="13" fillId="0" borderId="3" xfId="1" applyFont="1" applyBorder="1" applyAlignment="1">
      <alignment horizontal="center" vertical="center" wrapText="1"/>
    </xf>
    <xf numFmtId="0" fontId="15" fillId="0" borderId="3" xfId="1" applyFont="1" applyBorder="1" applyAlignment="1">
      <alignment horizontal="center" vertical="center" wrapText="1"/>
    </xf>
    <xf numFmtId="4" fontId="15" fillId="0" borderId="3" xfId="1" applyNumberFormat="1" applyFont="1" applyBorder="1" applyAlignment="1">
      <alignment horizontal="center" vertical="center" wrapText="1"/>
    </xf>
    <xf numFmtId="3" fontId="15" fillId="0" borderId="3" xfId="1" applyNumberFormat="1" applyFont="1" applyBorder="1" applyAlignment="1">
      <alignment horizontal="center" vertical="center" wrapText="1"/>
    </xf>
    <xf numFmtId="49" fontId="13" fillId="3" borderId="3" xfId="1" applyNumberFormat="1" applyFont="1" applyFill="1" applyBorder="1" applyAlignment="1">
      <alignment horizontal="center" vertical="center"/>
    </xf>
    <xf numFmtId="0" fontId="13" fillId="3" borderId="3" xfId="1" applyFont="1" applyFill="1" applyBorder="1" applyAlignment="1">
      <alignment horizontal="center" vertical="center" wrapText="1"/>
    </xf>
    <xf numFmtId="0" fontId="15" fillId="3" borderId="3" xfId="1" applyFont="1" applyFill="1" applyBorder="1" applyAlignment="1">
      <alignment horizontal="center" vertical="center" wrapText="1"/>
    </xf>
    <xf numFmtId="4" fontId="15" fillId="3" borderId="3" xfId="1" applyNumberFormat="1" applyFont="1" applyFill="1" applyBorder="1" applyAlignment="1">
      <alignment horizontal="center" vertical="center" wrapText="1"/>
    </xf>
    <xf numFmtId="170" fontId="15" fillId="3" borderId="3" xfId="1" applyNumberFormat="1" applyFont="1" applyFill="1" applyBorder="1" applyAlignment="1">
      <alignment horizontal="center" vertical="center" wrapText="1"/>
    </xf>
    <xf numFmtId="3" fontId="15" fillId="3" borderId="3" xfId="1" applyNumberFormat="1" applyFont="1" applyFill="1" applyBorder="1" applyAlignment="1">
      <alignment horizontal="center" vertical="center" wrapText="1"/>
    </xf>
    <xf numFmtId="169" fontId="15" fillId="0" borderId="3" xfId="1" applyNumberFormat="1" applyFont="1" applyBorder="1" applyAlignment="1">
      <alignment horizontal="center" vertical="center" wrapText="1"/>
    </xf>
    <xf numFmtId="169" fontId="15" fillId="3" borderId="3" xfId="1" applyNumberFormat="1" applyFont="1" applyFill="1" applyBorder="1" applyAlignment="1">
      <alignment horizontal="center" vertical="center" wrapText="1"/>
    </xf>
    <xf numFmtId="171" fontId="15" fillId="3" borderId="3" xfId="1" applyNumberFormat="1" applyFont="1" applyFill="1" applyBorder="1" applyAlignment="1">
      <alignment horizontal="center" vertical="center" wrapText="1"/>
    </xf>
    <xf numFmtId="49" fontId="13" fillId="4" borderId="3" xfId="1" applyNumberFormat="1" applyFont="1" applyFill="1" applyBorder="1" applyAlignment="1">
      <alignment horizontal="center" vertical="center"/>
    </xf>
    <xf numFmtId="0" fontId="13" fillId="4" borderId="3" xfId="1" applyFont="1" applyFill="1" applyBorder="1" applyAlignment="1">
      <alignment horizontal="center" vertical="center" wrapText="1"/>
    </xf>
    <xf numFmtId="0" fontId="15" fillId="4" borderId="3" xfId="1" applyFont="1" applyFill="1" applyBorder="1" applyAlignment="1">
      <alignment horizontal="center" vertical="center" wrapText="1"/>
    </xf>
    <xf numFmtId="4" fontId="15" fillId="4" borderId="3" xfId="1" applyNumberFormat="1" applyFont="1" applyFill="1" applyBorder="1" applyAlignment="1">
      <alignment horizontal="center" vertical="center" wrapText="1"/>
    </xf>
    <xf numFmtId="3" fontId="15" fillId="4" borderId="3" xfId="1" applyNumberFormat="1" applyFont="1" applyFill="1" applyBorder="1" applyAlignment="1">
      <alignment horizontal="center" vertical="center" wrapText="1"/>
    </xf>
    <xf numFmtId="49" fontId="16" fillId="0" borderId="3" xfId="1" applyNumberFormat="1" applyFont="1" applyBorder="1" applyAlignment="1">
      <alignment horizontal="center" vertical="center"/>
    </xf>
    <xf numFmtId="0" fontId="16" fillId="0" borderId="3" xfId="1" applyFont="1" applyBorder="1" applyAlignment="1">
      <alignment horizontal="center" vertical="center" wrapText="1"/>
    </xf>
    <xf numFmtId="49" fontId="16" fillId="3" borderId="3" xfId="1" applyNumberFormat="1" applyFont="1" applyFill="1" applyBorder="1" applyAlignment="1">
      <alignment horizontal="center" vertical="center"/>
    </xf>
    <xf numFmtId="0" fontId="16" fillId="3" borderId="3" xfId="1" applyFont="1" applyFill="1" applyBorder="1" applyAlignment="1">
      <alignment horizontal="center" vertical="center" wrapText="1"/>
    </xf>
    <xf numFmtId="2" fontId="15" fillId="3" borderId="3" xfId="1" applyNumberFormat="1" applyFont="1" applyFill="1" applyBorder="1" applyAlignment="1">
      <alignment horizontal="center" vertical="center" wrapText="1"/>
    </xf>
    <xf numFmtId="49" fontId="16" fillId="5" borderId="3" xfId="1" applyNumberFormat="1" applyFont="1" applyFill="1" applyBorder="1" applyAlignment="1">
      <alignment horizontal="center" vertical="center"/>
    </xf>
    <xf numFmtId="0" fontId="16" fillId="5" borderId="3" xfId="1" applyFont="1" applyFill="1" applyBorder="1" applyAlignment="1">
      <alignment horizontal="left" vertical="center" wrapText="1"/>
    </xf>
    <xf numFmtId="0" fontId="13" fillId="5" borderId="3" xfId="1" applyFont="1" applyFill="1" applyBorder="1" applyAlignment="1">
      <alignment horizontal="center" vertical="center"/>
    </xf>
    <xf numFmtId="0" fontId="16" fillId="5" borderId="6" xfId="1" applyFont="1" applyFill="1" applyBorder="1" applyAlignment="1">
      <alignment horizontal="center" vertical="center" wrapText="1"/>
    </xf>
    <xf numFmtId="0" fontId="15" fillId="5" borderId="6" xfId="1" applyFont="1" applyFill="1" applyBorder="1" applyAlignment="1">
      <alignment horizontal="center" vertical="center" wrapText="1"/>
    </xf>
    <xf numFmtId="4" fontId="15" fillId="5" borderId="6" xfId="1" applyNumberFormat="1" applyFont="1" applyFill="1" applyBorder="1" applyAlignment="1">
      <alignment horizontal="center" vertical="center" wrapText="1"/>
    </xf>
    <xf numFmtId="3" fontId="15" fillId="5" borderId="6" xfId="1" applyNumberFormat="1" applyFont="1" applyFill="1" applyBorder="1" applyAlignment="1">
      <alignment horizontal="center" vertical="center" wrapText="1"/>
    </xf>
    <xf numFmtId="172" fontId="15" fillId="5" borderId="6" xfId="3" applyFont="1" applyFill="1" applyBorder="1" applyAlignment="1">
      <alignment horizontal="center" vertical="center" wrapText="1"/>
    </xf>
    <xf numFmtId="171" fontId="15" fillId="5" borderId="6" xfId="3" applyNumberFormat="1" applyFont="1" applyFill="1" applyBorder="1" applyAlignment="1">
      <alignment horizontal="center" vertical="center" wrapText="1"/>
    </xf>
    <xf numFmtId="2" fontId="15" fillId="5" borderId="6" xfId="1" applyNumberFormat="1" applyFont="1" applyFill="1" applyBorder="1" applyAlignment="1">
      <alignment horizontal="center" vertical="center" wrapText="1"/>
    </xf>
    <xf numFmtId="1" fontId="15" fillId="5" borderId="6" xfId="1" applyNumberFormat="1" applyFont="1" applyFill="1" applyBorder="1" applyAlignment="1">
      <alignment horizontal="center" vertical="center" wrapText="1"/>
    </xf>
    <xf numFmtId="3" fontId="17" fillId="5" borderId="6" xfId="1" applyNumberFormat="1" applyFont="1" applyFill="1" applyBorder="1" applyAlignment="1">
      <alignment horizontal="center" vertical="center" wrapText="1"/>
    </xf>
    <xf numFmtId="173" fontId="15" fillId="5" borderId="6" xfId="3" applyNumberFormat="1" applyFont="1" applyFill="1" applyBorder="1" applyAlignment="1">
      <alignment horizontal="center" vertical="center" wrapText="1"/>
    </xf>
    <xf numFmtId="172" fontId="15" fillId="5" borderId="6" xfId="3" applyFont="1" applyFill="1" applyBorder="1" applyAlignment="1">
      <alignment vertical="center" wrapText="1"/>
    </xf>
    <xf numFmtId="3" fontId="15" fillId="5" borderId="6" xfId="3" applyNumberFormat="1" applyFont="1" applyFill="1" applyBorder="1" applyAlignment="1">
      <alignment horizontal="center" vertical="center" wrapText="1"/>
    </xf>
    <xf numFmtId="4" fontId="15" fillId="5" borderId="6" xfId="3" applyNumberFormat="1" applyFont="1" applyFill="1" applyBorder="1" applyAlignment="1">
      <alignment horizontal="center" vertical="center" wrapText="1"/>
    </xf>
    <xf numFmtId="174" fontId="15" fillId="5" borderId="6" xfId="1" applyNumberFormat="1" applyFont="1" applyFill="1" applyBorder="1" applyAlignment="1">
      <alignment horizontal="center" vertical="center" wrapText="1"/>
    </xf>
    <xf numFmtId="1" fontId="3" fillId="5" borderId="3" xfId="0" applyNumberFormat="1" applyFont="1" applyFill="1" applyBorder="1" applyAlignment="1">
      <alignment horizontal="center" vertical="center" wrapText="1"/>
    </xf>
    <xf numFmtId="3" fontId="3" fillId="5" borderId="3" xfId="0" applyNumberFormat="1" applyFont="1" applyFill="1" applyBorder="1" applyAlignment="1">
      <alignment horizontal="center" vertical="center" wrapText="1"/>
    </xf>
    <xf numFmtId="165" fontId="15" fillId="5" borderId="6" xfId="1" applyNumberFormat="1" applyFont="1" applyFill="1" applyBorder="1" applyAlignment="1">
      <alignment horizontal="center" vertical="center" wrapText="1"/>
    </xf>
    <xf numFmtId="0" fontId="17" fillId="3" borderId="3" xfId="1" applyFont="1" applyFill="1" applyBorder="1" applyAlignment="1">
      <alignment horizontal="center" vertical="center" wrapText="1"/>
    </xf>
    <xf numFmtId="0" fontId="15" fillId="5" borderId="6" xfId="1" applyFont="1" applyFill="1" applyBorder="1" applyAlignment="1">
      <alignment horizontal="left" vertical="center" wrapText="1"/>
    </xf>
    <xf numFmtId="0" fontId="14" fillId="5" borderId="6" xfId="1" applyFont="1" applyFill="1" applyBorder="1" applyAlignment="1">
      <alignment horizontal="center" vertical="center" wrapText="1"/>
    </xf>
    <xf numFmtId="0" fontId="18" fillId="5" borderId="3" xfId="1" applyFont="1" applyFill="1" applyBorder="1" applyAlignment="1">
      <alignment horizontal="center" vertical="center" wrapText="1"/>
    </xf>
    <xf numFmtId="49" fontId="16" fillId="6" borderId="3" xfId="1" applyNumberFormat="1" applyFont="1" applyFill="1" applyBorder="1" applyAlignment="1">
      <alignment horizontal="center" vertical="center"/>
    </xf>
    <xf numFmtId="0" fontId="16" fillId="6" borderId="3" xfId="1" applyFont="1" applyFill="1" applyBorder="1" applyAlignment="1">
      <alignment horizontal="center" vertical="center" wrapText="1"/>
    </xf>
    <xf numFmtId="0" fontId="15" fillId="6" borderId="3" xfId="1" applyFont="1" applyFill="1" applyBorder="1" applyAlignment="1">
      <alignment horizontal="center" vertical="center" wrapText="1"/>
    </xf>
    <xf numFmtId="4" fontId="15" fillId="6" borderId="3" xfId="1" applyNumberFormat="1" applyFont="1" applyFill="1" applyBorder="1" applyAlignment="1">
      <alignment horizontal="center" vertical="center" wrapText="1"/>
    </xf>
    <xf numFmtId="3" fontId="15" fillId="6" borderId="3" xfId="1" applyNumberFormat="1" applyFont="1" applyFill="1" applyBorder="1" applyAlignment="1">
      <alignment horizontal="center" vertical="center" wrapText="1"/>
    </xf>
    <xf numFmtId="3" fontId="17" fillId="6" borderId="3" xfId="1" applyNumberFormat="1" applyFont="1" applyFill="1" applyBorder="1" applyAlignment="1">
      <alignment horizontal="center" vertical="center" wrapText="1"/>
    </xf>
    <xf numFmtId="172" fontId="15" fillId="5" borderId="6" xfId="1" applyNumberFormat="1" applyFont="1" applyFill="1" applyBorder="1" applyAlignment="1">
      <alignment vertical="center" wrapText="1"/>
    </xf>
    <xf numFmtId="175" fontId="15" fillId="5" borderId="6" xfId="3" applyNumberFormat="1" applyFont="1" applyFill="1" applyBorder="1" applyAlignment="1">
      <alignment horizontal="center" vertical="center" wrapText="1"/>
    </xf>
    <xf numFmtId="176" fontId="15" fillId="5" borderId="6" xfId="3" applyNumberFormat="1" applyFont="1" applyFill="1" applyBorder="1" applyAlignment="1">
      <alignment horizontal="center" vertical="center" wrapText="1"/>
    </xf>
    <xf numFmtId="176" fontId="15" fillId="5" borderId="6" xfId="1" applyNumberFormat="1" applyFont="1" applyFill="1" applyBorder="1" applyAlignment="1">
      <alignment horizontal="center" vertical="center" wrapText="1"/>
    </xf>
    <xf numFmtId="3" fontId="14" fillId="7" borderId="6" xfId="1" applyNumberFormat="1" applyFont="1" applyFill="1" applyBorder="1" applyAlignment="1">
      <alignment horizontal="center" vertical="center" wrapText="1"/>
    </xf>
    <xf numFmtId="4" fontId="14" fillId="7" borderId="6" xfId="1" applyNumberFormat="1" applyFont="1" applyFill="1" applyBorder="1" applyAlignment="1">
      <alignment horizontal="center" vertical="center" wrapText="1"/>
    </xf>
    <xf numFmtId="0" fontId="17" fillId="0" borderId="3" xfId="1" applyFont="1" applyBorder="1" applyAlignment="1">
      <alignment horizontal="center" vertical="center" wrapText="1"/>
    </xf>
    <xf numFmtId="49" fontId="16" fillId="8" borderId="3" xfId="1" applyNumberFormat="1" applyFont="1" applyFill="1" applyBorder="1" applyAlignment="1">
      <alignment horizontal="center" vertical="center"/>
    </xf>
    <xf numFmtId="0" fontId="16" fillId="8" borderId="3" xfId="1" applyFont="1" applyFill="1" applyBorder="1" applyAlignment="1">
      <alignment horizontal="center" vertical="center" wrapText="1"/>
    </xf>
    <xf numFmtId="0" fontId="15" fillId="8" borderId="3" xfId="1" applyFont="1" applyFill="1" applyBorder="1" applyAlignment="1">
      <alignment horizontal="center" vertical="center" wrapText="1"/>
    </xf>
    <xf numFmtId="4" fontId="15" fillId="8" borderId="3" xfId="1" applyNumberFormat="1" applyFont="1" applyFill="1" applyBorder="1" applyAlignment="1">
      <alignment horizontal="center" vertical="center" wrapText="1"/>
    </xf>
    <xf numFmtId="0" fontId="17" fillId="8" borderId="3" xfId="1" applyFont="1" applyFill="1" applyBorder="1" applyAlignment="1">
      <alignment horizontal="center" vertical="center" wrapText="1"/>
    </xf>
    <xf numFmtId="0" fontId="17" fillId="6" borderId="3" xfId="1" applyFont="1" applyFill="1" applyBorder="1" applyAlignment="1">
      <alignment horizontal="center" vertical="center" wrapText="1"/>
    </xf>
    <xf numFmtId="0" fontId="13" fillId="5" borderId="3" xfId="1" applyFont="1" applyFill="1" applyBorder="1" applyAlignment="1">
      <alignment horizontal="center" vertical="center" wrapText="1"/>
    </xf>
    <xf numFmtId="164" fontId="16" fillId="5" borderId="3" xfId="1" applyNumberFormat="1" applyFont="1" applyFill="1" applyBorder="1" applyAlignment="1">
      <alignment horizontal="center" vertical="center"/>
    </xf>
    <xf numFmtId="3" fontId="16" fillId="5" borderId="3" xfId="1" applyNumberFormat="1" applyFont="1" applyFill="1" applyBorder="1" applyAlignment="1">
      <alignment horizontal="center" vertical="center"/>
    </xf>
    <xf numFmtId="175" fontId="15" fillId="5" borderId="6" xfId="1" applyNumberFormat="1" applyFont="1" applyFill="1" applyBorder="1" applyAlignment="1">
      <alignment horizontal="center" vertical="center" wrapText="1"/>
    </xf>
    <xf numFmtId="4" fontId="16" fillId="5" borderId="3" xfId="1" applyNumberFormat="1" applyFont="1" applyFill="1" applyBorder="1" applyAlignment="1">
      <alignment horizontal="center" vertical="center" wrapText="1"/>
    </xf>
    <xf numFmtId="177" fontId="15" fillId="5" borderId="6" xfId="1" applyNumberFormat="1" applyFont="1" applyFill="1" applyBorder="1" applyAlignment="1">
      <alignment horizontal="center" vertical="center" wrapText="1"/>
    </xf>
    <xf numFmtId="0" fontId="16" fillId="0" borderId="3" xfId="1" applyFont="1" applyBorder="1" applyAlignment="1">
      <alignment horizontal="center" wrapText="1"/>
    </xf>
    <xf numFmtId="49" fontId="16" fillId="0" borderId="3" xfId="1" applyNumberFormat="1" applyFont="1" applyBorder="1" applyAlignment="1">
      <alignment horizontal="center" vertical="center" wrapText="1"/>
    </xf>
    <xf numFmtId="0" fontId="16" fillId="5" borderId="3" xfId="1" applyFont="1" applyFill="1" applyBorder="1" applyAlignment="1">
      <alignment horizontal="center" vertical="center" wrapText="1"/>
    </xf>
    <xf numFmtId="1" fontId="16" fillId="5" borderId="3" xfId="1" applyNumberFormat="1" applyFont="1" applyFill="1" applyBorder="1" applyAlignment="1">
      <alignment horizontal="center" vertical="center" wrapText="1"/>
    </xf>
    <xf numFmtId="2" fontId="16" fillId="5" borderId="3" xfId="1" applyNumberFormat="1" applyFont="1" applyFill="1" applyBorder="1" applyAlignment="1">
      <alignment horizontal="center" vertical="center" wrapText="1"/>
    </xf>
    <xf numFmtId="3" fontId="16" fillId="5" borderId="3" xfId="1" applyNumberFormat="1" applyFont="1" applyFill="1" applyBorder="1" applyAlignment="1">
      <alignment horizontal="center" vertical="center" wrapText="1"/>
    </xf>
    <xf numFmtId="175" fontId="14" fillId="7" borderId="6" xfId="3" applyNumberFormat="1" applyFont="1" applyFill="1" applyBorder="1" applyAlignment="1">
      <alignment horizontal="center" vertical="center" wrapText="1"/>
    </xf>
    <xf numFmtId="2" fontId="14" fillId="7" borderId="6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" xfId="2" xr:uid="{E9B88C02-CEBD-46B2-A39D-5E3819385BF2}"/>
    <cellStyle name="Обычный 7" xfId="1" xr:uid="{99161AAF-2277-40FA-9463-60DB80AC58BE}"/>
    <cellStyle name="Финансовый 3" xfId="3" xr:uid="{E2DB1BD3-00D9-4311-8D87-A7789CC561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\&#1092;&#1072;&#1081;&#1083;&#1086;&#1074;&#1099;&#1081;%20&#1086;&#1073;&#1084;&#1077;&#1085;\Users\VereshchakaAV\Desktop\&#1052;&#1086;&#1080;%20&#1076;&#1086;&#1082;&#1091;&#1084;&#1077;&#1085;&#1090;&#1099;\&#1048;&#1055;\&#1055;&#1088;&#1086;&#1077;&#1082;&#1090;%202022-2026%20&#1075;&#1075;\&#1080;&#1087;%202022-2026\&#1048;&#1055;%202022_2026%20&#1044;&#1069;&#1057;&#105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kinaOR/Documents/Econom/&#1044;&#1069;&#1057;&#1050;/&#1048;&#1085;&#1074;&#1077;&#1089;&#1090;%20&#1087;&#1088;&#1086;&#1075;&#1088;&#1072;&#1084;&#1084;&#1072;/&#1048;&#1053;&#1042;&#1045;&#1057;&#1058;_2025_2028/&#1044;&#1069;&#1057;&#1050;_&#1082;&#1086;&#1088;&#1088;&#1077;&#1082;&#1090;&#1080;&#1088;&#1086;&#1074;&#1082;&#1072;_&#1048;&#1055;_2025_2028%20&#1076;&#1086;&#1088;&#1072;&#1073;&#1086;&#1090;&#1072;&#1085;%20&#1087;&#1086;%20&#1079;&#1072;&#1084;&#1077;&#1095;&#1044;&#1056;&#1057;&#105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(стр-во)"/>
      <sheetName val="Прил 2 АИИСКУЭ"/>
      <sheetName val="Пргноз индексов-дефляторов"/>
      <sheetName val="Расчет стоимости ИПР"/>
      <sheetName val="Ф1 (2022)"/>
      <sheetName val="Ф1(2023)"/>
      <sheetName val="Ф1 (2024.)"/>
      <sheetName val="Ф1 (2025.)"/>
      <sheetName val="Ф1 (2023)"/>
      <sheetName val="Ф1(2026)"/>
      <sheetName val="Ф2"/>
      <sheetName val="Ф3"/>
      <sheetName val="Ф4"/>
      <sheetName val="Ф5 2022"/>
      <sheetName val="Ф5 2023"/>
      <sheetName val="Ф5 2024"/>
      <sheetName val="Ф5 2025"/>
      <sheetName val="Ф5 2026"/>
      <sheetName val="Ф6"/>
      <sheetName val="Ф7"/>
      <sheetName val="Ф8"/>
      <sheetName val="Ф9"/>
      <sheetName val="Ф10"/>
      <sheetName val="СТАРТ"/>
      <sheetName val="Ф11"/>
      <sheetName val="Ф11 разд 2"/>
      <sheetName val="Ф12"/>
      <sheetName val="Ф13"/>
      <sheetName val="Ф14"/>
      <sheetName val="Ф15"/>
      <sheetName val="Ф16"/>
      <sheetName val="Ф 17  инд.деф."/>
      <sheetName val="Ф 18"/>
      <sheetName val="Ф19 ЕНС"/>
      <sheetName val="Ф 20 Фин план"/>
      <sheetName val="Ф20 Источники фин."/>
      <sheetName val="Ф20 Источники фин. "/>
      <sheetName val="предложение предприятия 01.05."/>
      <sheetName val="L_ДЭСК_01"/>
      <sheetName val="L_ДЭСК_02"/>
      <sheetName val="L_ДЭСК_03"/>
      <sheetName val="L_ДЭСК_04"/>
      <sheetName val="L_ДЭСК_5"/>
      <sheetName val="L_ДЭСК_06"/>
      <sheetName val="L_ДЭСК_07"/>
      <sheetName val="L_ДЭСК_08"/>
      <sheetName val="L_ДЭСК_09"/>
      <sheetName val="L_ДЭСК_10"/>
      <sheetName val="L_ДЭСК_11"/>
      <sheetName val="L_ДЭСК_12"/>
      <sheetName val="L_ДЭСК_13"/>
      <sheetName val="L_ДЭСК_14"/>
      <sheetName val="L_ДЭСК_15"/>
      <sheetName val="L_ДЭСК_16"/>
      <sheetName val="L_ДЭСК_17"/>
      <sheetName val="L_ДЭСК_18"/>
      <sheetName val="L_ДЭСК_19"/>
      <sheetName val="L_ДЭСК_20"/>
      <sheetName val="L_ДЭСК_21"/>
      <sheetName val="L_ДЭСК_22"/>
      <sheetName val="L_ДЭСК_23"/>
      <sheetName val="L_ДЭСК_24"/>
      <sheetName val="L_ДЭСК_25"/>
      <sheetName val="L_ДЭСК_26"/>
      <sheetName val="L_ДЭСК_27"/>
      <sheetName val="L_ДЭСК_28"/>
      <sheetName val="L_ДЭСК_29"/>
      <sheetName val="L_ДЭСК_30"/>
      <sheetName val="L_ДЭСК_31"/>
      <sheetName val="L_ДЭСК_32"/>
      <sheetName val="L_ДЭСК_33"/>
      <sheetName val="L_ДЭСК_34"/>
      <sheetName val="L_ДЭСК_35"/>
      <sheetName val="L_ДЭСК_36"/>
      <sheetName val="L_ДЭСК_37"/>
      <sheetName val="L_ДЭСК_38"/>
      <sheetName val="L_ДЭСК_39"/>
      <sheetName val="L_ДЭСК_40"/>
      <sheetName val="L_ДЭСК_41"/>
      <sheetName val="L_ДЭСК_42"/>
      <sheetName val="L_ДЭСК_43"/>
      <sheetName val="L_ДЭСК_44"/>
      <sheetName val="L_ДЭСК_45"/>
      <sheetName val="L_ДЭСК_46"/>
      <sheetName val="L_ДЭСК_47"/>
      <sheetName val="L_ДЭСК_48"/>
      <sheetName val="L_ДЭСК_49"/>
      <sheetName val="L_ДЭСК_50"/>
      <sheetName val="L_ДЭСК_51"/>
      <sheetName val="L_ДЭСК_52"/>
      <sheetName val="L_ДЭСК_53"/>
      <sheetName val="L_ДЭСК_54"/>
      <sheetName val="L_ДЭСК_55"/>
      <sheetName val="ПЛАН НВВ 2020-20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8">
          <cell r="D18" t="str">
            <v>П</v>
          </cell>
        </row>
        <row r="19">
          <cell r="D19" t="str">
            <v>нд</v>
          </cell>
          <cell r="E19" t="str">
            <v>нд</v>
          </cell>
          <cell r="F19" t="str">
            <v>нд</v>
          </cell>
          <cell r="G19" t="str">
            <v>нд</v>
          </cell>
          <cell r="H19" t="str">
            <v>нд</v>
          </cell>
        </row>
        <row r="20">
          <cell r="D20" t="str">
            <v>П</v>
          </cell>
        </row>
        <row r="21">
          <cell r="D21" t="str">
            <v>нд</v>
          </cell>
          <cell r="E21" t="str">
            <v>нд</v>
          </cell>
          <cell r="F21" t="str">
            <v>нд</v>
          </cell>
        </row>
        <row r="22">
          <cell r="D22" t="str">
            <v>П</v>
          </cell>
        </row>
        <row r="23">
          <cell r="D23" t="str">
            <v>нд</v>
          </cell>
          <cell r="E23" t="str">
            <v>нд</v>
          </cell>
          <cell r="F23" t="str">
            <v>нд</v>
          </cell>
        </row>
        <row r="24">
          <cell r="D24" t="str">
            <v>нд</v>
          </cell>
          <cell r="E24" t="str">
            <v>нд</v>
          </cell>
          <cell r="F24" t="str">
            <v>нд</v>
          </cell>
        </row>
        <row r="26">
          <cell r="D26" t="str">
            <v>нд</v>
          </cell>
          <cell r="E26" t="str">
            <v>нд</v>
          </cell>
          <cell r="F26" t="str">
            <v>нд</v>
          </cell>
        </row>
        <row r="27">
          <cell r="D27" t="str">
            <v>нд</v>
          </cell>
          <cell r="E27" t="str">
            <v>нд</v>
          </cell>
          <cell r="F27" t="str">
            <v>нд</v>
          </cell>
        </row>
        <row r="28">
          <cell r="D28" t="str">
            <v>нд</v>
          </cell>
          <cell r="E28" t="str">
            <v>нд</v>
          </cell>
          <cell r="F28" t="str">
            <v>нд</v>
          </cell>
        </row>
        <row r="29">
          <cell r="D29" t="str">
            <v>нд</v>
          </cell>
          <cell r="E29" t="str">
            <v>нд</v>
          </cell>
          <cell r="F29" t="str">
            <v>нд</v>
          </cell>
        </row>
        <row r="30">
          <cell r="D30" t="str">
            <v>нд</v>
          </cell>
          <cell r="E30" t="str">
            <v>нд</v>
          </cell>
          <cell r="F30" t="str">
            <v>нд</v>
          </cell>
        </row>
        <row r="31">
          <cell r="D31" t="str">
            <v>нд</v>
          </cell>
          <cell r="E31" t="str">
            <v>нд</v>
          </cell>
          <cell r="F31" t="str">
            <v>нд</v>
          </cell>
        </row>
        <row r="32">
          <cell r="D32" t="str">
            <v>нд</v>
          </cell>
          <cell r="E32" t="str">
            <v>нд</v>
          </cell>
          <cell r="F32" t="str">
            <v>нд</v>
          </cell>
        </row>
        <row r="33">
          <cell r="D33" t="str">
            <v>нд</v>
          </cell>
          <cell r="E33" t="str">
            <v>нд</v>
          </cell>
          <cell r="F33" t="str">
            <v>нд</v>
          </cell>
        </row>
        <row r="34">
          <cell r="D34" t="str">
            <v>нд</v>
          </cell>
          <cell r="E34" t="str">
            <v>нд</v>
          </cell>
          <cell r="F34" t="str">
            <v>нд</v>
          </cell>
        </row>
        <row r="35">
          <cell r="D35" t="str">
            <v>нд</v>
          </cell>
          <cell r="E35" t="str">
            <v>нд</v>
          </cell>
          <cell r="F35" t="str">
            <v>нд</v>
          </cell>
        </row>
        <row r="36">
          <cell r="D36" t="str">
            <v>нд</v>
          </cell>
          <cell r="E36" t="str">
            <v>нд</v>
          </cell>
          <cell r="F36" t="str">
            <v>нд</v>
          </cell>
        </row>
        <row r="37">
          <cell r="D37" t="str">
            <v>нд</v>
          </cell>
          <cell r="E37" t="str">
            <v>нд</v>
          </cell>
          <cell r="F37" t="str">
            <v>нд</v>
          </cell>
        </row>
        <row r="38">
          <cell r="D38" t="str">
            <v>нд</v>
          </cell>
          <cell r="E38" t="str">
            <v>нд</v>
          </cell>
          <cell r="F38" t="str">
            <v>нд</v>
          </cell>
        </row>
        <row r="39">
          <cell r="D39" t="str">
            <v>нд</v>
          </cell>
          <cell r="E39" t="str">
            <v>нд</v>
          </cell>
          <cell r="F39" t="str">
            <v>нд</v>
          </cell>
        </row>
        <row r="40">
          <cell r="D40" t="str">
            <v>нд</v>
          </cell>
          <cell r="E40" t="str">
            <v>нд</v>
          </cell>
          <cell r="F40" t="str">
            <v>нд</v>
          </cell>
        </row>
        <row r="41">
          <cell r="D41" t="str">
            <v>нд</v>
          </cell>
          <cell r="E41" t="str">
            <v>нд</v>
          </cell>
          <cell r="F41" t="str">
            <v>нд</v>
          </cell>
        </row>
        <row r="42">
          <cell r="D42" t="str">
            <v>нд</v>
          </cell>
          <cell r="E42" t="str">
            <v>нд</v>
          </cell>
          <cell r="F42" t="str">
            <v>нд</v>
          </cell>
        </row>
        <row r="43">
          <cell r="D43" t="str">
            <v>нд</v>
          </cell>
          <cell r="E43" t="str">
            <v>нд</v>
          </cell>
          <cell r="F43" t="str">
            <v>нд</v>
          </cell>
        </row>
        <row r="44">
          <cell r="D44" t="str">
            <v>нд</v>
          </cell>
          <cell r="E44" t="str">
            <v>нд</v>
          </cell>
          <cell r="F44" t="str">
            <v>нд</v>
          </cell>
        </row>
        <row r="45">
          <cell r="D45" t="str">
            <v>нд</v>
          </cell>
          <cell r="E45" t="str">
            <v>нд</v>
          </cell>
          <cell r="F45" t="str">
            <v>нд</v>
          </cell>
        </row>
        <row r="46">
          <cell r="D46" t="str">
            <v>нд</v>
          </cell>
          <cell r="E46" t="str">
            <v>нд</v>
          </cell>
          <cell r="F46" t="str">
            <v>нд</v>
          </cell>
        </row>
        <row r="47">
          <cell r="D47" t="str">
            <v>П</v>
          </cell>
        </row>
        <row r="67">
          <cell r="D67" t="str">
            <v>нд</v>
          </cell>
        </row>
        <row r="68">
          <cell r="D68" t="str">
            <v>П</v>
          </cell>
        </row>
        <row r="69">
          <cell r="D69" t="str">
            <v>П</v>
          </cell>
        </row>
        <row r="104">
          <cell r="D104" t="str">
            <v>нд</v>
          </cell>
          <cell r="E104" t="str">
            <v>нд</v>
          </cell>
          <cell r="F104" t="str">
            <v>нд</v>
          </cell>
        </row>
        <row r="105">
          <cell r="AM105" t="str">
            <v>нд</v>
          </cell>
          <cell r="AN105" t="str">
            <v>нд</v>
          </cell>
          <cell r="AO105" t="str">
            <v>нд</v>
          </cell>
        </row>
        <row r="107">
          <cell r="D107" t="str">
            <v>нд</v>
          </cell>
          <cell r="E107" t="str">
            <v>нд</v>
          </cell>
          <cell r="F107" t="str">
            <v>нд</v>
          </cell>
        </row>
        <row r="108">
          <cell r="D108" t="str">
            <v>нд</v>
          </cell>
          <cell r="E108" t="str">
            <v>нд</v>
          </cell>
          <cell r="F108" t="str">
            <v>нд</v>
          </cell>
        </row>
        <row r="109">
          <cell r="D109" t="str">
            <v>нд</v>
          </cell>
          <cell r="E109" t="str">
            <v>нд</v>
          </cell>
          <cell r="F109" t="str">
            <v>нд</v>
          </cell>
        </row>
        <row r="110">
          <cell r="D110" t="str">
            <v>нд</v>
          </cell>
          <cell r="E110" t="str">
            <v>нд</v>
          </cell>
          <cell r="F110" t="str">
            <v>нд</v>
          </cell>
        </row>
        <row r="111">
          <cell r="D111" t="str">
            <v>нд</v>
          </cell>
          <cell r="E111" t="str">
            <v>нд</v>
          </cell>
          <cell r="F111" t="str">
            <v>нд</v>
          </cell>
        </row>
        <row r="112">
          <cell r="D112" t="str">
            <v>нд</v>
          </cell>
          <cell r="E112" t="str">
            <v>нд</v>
          </cell>
          <cell r="F112" t="str">
            <v>нд</v>
          </cell>
        </row>
        <row r="113">
          <cell r="D113" t="str">
            <v>нд</v>
          </cell>
          <cell r="E113" t="str">
            <v>нд</v>
          </cell>
          <cell r="F113" t="str">
            <v>нд</v>
          </cell>
        </row>
        <row r="114">
          <cell r="D114" t="str">
            <v>нд</v>
          </cell>
          <cell r="E114" t="str">
            <v>нд</v>
          </cell>
          <cell r="F114" t="str">
            <v>нд</v>
          </cell>
        </row>
        <row r="115">
          <cell r="D115" t="str">
            <v>нд</v>
          </cell>
          <cell r="E115" t="str">
            <v>нд</v>
          </cell>
          <cell r="F115" t="str">
            <v>нд</v>
          </cell>
        </row>
        <row r="116">
          <cell r="D116" t="str">
            <v>нд</v>
          </cell>
          <cell r="E116" t="str">
            <v>нд</v>
          </cell>
          <cell r="F116" t="str">
            <v>нд</v>
          </cell>
        </row>
        <row r="117">
          <cell r="D117" t="str">
            <v>нд</v>
          </cell>
          <cell r="E117" t="str">
            <v>нд</v>
          </cell>
          <cell r="F117" t="str">
            <v>нд</v>
          </cell>
        </row>
        <row r="118">
          <cell r="D118" t="str">
            <v>нд</v>
          </cell>
          <cell r="E118" t="str">
            <v>нд</v>
          </cell>
          <cell r="F118" t="str">
            <v>нд</v>
          </cell>
        </row>
        <row r="119">
          <cell r="D119" t="str">
            <v>нд</v>
          </cell>
          <cell r="E119" t="str">
            <v>нд</v>
          </cell>
          <cell r="F119" t="str">
            <v>нд</v>
          </cell>
        </row>
        <row r="120">
          <cell r="D120" t="str">
            <v>нд</v>
          </cell>
          <cell r="E120" t="str">
            <v>нд</v>
          </cell>
          <cell r="F120" t="str">
            <v>нд</v>
          </cell>
        </row>
        <row r="125">
          <cell r="D125" t="str">
            <v>нд</v>
          </cell>
          <cell r="E125" t="str">
            <v>нд</v>
          </cell>
          <cell r="F125" t="str">
            <v>нд</v>
          </cell>
        </row>
        <row r="126">
          <cell r="D126" t="str">
            <v>нд</v>
          </cell>
          <cell r="E126" t="str">
            <v>нд</v>
          </cell>
          <cell r="F126" t="str">
            <v>нд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1_2027"/>
      <sheetName val="Ф1_2028"/>
      <sheetName val="Ф2 "/>
      <sheetName val="Ф3 "/>
      <sheetName val="Ф4 "/>
      <sheetName val="Ф5 2022"/>
      <sheetName val="Ф5. 2022"/>
      <sheetName val="Ф5 2023"/>
      <sheetName val="Ф5 2024"/>
      <sheetName val="Ф5 2025"/>
      <sheetName val="Ф5 2026"/>
      <sheetName val="Ф5 2027"/>
      <sheetName val="Ф5 2028"/>
      <sheetName val="Ф6"/>
      <sheetName val="Ф7"/>
      <sheetName val="Ф10"/>
      <sheetName val="Ф12"/>
      <sheetName val="Ф14"/>
      <sheetName val="Ф 17  инд.деф."/>
      <sheetName val="Ф 18"/>
      <sheetName val="Ф 19"/>
      <sheetName val="Ф20 Источники фин. 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49">
          <cell r="B49" t="str">
            <v>Реконструкция ТП № 5 с. Новостройка</v>
          </cell>
          <cell r="C49" t="str">
            <v>L_ДЭСК_04</v>
          </cell>
          <cell r="D49" t="str">
            <v>П</v>
          </cell>
          <cell r="E49">
            <v>2022</v>
          </cell>
          <cell r="F49">
            <v>2022</v>
          </cell>
          <cell r="G49">
            <v>0</v>
          </cell>
          <cell r="T49">
            <v>2.3198064</v>
          </cell>
        </row>
        <row r="50">
          <cell r="B50" t="str">
            <v xml:space="preserve">Реконструкция КТП №105 </v>
          </cell>
          <cell r="C50" t="str">
            <v>L_ДЭСК_07</v>
          </cell>
          <cell r="D50" t="str">
            <v>П</v>
          </cell>
          <cell r="E50">
            <v>2022</v>
          </cell>
          <cell r="F50">
            <v>2022</v>
          </cell>
          <cell r="G50">
            <v>0</v>
          </cell>
          <cell r="T50">
            <v>0.86917319999999998</v>
          </cell>
        </row>
        <row r="51">
          <cell r="B51" t="str">
            <v>Реконструкция КТП № 1 "ЛДК"</v>
          </cell>
          <cell r="C51" t="str">
            <v>L_ДЭСК_08</v>
          </cell>
          <cell r="D51" t="str">
            <v>П</v>
          </cell>
          <cell r="E51">
            <v>2022</v>
          </cell>
          <cell r="F51">
            <v>2022</v>
          </cell>
          <cell r="G51">
            <v>0</v>
          </cell>
          <cell r="T51">
            <v>1.4210016000000001</v>
          </cell>
        </row>
        <row r="52">
          <cell r="B52" t="str">
            <v>ЛЭП-10 кВ ф. №1 ПС "Пожарское" реконструкция КТП № 4 с. Пожарское, Пожарский район</v>
          </cell>
          <cell r="C52" t="str">
            <v>L_ДЭСК_019</v>
          </cell>
          <cell r="D52" t="str">
            <v>П</v>
          </cell>
          <cell r="E52">
            <v>2023</v>
          </cell>
          <cell r="F52">
            <v>2023</v>
          </cell>
          <cell r="G52">
            <v>0</v>
          </cell>
          <cell r="T52">
            <v>1.2927455999999999</v>
          </cell>
        </row>
        <row r="53">
          <cell r="B53" t="str">
            <v>Реконструкция КТП-6 ул.Зеленая, г.Дальнереченск</v>
          </cell>
          <cell r="C53" t="str">
            <v>L_ДЭСК_029</v>
          </cell>
          <cell r="D53" t="str">
            <v>П</v>
          </cell>
          <cell r="E53">
            <v>2024</v>
          </cell>
          <cell r="F53">
            <v>2024</v>
          </cell>
          <cell r="G53">
            <v>2025</v>
          </cell>
          <cell r="T53">
            <v>2.3992711199999999</v>
          </cell>
        </row>
        <row r="54">
          <cell r="B54" t="str">
            <v>Реконструкция КТП № 10 с. Новопокровка, Красноармейский район</v>
          </cell>
          <cell r="C54" t="str">
            <v>L_ДЭСК_022</v>
          </cell>
          <cell r="D54" t="str">
            <v>П</v>
          </cell>
          <cell r="E54">
            <v>2024</v>
          </cell>
          <cell r="F54">
            <v>2024</v>
          </cell>
          <cell r="G54" t="str">
            <v>нд</v>
          </cell>
          <cell r="T54">
            <v>2.0787825959999999</v>
          </cell>
        </row>
        <row r="55">
          <cell r="B55" t="str">
            <v>Реконструкция СТП №339 на КТП 630кВА г.Артем</v>
          </cell>
          <cell r="C55" t="str">
            <v>Р_ДЭСК_002</v>
          </cell>
          <cell r="D55" t="str">
            <v>П</v>
          </cell>
          <cell r="E55">
            <v>2025</v>
          </cell>
          <cell r="F55">
            <v>2025</v>
          </cell>
          <cell r="G55">
            <v>2025</v>
          </cell>
          <cell r="T55">
            <v>2.6242684199999999</v>
          </cell>
        </row>
        <row r="56">
          <cell r="B56" t="str">
            <v>Реконструкция КТП №36 (630 кВА) на новое КТП 630кВА г.Артем</v>
          </cell>
          <cell r="C56" t="str">
            <v>Р_ДЭСК_003</v>
          </cell>
          <cell r="D56" t="str">
            <v>П</v>
          </cell>
          <cell r="E56">
            <v>2025</v>
          </cell>
          <cell r="F56">
            <v>2025</v>
          </cell>
          <cell r="G56">
            <v>2025</v>
          </cell>
          <cell r="T56">
            <v>2.8588838000000001</v>
          </cell>
        </row>
        <row r="57">
          <cell r="B57" t="str">
            <v>Реконструкция КТП №64 (400 кВА) на КТП 630 кВА 8 рубильников, 3 пролета ВЛЗ-6 кВ г.Артем</v>
          </cell>
          <cell r="C57" t="str">
            <v>Р_ДЭСК_004</v>
          </cell>
          <cell r="D57" t="str">
            <v>П</v>
          </cell>
          <cell r="E57">
            <v>2025</v>
          </cell>
          <cell r="F57">
            <v>2025</v>
          </cell>
          <cell r="G57">
            <v>2025</v>
          </cell>
          <cell r="T57">
            <v>2.9255986200000001</v>
          </cell>
        </row>
        <row r="58">
          <cell r="B58" t="str">
            <v>Реконструкция КТП № 201, 202 на двухтрансформаторную ТР-Р №1 630 кВА и ТР-Р № 2 400 кВА г.Артем</v>
          </cell>
          <cell r="C58" t="str">
            <v>Р_ДЭСК_005</v>
          </cell>
          <cell r="D58" t="str">
            <v>П</v>
          </cell>
          <cell r="E58">
            <v>2025</v>
          </cell>
          <cell r="F58">
            <v>2025</v>
          </cell>
          <cell r="G58">
            <v>2025</v>
          </cell>
          <cell r="T58">
            <v>3.9231850100000001</v>
          </cell>
        </row>
        <row r="59">
          <cell r="B59" t="str">
            <v>Реконструкция КТП-109 250 кВА на КТП- 400 кВА проходного типа с тремя линейными ячейками 6 кВ г.Артем</v>
          </cell>
          <cell r="C59" t="str">
            <v>Р_ДЭСК_008</v>
          </cell>
          <cell r="D59" t="str">
            <v>П</v>
          </cell>
          <cell r="E59">
            <v>2025</v>
          </cell>
          <cell r="F59">
            <v>2025</v>
          </cell>
          <cell r="G59">
            <v>2025</v>
          </cell>
          <cell r="T59">
            <v>3.1461221159999999</v>
          </cell>
        </row>
        <row r="60">
          <cell r="B60" t="str">
            <v>Реконструкция ТП-107 250 кВА на КТП- 400 кВА проходного типа с двумя линейными ячейками 6 кВ г.Артем</v>
          </cell>
          <cell r="C60" t="str">
            <v>Р_ДЭСК_010</v>
          </cell>
          <cell r="D60" t="str">
            <v>П</v>
          </cell>
          <cell r="E60">
            <v>2025</v>
          </cell>
          <cell r="F60">
            <v>2025</v>
          </cell>
          <cell r="G60">
            <v>2025</v>
          </cell>
          <cell r="T60">
            <v>2.8123206700000001</v>
          </cell>
        </row>
        <row r="61">
          <cell r="B61" t="str">
            <v>Реконструкция КТП-2 с. Пожарское Пожарский район</v>
          </cell>
          <cell r="C61" t="str">
            <v>Р_ДЭСК_012</v>
          </cell>
          <cell r="D61" t="str">
            <v>П</v>
          </cell>
          <cell r="E61">
            <v>2025</v>
          </cell>
          <cell r="F61">
            <v>2025</v>
          </cell>
          <cell r="G61">
            <v>2025</v>
          </cell>
          <cell r="T61">
            <v>1.834937472</v>
          </cell>
        </row>
        <row r="62">
          <cell r="B62" t="str">
            <v>Реконструкция КТП-827 п. Ливадия, ул. Восточная, 1  на КТП-630 кВА</v>
          </cell>
          <cell r="C62" t="str">
            <v>Р_ДЭСК_039</v>
          </cell>
          <cell r="D62" t="str">
            <v>П</v>
          </cell>
          <cell r="E62">
            <v>2025</v>
          </cell>
          <cell r="F62">
            <v>2025</v>
          </cell>
          <cell r="G62">
            <v>2025</v>
          </cell>
          <cell r="T62">
            <v>4.4742600000000001</v>
          </cell>
          <cell r="U62">
            <v>3.4135774799999998</v>
          </cell>
        </row>
        <row r="63">
          <cell r="B63" t="str">
            <v xml:space="preserve">Реконструкция ТП-714 п.Врангель Приморский пр-т,2а: замена трансформатора на ТМГ-400 кВа,замена ячейки выключателя </v>
          </cell>
          <cell r="C63" t="str">
            <v>Р_ДЭСК_040</v>
          </cell>
          <cell r="D63" t="str">
            <v>П</v>
          </cell>
          <cell r="E63">
            <v>2025</v>
          </cell>
          <cell r="F63">
            <v>2025</v>
          </cell>
          <cell r="G63">
            <v>2025</v>
          </cell>
          <cell r="T63">
            <v>2.6230000000000002</v>
          </cell>
          <cell r="U63">
            <v>1.0129220999999999</v>
          </cell>
        </row>
        <row r="64">
          <cell r="B64" t="str">
            <v>Реконструкция ТП-846 п. Южно-Морской, ул.Победы,3 : замена трансформаторов на  ТМГ-630 кВа, замена ячейки выключателя</v>
          </cell>
          <cell r="C64" t="str">
            <v>Р_ДЭСК_041</v>
          </cell>
          <cell r="D64" t="str">
            <v>П</v>
          </cell>
          <cell r="E64">
            <v>2025</v>
          </cell>
          <cell r="F64">
            <v>2025</v>
          </cell>
          <cell r="G64">
            <v>2025</v>
          </cell>
          <cell r="T64">
            <v>4.0137400000000003</v>
          </cell>
          <cell r="U64">
            <v>2.15115152</v>
          </cell>
        </row>
        <row r="65">
          <cell r="B65" t="str">
            <v>Реконструкция ТП-848 п.Южно-Морской, ул.Победы,11 на КТП-630 кВА</v>
          </cell>
          <cell r="C65" t="str">
            <v>Р_ДЭСК_042</v>
          </cell>
          <cell r="D65" t="str">
            <v>П</v>
          </cell>
          <cell r="E65">
            <v>2025</v>
          </cell>
          <cell r="F65">
            <v>2025</v>
          </cell>
          <cell r="G65">
            <v>2025</v>
          </cell>
          <cell r="T65">
            <v>4.4742600000000001</v>
          </cell>
          <cell r="U65">
            <v>0</v>
          </cell>
        </row>
        <row r="66">
          <cell r="B66" t="str">
            <v>Реконструкция ТП-840 п. Южно-Морской ул. Луговая,3а: замена трансформаторов на ТМГ-630 кВА, замена ячейки выключателя</v>
          </cell>
          <cell r="C66" t="str">
            <v>Р_ДЭСК_043</v>
          </cell>
          <cell r="D66" t="str">
            <v>П</v>
          </cell>
          <cell r="E66">
            <v>2025</v>
          </cell>
          <cell r="F66">
            <v>2025</v>
          </cell>
          <cell r="G66">
            <v>2025</v>
          </cell>
          <cell r="T66">
            <v>4.0137400000000003</v>
          </cell>
          <cell r="U66">
            <v>2.15115152</v>
          </cell>
        </row>
        <row r="67">
          <cell r="B67" t="str">
            <v>Реконструкция ТП-825 ул. 70 лет Октября : замена трансформаторов на  ТМГ-630 кВа</v>
          </cell>
          <cell r="C67" t="str">
            <v>Р_ДЭСК_044</v>
          </cell>
          <cell r="D67" t="str">
            <v>П</v>
          </cell>
          <cell r="E67">
            <v>2025</v>
          </cell>
          <cell r="F67">
            <v>2025</v>
          </cell>
          <cell r="G67">
            <v>2025</v>
          </cell>
          <cell r="T67">
            <v>4.4742600000000001</v>
          </cell>
          <cell r="U67">
            <v>0</v>
          </cell>
        </row>
        <row r="68">
          <cell r="B68" t="str">
            <v>Реконструкция КТП-814 п. Ливадия, ул. Берёзовая  на КТП-630 кВА</v>
          </cell>
          <cell r="C68" t="str">
            <v>Р_ДЭСК_045</v>
          </cell>
          <cell r="D68" t="str">
            <v>П</v>
          </cell>
          <cell r="E68">
            <v>2025</v>
          </cell>
          <cell r="F68">
            <v>2025</v>
          </cell>
          <cell r="G68">
            <v>2025</v>
          </cell>
          <cell r="T68">
            <v>4.4742600000000001</v>
          </cell>
          <cell r="U68">
            <v>0</v>
          </cell>
        </row>
        <row r="69">
          <cell r="B69" t="str">
            <v>Реконструкция КТП-805 п. Ливадия, ул. Заводская,1  на КТП-630 кВА</v>
          </cell>
          <cell r="C69" t="str">
            <v>Р_ДЭСК_046</v>
          </cell>
          <cell r="D69" t="str">
            <v>П</v>
          </cell>
          <cell r="E69">
            <v>2025</v>
          </cell>
          <cell r="F69">
            <v>2025</v>
          </cell>
          <cell r="G69">
            <v>2025</v>
          </cell>
          <cell r="T69">
            <v>4.4742600000000001</v>
          </cell>
          <cell r="U69">
            <v>3.4135774799999998</v>
          </cell>
        </row>
        <row r="70">
          <cell r="B70" t="str">
            <v>Реконструкция КТП-808 п. Ливадия, ул. Заречная,1  на КТП-630 кВА</v>
          </cell>
          <cell r="C70" t="str">
            <v>Р_ДЭСК_047</v>
          </cell>
          <cell r="D70" t="str">
            <v>П</v>
          </cell>
          <cell r="E70">
            <v>2025</v>
          </cell>
          <cell r="F70">
            <v>2025</v>
          </cell>
          <cell r="G70">
            <v>2025</v>
          </cell>
          <cell r="T70">
            <v>4.4742600000000001</v>
          </cell>
          <cell r="U70">
            <v>3.4135774799999998</v>
          </cell>
        </row>
        <row r="71">
          <cell r="B71" t="str">
            <v xml:space="preserve">Реконструкция ТП-314 пляж: замена трансформатора на ТМГ-400 кВа,замена ячейки выключателя </v>
          </cell>
          <cell r="C71" t="str">
            <v>Р_ДЭСК_063</v>
          </cell>
          <cell r="D71" t="str">
            <v>П</v>
          </cell>
          <cell r="E71">
            <v>2025</v>
          </cell>
          <cell r="F71">
            <v>2025</v>
          </cell>
          <cell r="G71">
            <v>2025</v>
          </cell>
          <cell r="T71">
            <v>2.6229970599999999</v>
          </cell>
          <cell r="U71">
            <v>1.0129220999999999</v>
          </cell>
        </row>
        <row r="72">
          <cell r="B72" t="str">
            <v xml:space="preserve">Реконструкция ТП-343 ул. Маяковского, 23: замена трансформатора на ТМГ-400 кВа,замена ячейки выключателя </v>
          </cell>
          <cell r="C72" t="str">
            <v>Р_ДЭСК_064</v>
          </cell>
          <cell r="D72" t="str">
            <v>П</v>
          </cell>
          <cell r="E72">
            <v>2025</v>
          </cell>
          <cell r="F72">
            <v>2025</v>
          </cell>
          <cell r="G72">
            <v>2025</v>
          </cell>
          <cell r="T72">
            <v>2.6229970599999999</v>
          </cell>
          <cell r="U72">
            <v>1.0129220999999999</v>
          </cell>
        </row>
        <row r="73">
          <cell r="B73" t="str">
            <v>Реконструкция КТП-123 на КТП-630 кВА по ул. Урицкого,2</v>
          </cell>
          <cell r="C73" t="str">
            <v>Q_ДЭСК_01</v>
          </cell>
          <cell r="D73" t="str">
            <v>П</v>
          </cell>
          <cell r="E73">
            <v>2025</v>
          </cell>
          <cell r="F73">
            <v>2025</v>
          </cell>
          <cell r="G73">
            <v>2025</v>
          </cell>
          <cell r="T73">
            <v>0</v>
          </cell>
          <cell r="U73">
            <v>3.4135774799999998</v>
          </cell>
        </row>
        <row r="74">
          <cell r="B74" t="str">
            <v>Реконструкция КТП-825 по ул. 70 лет Октября на КТП-630 кВа</v>
          </cell>
          <cell r="C74" t="str">
            <v>Q_ДЭСК_140</v>
          </cell>
          <cell r="D74" t="str">
            <v>П</v>
          </cell>
          <cell r="E74">
            <v>2025</v>
          </cell>
          <cell r="F74">
            <v>2025</v>
          </cell>
          <cell r="G74">
            <v>2025</v>
          </cell>
          <cell r="T74">
            <v>0</v>
          </cell>
          <cell r="U74">
            <v>1.89709873</v>
          </cell>
        </row>
        <row r="75">
          <cell r="B75" t="str">
            <v>Реконструкция КТП № 19 г.Дальнереченск</v>
          </cell>
          <cell r="C75" t="str">
            <v>L_ДЭСК_050</v>
          </cell>
          <cell r="D75" t="str">
            <v>П</v>
          </cell>
          <cell r="E75">
            <v>2026</v>
          </cell>
          <cell r="F75">
            <v>2026</v>
          </cell>
          <cell r="G75">
            <v>2026</v>
          </cell>
          <cell r="T75">
            <v>1.4876998100000001</v>
          </cell>
          <cell r="U75">
            <v>3.09158103</v>
          </cell>
        </row>
        <row r="76">
          <cell r="B76" t="str">
            <v>Реконструкция КТП №14 г.Дальнереченск</v>
          </cell>
          <cell r="C76" t="str">
            <v>L_ДЭСК_051</v>
          </cell>
          <cell r="D76" t="str">
            <v>П</v>
          </cell>
          <cell r="E76">
            <v>2026</v>
          </cell>
          <cell r="F76">
            <v>2026</v>
          </cell>
          <cell r="G76" t="str">
            <v>нд</v>
          </cell>
          <cell r="T76">
            <v>1.4876998100000001</v>
          </cell>
          <cell r="U76">
            <v>0</v>
          </cell>
        </row>
        <row r="77">
          <cell r="B77" t="str">
            <v>Реконструкция КТП №133 г.Дальнереченск</v>
          </cell>
          <cell r="C77" t="str">
            <v>L_ДЭСК_053</v>
          </cell>
          <cell r="D77" t="str">
            <v>П</v>
          </cell>
          <cell r="E77">
            <v>2026</v>
          </cell>
          <cell r="F77">
            <v>2026</v>
          </cell>
          <cell r="G77" t="str">
            <v>нд</v>
          </cell>
          <cell r="T77">
            <v>1.4876998100000001</v>
          </cell>
          <cell r="U77">
            <v>0</v>
          </cell>
        </row>
        <row r="78">
          <cell r="B78" t="str">
            <v>Реконструкция КТП № 8 г.Дальнереченск</v>
          </cell>
          <cell r="C78" t="str">
            <v>L_ДЭСК_055</v>
          </cell>
          <cell r="D78" t="str">
            <v>П</v>
          </cell>
          <cell r="E78">
            <v>2026</v>
          </cell>
          <cell r="F78">
            <v>2026</v>
          </cell>
          <cell r="G78" t="str">
            <v>нд</v>
          </cell>
          <cell r="T78">
            <v>1.4876998100000001</v>
          </cell>
          <cell r="U78">
            <v>0</v>
          </cell>
        </row>
        <row r="79">
          <cell r="B79" t="str">
            <v>Реконструкция  КТП- 132 на КТП проходного типа с трансформатором мощностью 400кВА</v>
          </cell>
          <cell r="C79" t="str">
            <v>Q_ДЭСК_09</v>
          </cell>
          <cell r="D79" t="str">
            <v>П</v>
          </cell>
          <cell r="E79">
            <v>2026</v>
          </cell>
          <cell r="F79" t="str">
            <v>нд</v>
          </cell>
          <cell r="G79">
            <v>2026</v>
          </cell>
          <cell r="T79">
            <v>0</v>
          </cell>
          <cell r="U79">
            <v>4.1021672300000001</v>
          </cell>
        </row>
        <row r="80">
          <cell r="B80" t="str">
            <v>Реконструкция КТП-100 на КТП с трансформатором  400кВА</v>
          </cell>
          <cell r="C80" t="str">
            <v>Q_ДЭСК_10</v>
          </cell>
          <cell r="D80" t="str">
            <v>П</v>
          </cell>
          <cell r="E80">
            <v>2026</v>
          </cell>
          <cell r="F80" t="str">
            <v>нд</v>
          </cell>
          <cell r="G80">
            <v>2026</v>
          </cell>
          <cell r="T80">
            <v>0</v>
          </cell>
          <cell r="U80">
            <v>2.0729129799999999</v>
          </cell>
        </row>
        <row r="81">
          <cell r="B81" t="str">
            <v>Реконструкция КТП-64  ул. Спортивная, 55  на КТП-630 кВА</v>
          </cell>
          <cell r="C81" t="str">
            <v>Q_ДЭСК_11</v>
          </cell>
          <cell r="D81" t="str">
            <v>П</v>
          </cell>
          <cell r="E81">
            <v>2026</v>
          </cell>
          <cell r="F81" t="str">
            <v>нд</v>
          </cell>
          <cell r="G81">
            <v>2026</v>
          </cell>
          <cell r="T81">
            <v>0</v>
          </cell>
          <cell r="U81">
            <v>3.0588235899999998</v>
          </cell>
        </row>
        <row r="82">
          <cell r="B82" t="str">
            <v>Реконструкция КТП-248  ул. Крещенская  на КТП-630 кВА</v>
          </cell>
          <cell r="C82" t="str">
            <v>Q_ДЭСК_12</v>
          </cell>
          <cell r="D82" t="str">
            <v>П</v>
          </cell>
          <cell r="E82">
            <v>2026</v>
          </cell>
          <cell r="F82" t="str">
            <v>нд</v>
          </cell>
          <cell r="G82">
            <v>2026</v>
          </cell>
          <cell r="T82">
            <v>0</v>
          </cell>
          <cell r="U82">
            <v>3.0588235899999998</v>
          </cell>
        </row>
        <row r="83">
          <cell r="B83" t="str">
            <v>Замена КТП № 61 г. Дальнереченск</v>
          </cell>
          <cell r="C83" t="str">
            <v>Q_ДЭСК_75</v>
          </cell>
          <cell r="D83" t="str">
            <v>П</v>
          </cell>
          <cell r="E83">
            <v>2027</v>
          </cell>
          <cell r="F83" t="str">
            <v>нд</v>
          </cell>
          <cell r="G83">
            <v>2027</v>
          </cell>
          <cell r="T83">
            <v>0</v>
          </cell>
          <cell r="U83">
            <v>5.8753776599999998</v>
          </cell>
        </row>
        <row r="84">
          <cell r="B84" t="str">
            <v xml:space="preserve">Реконструкция КТП-110 на КТП-6/,04кВ с трансформатором 100кВА </v>
          </cell>
          <cell r="C84" t="str">
            <v>Q_ДЭСК_77</v>
          </cell>
          <cell r="D84" t="str">
            <v>П</v>
          </cell>
          <cell r="E84">
            <v>2027</v>
          </cell>
          <cell r="F84" t="str">
            <v>нд</v>
          </cell>
          <cell r="G84">
            <v>2027</v>
          </cell>
          <cell r="T84">
            <v>0</v>
          </cell>
          <cell r="U84">
            <v>3.1722095584627712</v>
          </cell>
        </row>
        <row r="85">
          <cell r="B85" t="str">
            <v>Реконструкция  СТП- 317 на  КТП- 6/0,4кВ с трансформатором 630кВА</v>
          </cell>
          <cell r="C85" t="str">
            <v>Q_ДЭСК_78</v>
          </cell>
          <cell r="D85" t="str">
            <v>П</v>
          </cell>
          <cell r="E85">
            <v>2027</v>
          </cell>
          <cell r="F85" t="str">
            <v>нд</v>
          </cell>
          <cell r="G85">
            <v>2027</v>
          </cell>
          <cell r="T85">
            <v>0</v>
          </cell>
          <cell r="U85">
            <v>3.1775210855735048</v>
          </cell>
        </row>
        <row r="86">
          <cell r="B86" t="str">
            <v>Реконструкция здания ТП-136 со сносом здания и строительство БКТП-60,4кВ с двумя трансформаторами 630кВА</v>
          </cell>
          <cell r="C86" t="str">
            <v>Q_ДЭСК_79</v>
          </cell>
          <cell r="D86" t="str">
            <v>П</v>
          </cell>
          <cell r="E86">
            <v>2027</v>
          </cell>
          <cell r="F86" t="str">
            <v>нд</v>
          </cell>
          <cell r="G86">
            <v>2027</v>
          </cell>
          <cell r="T86">
            <v>0</v>
          </cell>
          <cell r="U86">
            <v>25.346336002784778</v>
          </cell>
        </row>
        <row r="87">
          <cell r="B87" t="str">
            <v>Реконструкция КТП- 72 на КТП-6/0,4кВ проходного типа с трансформатором 630кВА</v>
          </cell>
          <cell r="C87" t="str">
            <v>Q_ДЭСК_80</v>
          </cell>
          <cell r="D87" t="str">
            <v>П</v>
          </cell>
          <cell r="E87">
            <v>2027</v>
          </cell>
          <cell r="F87" t="str">
            <v>нд</v>
          </cell>
          <cell r="G87">
            <v>2027</v>
          </cell>
          <cell r="T87">
            <v>0</v>
          </cell>
          <cell r="U87">
            <v>3.2483518976236638</v>
          </cell>
        </row>
        <row r="88">
          <cell r="B88" t="str">
            <v>Реконструкция КТП-90  на КТП-6/0,4кВ проходного типа с трансформатором 1000кВА</v>
          </cell>
          <cell r="C88" t="str">
            <v>Q_ДЭСК_81</v>
          </cell>
          <cell r="D88" t="str">
            <v>П</v>
          </cell>
          <cell r="E88">
            <v>2027</v>
          </cell>
          <cell r="F88" t="str">
            <v>нд</v>
          </cell>
          <cell r="G88">
            <v>2027</v>
          </cell>
          <cell r="T88">
            <v>0</v>
          </cell>
          <cell r="U88">
            <v>5.104552025052115</v>
          </cell>
        </row>
        <row r="89">
          <cell r="B89" t="str">
            <v>Реконструкция КТП-139 на КТП-6/0,4кВ проходного типа с трансформатором 400кВА</v>
          </cell>
          <cell r="C89" t="str">
            <v>Q_ДЭСК_82</v>
          </cell>
          <cell r="D89" t="str">
            <v>П</v>
          </cell>
          <cell r="E89">
            <v>2027</v>
          </cell>
          <cell r="F89" t="str">
            <v>нд</v>
          </cell>
          <cell r="G89">
            <v>2027</v>
          </cell>
          <cell r="T89">
            <v>0</v>
          </cell>
          <cell r="U89">
            <v>4.2313065393837297</v>
          </cell>
        </row>
        <row r="90">
          <cell r="B90" t="str">
            <v>Реконструкция СТП-311 на КТП-6/0,4кВ с трансформатором 630 кВА</v>
          </cell>
          <cell r="C90" t="str">
            <v>Q_ДЭСК_84</v>
          </cell>
          <cell r="D90" t="str">
            <v>П</v>
          </cell>
          <cell r="E90">
            <v>2027</v>
          </cell>
          <cell r="F90" t="str">
            <v>нд</v>
          </cell>
          <cell r="G90">
            <v>2027</v>
          </cell>
          <cell r="T90">
            <v>0</v>
          </cell>
          <cell r="U90">
            <v>3.0977115963593111</v>
          </cell>
        </row>
        <row r="91">
          <cell r="B91" t="str">
            <v>Реконструкция СТП-Аралова,СТП-Гуллер на КТП-6/0,4кВ проходного типа с трансформатором  630кВА</v>
          </cell>
          <cell r="C91" t="str">
            <v>Q_ДЭСК_85</v>
          </cell>
          <cell r="D91" t="str">
            <v>П</v>
          </cell>
          <cell r="E91">
            <v>2027</v>
          </cell>
          <cell r="F91" t="str">
            <v>нд</v>
          </cell>
          <cell r="G91">
            <v>2027</v>
          </cell>
          <cell r="T91">
            <v>0</v>
          </cell>
          <cell r="U91">
            <v>4.0796150116865046</v>
          </cell>
        </row>
        <row r="92">
          <cell r="B92" t="str">
            <v>Реконструкция ТП-65</v>
          </cell>
          <cell r="C92" t="str">
            <v>Q_ДЭСК_86</v>
          </cell>
          <cell r="D92" t="str">
            <v>П</v>
          </cell>
          <cell r="E92">
            <v>2027</v>
          </cell>
          <cell r="F92" t="str">
            <v>нд</v>
          </cell>
          <cell r="G92">
            <v>2027</v>
          </cell>
          <cell r="T92">
            <v>0</v>
          </cell>
          <cell r="U92">
            <v>4.3603702961132722</v>
          </cell>
        </row>
        <row r="93">
          <cell r="B93" t="str">
            <v>Реконструкция ТП-75</v>
          </cell>
          <cell r="C93" t="str">
            <v>Q_ДЭСК_87</v>
          </cell>
          <cell r="D93" t="str">
            <v>П</v>
          </cell>
          <cell r="E93">
            <v>2027</v>
          </cell>
          <cell r="F93" t="str">
            <v>нд</v>
          </cell>
          <cell r="G93">
            <v>2027</v>
          </cell>
          <cell r="T93">
            <v>0</v>
          </cell>
          <cell r="U93">
            <v>4.3603702961132722</v>
          </cell>
        </row>
        <row r="94">
          <cell r="B94" t="str">
            <v>Ремонт  наружных стен здания ТП- 65</v>
          </cell>
          <cell r="C94" t="str">
            <v>Q_ДЭСК_88</v>
          </cell>
          <cell r="D94" t="str">
            <v>П</v>
          </cell>
          <cell r="E94">
            <v>2027</v>
          </cell>
          <cell r="F94" t="str">
            <v>нд</v>
          </cell>
          <cell r="G94">
            <v>2027</v>
          </cell>
          <cell r="T94">
            <v>0</v>
          </cell>
          <cell r="U94">
            <v>0.23180096449032697</v>
          </cell>
        </row>
        <row r="95">
          <cell r="B95" t="str">
            <v>Реконструкция КТП-735  п. Врангель, ул. Большая, 16 на КТП-630 кВА</v>
          </cell>
          <cell r="C95" t="str">
            <v>Q_ДЭСК_89</v>
          </cell>
          <cell r="D95" t="str">
            <v>П</v>
          </cell>
          <cell r="E95">
            <v>2027</v>
          </cell>
          <cell r="F95" t="str">
            <v>нд</v>
          </cell>
          <cell r="G95">
            <v>2027</v>
          </cell>
          <cell r="T95">
            <v>0</v>
          </cell>
          <cell r="U95">
            <v>3.3524373905261822</v>
          </cell>
        </row>
        <row r="96">
          <cell r="B96" t="str">
            <v>Реконструкция СТП-754 п. Врангель,  ул. Васяновича,  на КТП-160 кВА</v>
          </cell>
          <cell r="C96" t="str">
            <v>Q_ДЭСК_90</v>
          </cell>
          <cell r="D96" t="str">
            <v>П</v>
          </cell>
          <cell r="E96">
            <v>2027</v>
          </cell>
          <cell r="F96" t="str">
            <v>нд</v>
          </cell>
          <cell r="G96">
            <v>2027</v>
          </cell>
          <cell r="T96">
            <v>0</v>
          </cell>
          <cell r="U96">
            <v>2.3029818349921296</v>
          </cell>
        </row>
        <row r="97">
          <cell r="B97" t="str">
            <v>Реконструкция ТП-287 (ТМГ-630 2шт+1яч.)</v>
          </cell>
          <cell r="C97" t="str">
            <v>Q_ДЭСК_91</v>
          </cell>
          <cell r="D97" t="str">
            <v>П</v>
          </cell>
          <cell r="E97">
            <v>2027</v>
          </cell>
          <cell r="F97" t="str">
            <v>нд</v>
          </cell>
          <cell r="G97">
            <v>2027</v>
          </cell>
          <cell r="T97">
            <v>0</v>
          </cell>
          <cell r="U97">
            <v>4.8127351766476787</v>
          </cell>
        </row>
        <row r="98">
          <cell r="B98" t="str">
            <v>Реконструкция РП-11, ул. Кирова, 3: замена трансформаторов- 2 шт. на 400 кВА, замена ячеек  выключателя (КСО - 25 шт. : Вакуумный выключатель  - 18 шт + РВЗ - 36 шт.; РВ - 5 шт; ВНАП - 2 шт.)</v>
          </cell>
          <cell r="C98" t="str">
            <v>Q_ДЭСК_92</v>
          </cell>
          <cell r="D98" t="str">
            <v>П</v>
          </cell>
          <cell r="E98">
            <v>2027</v>
          </cell>
          <cell r="F98" t="str">
            <v>нд</v>
          </cell>
          <cell r="G98">
            <v>2027</v>
          </cell>
          <cell r="T98">
            <v>0</v>
          </cell>
          <cell r="U98">
            <v>44.241397648423131</v>
          </cell>
        </row>
        <row r="99">
          <cell r="B99" t="str">
            <v>Замена силовых трансформаторов ТП-59 (2х630кВА), КТПН-2А (400кВА) и ТП-58 (2х630кВА)</v>
          </cell>
          <cell r="C99" t="str">
            <v>Q_ДЭСК_93</v>
          </cell>
          <cell r="D99" t="str">
            <v>П</v>
          </cell>
          <cell r="E99">
            <v>2027</v>
          </cell>
          <cell r="F99" t="str">
            <v>нд</v>
          </cell>
          <cell r="G99">
            <v>2027</v>
          </cell>
          <cell r="T99">
            <v>0</v>
          </cell>
          <cell r="U99">
            <v>4.5562446857123211</v>
          </cell>
        </row>
        <row r="100">
          <cell r="B100" t="str">
            <v xml:space="preserve">Реконструкция РУ-6кВ ТП-175 </v>
          </cell>
          <cell r="C100" t="str">
            <v>Q_ДЭСК_94</v>
          </cell>
          <cell r="D100" t="str">
            <v>П</v>
          </cell>
          <cell r="E100">
            <v>2027</v>
          </cell>
          <cell r="F100" t="str">
            <v>нд</v>
          </cell>
          <cell r="G100">
            <v>2027</v>
          </cell>
          <cell r="T100">
            <v>0</v>
          </cell>
          <cell r="U100">
            <v>4.0507989242845328</v>
          </cell>
        </row>
        <row r="101">
          <cell r="B101" t="str">
            <v xml:space="preserve">Реконструкция РУ-6кВ ТП-176 </v>
          </cell>
          <cell r="C101" t="str">
            <v>Q_ДЭСК_95</v>
          </cell>
          <cell r="D101" t="str">
            <v>П</v>
          </cell>
          <cell r="E101">
            <v>2027</v>
          </cell>
          <cell r="F101" t="str">
            <v>нд</v>
          </cell>
          <cell r="G101">
            <v>2027</v>
          </cell>
          <cell r="T101">
            <v>0</v>
          </cell>
          <cell r="U101">
            <v>2.8275230159239215</v>
          </cell>
        </row>
        <row r="103">
          <cell r="B103" t="str">
            <v>Замена маслянных выключателей (МВ-10) на вакуумные (ВВЭ-10) на Ф-6, Ф-8, Ф-10 и Ф-25 от ПС-35/10кВ "БХЗ" (включая пуско-наладочные работы) г.Лесозаводск</v>
          </cell>
          <cell r="C103" t="str">
            <v>Р_ДЭСК_057</v>
          </cell>
          <cell r="E103">
            <v>2025</v>
          </cell>
          <cell r="G103">
            <v>2025</v>
          </cell>
          <cell r="I103">
            <v>3.89499</v>
          </cell>
          <cell r="CJ103" t="str">
            <v>Повышение пропускной способности, улучшение качества напряжения у существующих потребителей</v>
          </cell>
        </row>
        <row r="104">
          <cell r="B104" t="str">
            <v>Замена камер КСО в ТП-100 (2 х 400 кВА), ТП-117 (100 кВА) г.Лесозаводск</v>
          </cell>
          <cell r="C104" t="str">
            <v>Р_ДЭСК_059</v>
          </cell>
          <cell r="E104">
            <v>2025</v>
          </cell>
          <cell r="G104">
            <v>2025</v>
          </cell>
          <cell r="I104">
            <v>1.3235600000000001</v>
          </cell>
          <cell r="CJ104" t="str">
            <v>Повышение пропускной способности, улучшение качества напряжения у существующих потребителей</v>
          </cell>
        </row>
        <row r="105">
          <cell r="B105" t="str">
            <v>Замена силовых трансформаторов ТП-83 (630 кВА) и ТП-30 (2 х 250 кВА) г.Лесозаводск</v>
          </cell>
          <cell r="C105" t="str">
            <v>Р_ДЭСК_058</v>
          </cell>
          <cell r="E105">
            <v>2025</v>
          </cell>
          <cell r="G105">
            <v>2025</v>
          </cell>
          <cell r="I105">
            <v>2.5267400000000002</v>
          </cell>
          <cell r="CJ105" t="str">
            <v>Повышение пропускной способности, улучшение качества напряжения у существующих потребителей</v>
          </cell>
        </row>
        <row r="106">
          <cell r="B106" t="str">
            <v>Замена камер КСО в ТП-57 и ТП-102</v>
          </cell>
          <cell r="C106" t="str">
            <v>Q_ДЭСК_14</v>
          </cell>
          <cell r="E106">
            <v>2026</v>
          </cell>
          <cell r="G106">
            <v>2026</v>
          </cell>
          <cell r="H106">
            <v>0</v>
          </cell>
          <cell r="CJ106" t="str">
            <v>Повышение пропускной способности, улучшение качества напряжения у существующих потребителей</v>
          </cell>
        </row>
        <row r="107">
          <cell r="B107" t="str">
            <v>Замена силовых трансформаторов ТП-82 (630кВА), КТПН-48А (400кВА)</v>
          </cell>
          <cell r="C107" t="str">
            <v>Q_ДЭСК_15</v>
          </cell>
          <cell r="E107">
            <v>2026</v>
          </cell>
          <cell r="G107">
            <v>2026</v>
          </cell>
          <cell r="H107">
            <v>0</v>
          </cell>
          <cell r="CJ107" t="str">
            <v>Повышение пропускной способности, улучшение качества напряжения у существующих потребителей</v>
          </cell>
        </row>
        <row r="108">
          <cell r="B108" t="str">
            <v>Замена МВ-35 на ВВЭ-35 ввод Т-2 на ПС-35/10кВ "БХЗ"</v>
          </cell>
          <cell r="C108" t="str">
            <v>Q_ДЭСК_96</v>
          </cell>
          <cell r="E108">
            <v>2027</v>
          </cell>
          <cell r="G108">
            <v>2027</v>
          </cell>
          <cell r="H108">
            <v>0</v>
          </cell>
          <cell r="CJ108" t="str">
            <v>Повышение пропускной способности, улучшение качества напряжения у существующих потребителей</v>
          </cell>
        </row>
        <row r="109">
          <cell r="B109" t="str">
            <v>Замена маслянных выключателей (МВ-10) на вакуумные (ВВЭ-10) на Ф-5 и Ф-12 от ПС-35/10кВ "БХЗ" (включая пуско-наладочные работы); Ф-19 к ТП-123 и Ф-11 к Р-7 от РП-Шв. фабрика</v>
          </cell>
          <cell r="C109" t="str">
            <v>Q_ДЭСК_97</v>
          </cell>
          <cell r="E109">
            <v>2027</v>
          </cell>
          <cell r="G109">
            <v>2027</v>
          </cell>
          <cell r="H109">
            <v>0</v>
          </cell>
          <cell r="CJ109" t="str">
            <v>Повышение пропускной способности, улучшение качества напряжения у существующих потребителей</v>
          </cell>
        </row>
        <row r="110">
          <cell r="B110" t="str">
            <v>Замена камер КСО в ТП-119</v>
          </cell>
          <cell r="C110" t="str">
            <v>Q_ДЭСК_98</v>
          </cell>
          <cell r="E110">
            <v>2027</v>
          </cell>
          <cell r="G110">
            <v>2027</v>
          </cell>
          <cell r="H110">
            <v>0</v>
          </cell>
          <cell r="CJ110" t="str">
            <v>Повышение пропускной способности, улучшение качества напряжения у существующих потребителей</v>
          </cell>
        </row>
        <row r="113">
          <cell r="B113" t="str">
            <v xml:space="preserve">Реконструкция ВЛ-0,4 кВ  КТП № 17 ф "Калинина-Советская" </v>
          </cell>
          <cell r="C113" t="str">
            <v>L_ДЭСК_01</v>
          </cell>
          <cell r="E113">
            <v>2022</v>
          </cell>
          <cell r="F113">
            <v>2022</v>
          </cell>
          <cell r="G113" t="str">
            <v>нд</v>
          </cell>
          <cell r="T113">
            <v>2.4163884000000002</v>
          </cell>
        </row>
        <row r="114">
          <cell r="B114" t="str">
            <v xml:space="preserve">Реконструкция ВЛ-0,4 кВ  КТП № 17 ф "Ярошенко право" </v>
          </cell>
          <cell r="C114" t="str">
            <v>L_ДЭСК_02</v>
          </cell>
          <cell r="E114">
            <v>2022</v>
          </cell>
          <cell r="F114">
            <v>2022</v>
          </cell>
          <cell r="G114" t="str">
            <v>нд</v>
          </cell>
          <cell r="T114">
            <v>3.0229151999999999</v>
          </cell>
        </row>
        <row r="115">
          <cell r="B115" t="str">
            <v xml:space="preserve">Реконструкция ВЛ-0,4 кВ  КТП № 17 ф "Ярошенко лево" </v>
          </cell>
          <cell r="C115" t="str">
            <v>L_ДЭСК_03</v>
          </cell>
          <cell r="E115">
            <v>2022</v>
          </cell>
          <cell r="F115">
            <v>2022</v>
          </cell>
          <cell r="G115" t="str">
            <v>нд</v>
          </cell>
          <cell r="T115">
            <v>2.73231</v>
          </cell>
        </row>
        <row r="116">
          <cell r="B116" t="str">
            <v xml:space="preserve">Реконструкция ВЛ-0,4 кВ  от ТП № 59 ф. "Красногвардейская" </v>
          </cell>
          <cell r="C116" t="str">
            <v>L_ДЭСК_09</v>
          </cell>
          <cell r="E116">
            <v>2022</v>
          </cell>
          <cell r="F116">
            <v>2022</v>
          </cell>
          <cell r="G116" t="str">
            <v>нд</v>
          </cell>
          <cell r="T116">
            <v>1.6421952</v>
          </cell>
        </row>
        <row r="117">
          <cell r="B117" t="str">
            <v>Реконструкция ВЛ-0,4 кВ  КТП № 4 ф. "Набережная"  с. Новопокровка, Красноармейский район</v>
          </cell>
          <cell r="C117" t="str">
            <v>L_ДЭСК_017</v>
          </cell>
          <cell r="E117">
            <v>2023</v>
          </cell>
          <cell r="F117">
            <v>2023</v>
          </cell>
          <cell r="G117" t="str">
            <v>нд</v>
          </cell>
          <cell r="T117">
            <v>1.4055852</v>
          </cell>
        </row>
        <row r="118">
          <cell r="B118" t="str">
            <v>Реконструкция ВЛ-0,4 кВ  КТП № 4 ф. "Советская"  с. Новопокровка, Красноармейский район</v>
          </cell>
          <cell r="C118" t="str">
            <v>L_ДЭСК_018</v>
          </cell>
          <cell r="E118">
            <v>2023</v>
          </cell>
          <cell r="F118">
            <v>2023</v>
          </cell>
          <cell r="G118" t="str">
            <v>нд</v>
          </cell>
          <cell r="T118">
            <v>1.4293608</v>
          </cell>
        </row>
        <row r="119">
          <cell r="B119" t="str">
            <v>КТП - 195 реконструкция ВЛ-0,4(0,23)кВ в ВЛИ-0,4кВ  ф. Дзержинского</v>
          </cell>
          <cell r="C119" t="str">
            <v>M_ДЭСК_001</v>
          </cell>
          <cell r="E119">
            <v>2023</v>
          </cell>
          <cell r="F119">
            <v>2023</v>
          </cell>
          <cell r="G119" t="str">
            <v>нд</v>
          </cell>
          <cell r="T119">
            <v>1.0251816</v>
          </cell>
        </row>
        <row r="120">
          <cell r="B120" t="str">
            <v>КТП - 195 реконструкция ВЛ-0,4(0,23)кВ в ВЛИ-0,4кВ  ф. пер. Шевченко</v>
          </cell>
          <cell r="C120" t="str">
            <v>M_ДЭСК_002</v>
          </cell>
          <cell r="E120">
            <v>2023</v>
          </cell>
          <cell r="F120">
            <v>2023</v>
          </cell>
          <cell r="G120" t="str">
            <v>нд</v>
          </cell>
          <cell r="T120">
            <v>1.1594004</v>
          </cell>
        </row>
        <row r="121">
          <cell r="B121" t="str">
            <v>КТП-164 реконструкция ВЛ-0,4(0,23)кВ в ВЛИ-0,4кВ    ф. "Снеговая-Ташкентская"</v>
          </cell>
          <cell r="C121" t="str">
            <v>M_ДЭСК_003</v>
          </cell>
          <cell r="E121">
            <v>2023</v>
          </cell>
          <cell r="F121">
            <v>2023</v>
          </cell>
          <cell r="G121" t="str">
            <v>нд</v>
          </cell>
          <cell r="T121">
            <v>1.3151952</v>
          </cell>
        </row>
        <row r="122">
          <cell r="B122" t="str">
            <v>КТП-164 реконструкция ВЛ-0,4(0,23)кВ в ВЛИ-0,4кВ    ф. "Волгоградcкая-Ташкентская"</v>
          </cell>
          <cell r="C122" t="str">
            <v>M_ДЭСК_004</v>
          </cell>
          <cell r="E122">
            <v>2023</v>
          </cell>
          <cell r="F122">
            <v>2023</v>
          </cell>
          <cell r="G122" t="str">
            <v>нд</v>
          </cell>
          <cell r="T122">
            <v>1.8088896000000001</v>
          </cell>
        </row>
        <row r="123">
          <cell r="B123" t="str">
            <v>КТП-164 реконструкция ВЛ-0,4(0,23)кВ в ВЛИ-0,4кВ    ф.  "Воркутинская-Карагандинская"</v>
          </cell>
          <cell r="C123" t="str">
            <v>M_ДЭСК_005</v>
          </cell>
          <cell r="E123">
            <v>2023</v>
          </cell>
          <cell r="F123">
            <v>2023</v>
          </cell>
          <cell r="G123" t="str">
            <v>нд</v>
          </cell>
          <cell r="T123">
            <v>4.1356824000000003</v>
          </cell>
        </row>
        <row r="124">
          <cell r="B124" t="str">
            <v>ТП - 146 реконструкция ВЛ-0,4(0,23)кВ в ВЛИ-0,4кВ   ф.  "Берзарина-Донская"</v>
          </cell>
          <cell r="C124" t="str">
            <v>M_ДЭСК_006</v>
          </cell>
          <cell r="E124">
            <v>2023</v>
          </cell>
          <cell r="F124">
            <v>2023</v>
          </cell>
          <cell r="G124" t="str">
            <v>нд</v>
          </cell>
          <cell r="T124">
            <v>1.3805910400000001</v>
          </cell>
        </row>
        <row r="125">
          <cell r="B125" t="str">
            <v>ТП - 42 реконструкция ВЛ-0,4(0,23)кВ в ВЛИ-0,4кВ     ф.  "№1  2-я Западная"</v>
          </cell>
          <cell r="C125" t="str">
            <v>M_ДЭСК_007</v>
          </cell>
          <cell r="E125">
            <v>2023</v>
          </cell>
          <cell r="F125">
            <v>2023</v>
          </cell>
          <cell r="G125" t="str">
            <v>нд</v>
          </cell>
          <cell r="T125">
            <v>0.58132205999999997</v>
          </cell>
        </row>
        <row r="126">
          <cell r="B126" t="str">
            <v>ТП - 42 реконструкция ВЛ-0,4(0,23)кВ в ВЛИ-0,4кВ     ф.  "№1  1-я Западная"</v>
          </cell>
          <cell r="C126" t="str">
            <v>M_ДЭСК_008</v>
          </cell>
          <cell r="E126">
            <v>2023</v>
          </cell>
          <cell r="F126">
            <v>2023</v>
          </cell>
          <cell r="G126" t="str">
            <v>нд</v>
          </cell>
          <cell r="T126">
            <v>1.4100869899999999</v>
          </cell>
        </row>
        <row r="127">
          <cell r="B127" t="str">
            <v>ТП - 42 реконструкция ВЛ-0,4(0,23)кВ в ВЛИ-0,4кВ     ф.  "№2  2-я Западная, 1-21"</v>
          </cell>
          <cell r="C127" t="str">
            <v>M_ДЭСК_009</v>
          </cell>
          <cell r="E127">
            <v>2023</v>
          </cell>
          <cell r="F127">
            <v>2023</v>
          </cell>
          <cell r="G127" t="str">
            <v>нд</v>
          </cell>
          <cell r="T127">
            <v>1.6283910399999999</v>
          </cell>
        </row>
        <row r="128">
          <cell r="B128" t="str">
            <v>ТП - 42 реконструкция ВЛ-0,4(0,23)кВ в ВЛИ-0,4кВ     ф.  "№2  1-я Западная"</v>
          </cell>
          <cell r="C128" t="str">
            <v>M_ДЭСК_010</v>
          </cell>
          <cell r="E128">
            <v>2023</v>
          </cell>
          <cell r="F128">
            <v>2023</v>
          </cell>
          <cell r="G128" t="str">
            <v>нд</v>
          </cell>
          <cell r="T128">
            <v>0.37583208000000001</v>
          </cell>
        </row>
        <row r="129">
          <cell r="B129" t="str">
            <v>ТП - 134 реконструкция ВЛ-0,4(0,23)кВ в ВЛИ-0,4кВ   ф.  "Поселок-2"</v>
          </cell>
          <cell r="C129" t="str">
            <v>M_ДЭСК_011</v>
          </cell>
          <cell r="E129">
            <v>2023</v>
          </cell>
          <cell r="F129">
            <v>2023</v>
          </cell>
          <cell r="G129" t="str">
            <v>нд</v>
          </cell>
          <cell r="T129">
            <v>1.3113276599999999</v>
          </cell>
        </row>
        <row r="130">
          <cell r="B130" t="str">
            <v>ТП - 134 реконструкция ВЛ-0,4(0,23)кВ в ВЛИ-0,4кВ   ф.  "Поселок"</v>
          </cell>
          <cell r="C130" t="str">
            <v>M_ДЭСК_012</v>
          </cell>
          <cell r="E130">
            <v>2023</v>
          </cell>
          <cell r="F130">
            <v>2023</v>
          </cell>
          <cell r="G130" t="str">
            <v>нд</v>
          </cell>
          <cell r="T130">
            <v>2.0380950499999999</v>
          </cell>
        </row>
        <row r="131">
          <cell r="B131" t="str">
            <v>КТП - 2  реконструкция ВЛ-0,4 кВ   ф."Огородная " с. Новопокровка, Красноармейский район</v>
          </cell>
          <cell r="C131" t="str">
            <v>L_ДЭСК_025</v>
          </cell>
          <cell r="E131">
            <v>2024</v>
          </cell>
          <cell r="F131">
            <v>2024</v>
          </cell>
          <cell r="G131" t="str">
            <v>нд</v>
          </cell>
          <cell r="T131">
            <v>3.4139445719999997</v>
          </cell>
        </row>
        <row r="132">
          <cell r="B132" t="str">
            <v xml:space="preserve">КТП - 2  реконструкция ВЛ-0,4 кВ  ф."Строителей " с. Новопокровка,Красноармейский район </v>
          </cell>
          <cell r="C132" t="str">
            <v>L_ДЭСК_026</v>
          </cell>
          <cell r="E132">
            <v>2024</v>
          </cell>
          <cell r="F132">
            <v>2024</v>
          </cell>
          <cell r="G132" t="str">
            <v>нд</v>
          </cell>
          <cell r="T132">
            <v>4.0224305759999996</v>
          </cell>
        </row>
        <row r="133">
          <cell r="B133" t="str">
            <v>КТП - 64 реконструкция ВЛ-0,4 кВ   ф "Ленина-Калинина" г.Дальнереченск, с.Лазо</v>
          </cell>
          <cell r="C133" t="str">
            <v>L_ДЭСК_011</v>
          </cell>
          <cell r="E133">
            <v>2024</v>
          </cell>
          <cell r="F133">
            <v>2024</v>
          </cell>
          <cell r="G133">
            <v>2024</v>
          </cell>
          <cell r="T133">
            <v>4.0157144159999998</v>
          </cell>
        </row>
        <row r="134">
          <cell r="B134" t="str">
            <v>КТП - 64 реконструкция ВЛ-0,4 кВ   ф "Ленина-Мелехина" г.Дальнереченск, с.Лазо</v>
          </cell>
          <cell r="C134" t="str">
            <v>L_ДЭСК_012</v>
          </cell>
          <cell r="E134">
            <v>2024</v>
          </cell>
          <cell r="F134">
            <v>2024</v>
          </cell>
          <cell r="G134">
            <v>2024</v>
          </cell>
          <cell r="T134">
            <v>3.2354573399999995</v>
          </cell>
        </row>
        <row r="135">
          <cell r="B135" t="str">
            <v>КТП -  46  реконструкция ВЛ-0,4 кВ   ф. "Ворошилова"  г.Дальнереченск</v>
          </cell>
          <cell r="C135" t="str">
            <v>L_ДЭСК_016</v>
          </cell>
          <cell r="E135">
            <v>2024</v>
          </cell>
          <cell r="F135">
            <v>2024</v>
          </cell>
          <cell r="G135" t="str">
            <v>нд</v>
          </cell>
          <cell r="T135">
            <v>1.815455112</v>
          </cell>
        </row>
        <row r="136">
          <cell r="B136" t="str">
            <v>Реконструкция ВЛ-0,4(0,23)кВ в ВЛИ-0,4кВ ТП-16 ф. "Магазин-Севастопольская" г.Артем</v>
          </cell>
          <cell r="C136" t="str">
            <v>N_ДЭСК_001</v>
          </cell>
          <cell r="E136">
            <v>2025</v>
          </cell>
          <cell r="F136">
            <v>2024</v>
          </cell>
          <cell r="G136">
            <v>2025</v>
          </cell>
          <cell r="T136">
            <v>0.86080306799999995</v>
          </cell>
        </row>
        <row r="137">
          <cell r="B137" t="str">
            <v>Реконструкция КЛ-6кВ от яч.6кВ№4 ЗРУ-6кВ ПС "Западная" до опоры №1 на 2ААБЛу-3х240 ЛЭП-6кВ ф. №4 ПС "Западная" г.Артем</v>
          </cell>
          <cell r="C137" t="str">
            <v>N_ДЭСК_003</v>
          </cell>
          <cell r="E137">
            <v>2024</v>
          </cell>
          <cell r="F137">
            <v>2024</v>
          </cell>
          <cell r="G137" t="str">
            <v>нд</v>
          </cell>
          <cell r="T137">
            <v>3.779374056</v>
          </cell>
        </row>
        <row r="138">
          <cell r="B138" t="str">
            <v>Реконструкция КЛ-6кВ от РП-5 до опоры №1 на 2ААБЛу-3х240 ЛЭП-6кВ ф. №22 ПС "Заводская" г.Артем</v>
          </cell>
          <cell r="C138" t="str">
            <v>N_ДЭСК_004</v>
          </cell>
          <cell r="E138">
            <v>2024</v>
          </cell>
          <cell r="F138">
            <v>2024</v>
          </cell>
          <cell r="G138" t="str">
            <v>нд</v>
          </cell>
          <cell r="T138">
            <v>1.5262504800000001</v>
          </cell>
        </row>
        <row r="139">
          <cell r="B139" t="str">
            <v>Реконструкция КЛ-6 кВ от РП-3 до ТП-135 ПС "Шахта-7" Ф №8</v>
          </cell>
          <cell r="C139" t="str">
            <v>О_ДЭСК_001</v>
          </cell>
          <cell r="E139">
            <v>2024</v>
          </cell>
          <cell r="F139" t="str">
            <v>нд</v>
          </cell>
          <cell r="G139">
            <v>2024</v>
          </cell>
          <cell r="T139">
            <v>3.3512531399999999</v>
          </cell>
        </row>
        <row r="140">
          <cell r="B140" t="str">
            <v>Рекострукция ЛЭП-6кВ от ТП-143 до ТП-98</v>
          </cell>
          <cell r="C140" t="str">
            <v>О_ДЭСК_003</v>
          </cell>
          <cell r="E140">
            <v>2024</v>
          </cell>
          <cell r="F140" t="str">
            <v>нд</v>
          </cell>
          <cell r="G140">
            <v>2024</v>
          </cell>
          <cell r="T140">
            <v>2.6528815680000002</v>
          </cell>
        </row>
        <row r="141">
          <cell r="B141" t="str">
            <v>ТП-95 реконструкция ВЛ-0,4(0,23)кВ в ВЛИ-0,4кВ  ф. "Поселок №1"</v>
          </cell>
          <cell r="C141" t="str">
            <v>О_ДЭСК_005</v>
          </cell>
          <cell r="E141">
            <v>2024</v>
          </cell>
          <cell r="F141" t="str">
            <v>нд</v>
          </cell>
          <cell r="G141">
            <v>2024</v>
          </cell>
          <cell r="T141">
            <v>1.8648670680000001</v>
          </cell>
        </row>
        <row r="142">
          <cell r="B142" t="str">
            <v>КТП-222 реконструкция ВЛ-0,4(0,23)кВ в ВЛИ-0,4кВ  ф. "Воронежская"</v>
          </cell>
          <cell r="C142" t="str">
            <v>О_ДЭСК_006</v>
          </cell>
          <cell r="E142">
            <v>2024</v>
          </cell>
          <cell r="F142" t="str">
            <v>нд</v>
          </cell>
          <cell r="G142">
            <v>2024</v>
          </cell>
          <cell r="T142">
            <v>0.74444979600000005</v>
          </cell>
        </row>
        <row r="143">
          <cell r="B143" t="str">
            <v>КТП-222 реконструкция ВЛ-0,4(0,23)кВ в ВЛИ-0,4кВ  ф. "Воронежская, 1-17"</v>
          </cell>
          <cell r="C143" t="str">
            <v>О_ДЭСК_007</v>
          </cell>
          <cell r="E143">
            <v>2024</v>
          </cell>
          <cell r="F143" t="str">
            <v>нд</v>
          </cell>
          <cell r="G143">
            <v>2024</v>
          </cell>
          <cell r="T143">
            <v>1.0224199199999999</v>
          </cell>
        </row>
        <row r="144">
          <cell r="B144" t="str">
            <v>Реконструкция ВЛ-0,4(0,23)кВ в ВЛИ-0,4кВ ТП-19 ф. "Школа-интернат" г.Артем</v>
          </cell>
          <cell r="C144" t="str">
            <v>Р_ДЭСК_001</v>
          </cell>
          <cell r="E144">
            <v>2025</v>
          </cell>
          <cell r="F144">
            <v>2025</v>
          </cell>
          <cell r="G144">
            <v>2025</v>
          </cell>
          <cell r="T144">
            <v>1.0309341839999999</v>
          </cell>
        </row>
        <row r="145">
          <cell r="B145" t="str">
            <v>Реконструкция Ф-№4 и Ф-№2  от ЗРУ-6 кВ ПС "АТЭЦ" до ТП-101 г.Артем</v>
          </cell>
          <cell r="C145" t="str">
            <v>Р_ДЭСК_009</v>
          </cell>
          <cell r="E145">
            <v>2025</v>
          </cell>
          <cell r="F145">
            <v>2025</v>
          </cell>
          <cell r="G145">
            <v>2025</v>
          </cell>
          <cell r="T145">
            <v>9.12749202</v>
          </cell>
        </row>
        <row r="146">
          <cell r="B146" t="str">
            <v>Реконструкция ВЛ-0,4 кВ КТП-65  ф."Школьная" г.Дальнереченск  с.Лазо</v>
          </cell>
          <cell r="C146" t="str">
            <v>L_ДЭСК_039</v>
          </cell>
          <cell r="E146">
            <v>2025</v>
          </cell>
          <cell r="F146">
            <v>2025</v>
          </cell>
          <cell r="G146">
            <v>2025</v>
          </cell>
          <cell r="T146">
            <v>3.4011860999999999</v>
          </cell>
        </row>
        <row r="147">
          <cell r="B147" t="str">
            <v>Реконструкция ВЛ-0,4 кВ КТП-65 ф."Калинина" г.Дальнереченск с.Лазо</v>
          </cell>
          <cell r="C147" t="str">
            <v>L_ДЭСК_038</v>
          </cell>
          <cell r="E147">
            <v>2025</v>
          </cell>
          <cell r="F147">
            <v>2025</v>
          </cell>
          <cell r="G147">
            <v>2025</v>
          </cell>
          <cell r="T147">
            <v>3.9867506879999999</v>
          </cell>
        </row>
        <row r="148">
          <cell r="B148" t="str">
            <v>Реконструкция ВЛ-10 кВ Ф1 ПС "Иман" от опоры №1 до ТП-13 г.Дальнереченск</v>
          </cell>
          <cell r="C148" t="str">
            <v>Р_ДЭСК_011</v>
          </cell>
          <cell r="E148">
            <v>2025</v>
          </cell>
          <cell r="F148">
            <v>2025</v>
          </cell>
          <cell r="G148">
            <v>2025</v>
          </cell>
          <cell r="T148">
            <v>6.6794500000000001</v>
          </cell>
        </row>
        <row r="149">
          <cell r="B149" t="str">
            <v>Реконструкция ВЛ-0,4(0,23)кВ в ВЛИ-0,4кВ КТП - 109 ф. "Володарского,2-42" г.Артем</v>
          </cell>
          <cell r="C149" t="str">
            <v>Р_ДЭСК_013</v>
          </cell>
          <cell r="E149">
            <v>2025</v>
          </cell>
          <cell r="F149">
            <v>2025</v>
          </cell>
          <cell r="G149">
            <v>2025</v>
          </cell>
          <cell r="T149">
            <v>1.8850499999999999</v>
          </cell>
        </row>
        <row r="150">
          <cell r="B150" t="str">
            <v>Реконструкция ВЛ-0,4(0,23)кВ в ВЛИ-0,4кВ ТП - 8 ф. "Кузбасская10 - Донбасская, 21-25" г.Артем</v>
          </cell>
          <cell r="C150" t="str">
            <v>Р_ДЭСК_014</v>
          </cell>
          <cell r="E150">
            <v>2025</v>
          </cell>
          <cell r="F150">
            <v>2025</v>
          </cell>
          <cell r="G150">
            <v>2025</v>
          </cell>
          <cell r="T150">
            <v>1.18859</v>
          </cell>
        </row>
        <row r="151">
          <cell r="B151" t="str">
            <v>Реконструкция ВЛ-0,4(0,23)кВ в ВЛИ-0,4кВ ТП - 8 ф. "Шишкина" г.Артем</v>
          </cell>
          <cell r="C151" t="str">
            <v>Р_ДЭСК_015</v>
          </cell>
          <cell r="E151">
            <v>2025</v>
          </cell>
          <cell r="F151">
            <v>2025</v>
          </cell>
          <cell r="G151">
            <v>2025</v>
          </cell>
          <cell r="T151">
            <v>1.0450999999999999</v>
          </cell>
        </row>
        <row r="152">
          <cell r="B152" t="str">
            <v>Реконструкция ВЛ-0,4(0,23)кВ в ВЛИ-0,4кВ ТП - 8 ф. "Полевая" г.Артем</v>
          </cell>
          <cell r="C152" t="str">
            <v>Р_ДЭСК_016</v>
          </cell>
          <cell r="E152">
            <v>2025</v>
          </cell>
          <cell r="F152">
            <v>2025</v>
          </cell>
          <cell r="G152">
            <v>2025</v>
          </cell>
          <cell r="T152">
            <v>0.73899999999999999</v>
          </cell>
        </row>
        <row r="153">
          <cell r="B153" t="str">
            <v>Реконструкция ВЛ-0,4(0,23)кВ в ВЛИ-0,4кВ  ТП - 62  ф. "Кирова-техникум" г.Артем</v>
          </cell>
          <cell r="C153" t="str">
            <v>Р_ДЭСК_017</v>
          </cell>
          <cell r="E153">
            <v>2025</v>
          </cell>
          <cell r="F153">
            <v>2025</v>
          </cell>
          <cell r="G153">
            <v>2025</v>
          </cell>
          <cell r="T153">
            <v>0.44173000000000001</v>
          </cell>
        </row>
        <row r="154">
          <cell r="B154" t="str">
            <v>Реконструкция ВЛ-0,4(0,23)кВ в ВЛИ-0,4кВ  ТП - 62  ф. "пер. Васнецова-Астраханская" г.Артем</v>
          </cell>
          <cell r="C154" t="str">
            <v>Р_ДЭСК_018</v>
          </cell>
          <cell r="E154">
            <v>2025</v>
          </cell>
          <cell r="F154">
            <v>2025</v>
          </cell>
          <cell r="G154">
            <v>2025</v>
          </cell>
          <cell r="T154">
            <v>2.0644499999999999</v>
          </cell>
        </row>
        <row r="155">
          <cell r="B155" t="str">
            <v>Реконструкция ВЛ-0,4(0,23)кВ в ВЛИ-0,4кВ ТП - 62 ф. "Хасанская-пер. Хасанский" г.Артем</v>
          </cell>
          <cell r="C155" t="str">
            <v>Р_ДЭСК_019</v>
          </cell>
          <cell r="E155">
            <v>2025</v>
          </cell>
          <cell r="F155">
            <v>2025</v>
          </cell>
          <cell r="G155">
            <v>2025</v>
          </cell>
          <cell r="T155">
            <v>0.86687000000000003</v>
          </cell>
        </row>
        <row r="156">
          <cell r="B156" t="str">
            <v>Реконструкция ВЛ-0,4(0,23)кВ в ВЛИ-0,4кВ ТП - 206 ф. "Черемуховая" г.Артем</v>
          </cell>
          <cell r="C156" t="str">
            <v>Р_ДЭСК_020</v>
          </cell>
          <cell r="E156">
            <v>2025</v>
          </cell>
          <cell r="F156">
            <v>2025</v>
          </cell>
          <cell r="G156">
            <v>2025</v>
          </cell>
          <cell r="T156">
            <v>1.4680500000000001</v>
          </cell>
        </row>
        <row r="157">
          <cell r="B157" t="str">
            <v>Реконструкция ВЛ-0,4(0,23)кВ в ВЛИ-0,4кВ ТП - 206 ф. "Берёзовая" г.Артем</v>
          </cell>
          <cell r="C157" t="str">
            <v>Р_ДЭСК_021</v>
          </cell>
          <cell r="E157">
            <v>2025</v>
          </cell>
          <cell r="F157">
            <v>2025</v>
          </cell>
          <cell r="G157">
            <v>2025</v>
          </cell>
          <cell r="T157">
            <v>1.51735</v>
          </cell>
        </row>
        <row r="158">
          <cell r="B158" t="str">
            <v>Реконструкция ВЛ-0,4(0,23)кВ в ВЛИ-0,4кВ ТП - 32 ф. "Эксперементальная 1-21,2-20" г.Артем</v>
          </cell>
          <cell r="C158" t="str">
            <v>Р_ДЭСК_022</v>
          </cell>
          <cell r="E158">
            <v>2025</v>
          </cell>
          <cell r="F158">
            <v>2025</v>
          </cell>
          <cell r="G158">
            <v>2025</v>
          </cell>
          <cell r="T158">
            <v>2.1663899999999998</v>
          </cell>
        </row>
        <row r="159">
          <cell r="B159" t="str">
            <v>Реконструкция ВЛ-0,4(0,23)кВ в ВЛИ-0,4кВ ТП - 32 ф. "Зеленый бульвар" г.Артем</v>
          </cell>
          <cell r="C159" t="str">
            <v>Р_ДЭСК_023</v>
          </cell>
          <cell r="E159">
            <v>2025</v>
          </cell>
          <cell r="F159">
            <v>2025</v>
          </cell>
          <cell r="G159">
            <v>2025</v>
          </cell>
          <cell r="T159">
            <v>1.18594</v>
          </cell>
        </row>
        <row r="160">
          <cell r="B160" t="str">
            <v>Реконструкция ВЛ-0,4(0,23)кВ в ВЛИ-0,4кВ ТП - 32 ф. "Эксперементальная -Блока" г.Артем</v>
          </cell>
          <cell r="C160" t="str">
            <v>Р_ДЭСК_024</v>
          </cell>
          <cell r="E160">
            <v>2025</v>
          </cell>
          <cell r="F160">
            <v>2025</v>
          </cell>
          <cell r="G160">
            <v>2025</v>
          </cell>
          <cell r="T160">
            <v>0.88941999999999999</v>
          </cell>
        </row>
        <row r="161">
          <cell r="B161" t="str">
            <v>Реконструкция ВЛ-0,4(0,23)кВ в ВЛИ-0,4кВ КТП - 205 ф. 70лет Октября,2-32" г.Артем</v>
          </cell>
          <cell r="C161" t="str">
            <v>Р_ДЭСК_025</v>
          </cell>
          <cell r="E161">
            <v>2025</v>
          </cell>
          <cell r="F161">
            <v>2025</v>
          </cell>
          <cell r="G161">
            <v>2025</v>
          </cell>
          <cell r="T161">
            <v>1.5057499999999999</v>
          </cell>
        </row>
        <row r="162">
          <cell r="B162" t="str">
            <v>Реконструкция ВЛ-0,4(0,23)кВ в ВЛИ-0,4кВ КТП - 205  ф. 70лет Октября,7-21" г.Артем</v>
          </cell>
          <cell r="C162" t="str">
            <v>Р_ДЭСК_026</v>
          </cell>
          <cell r="E162">
            <v>2025</v>
          </cell>
          <cell r="F162">
            <v>2025</v>
          </cell>
          <cell r="G162">
            <v>2025</v>
          </cell>
          <cell r="T162">
            <v>1.2740899999999999</v>
          </cell>
        </row>
        <row r="163">
          <cell r="B163" t="str">
            <v>Реконструкция ВЛ-0,4(0,23)кВ в ВЛИ-0,4кВ КТП - 205  ф. "Ясеневый пер.- Бархатный пер." г.Артем</v>
          </cell>
          <cell r="C163" t="str">
            <v>Р_ДЭСК_027</v>
          </cell>
          <cell r="E163">
            <v>2025</v>
          </cell>
          <cell r="F163">
            <v>2025</v>
          </cell>
          <cell r="G163">
            <v>2025</v>
          </cell>
          <cell r="T163">
            <v>1.88147</v>
          </cell>
        </row>
        <row r="164">
          <cell r="B164" t="str">
            <v>Реконструкция ВЛ-0,4(0,23)кВ в ВЛИ-0,4кВ КТП - 205  ф. "Раздольная, 2-14" г.Артем</v>
          </cell>
          <cell r="C164" t="str">
            <v>Р_ДЭСК_028</v>
          </cell>
          <cell r="E164">
            <v>2025</v>
          </cell>
          <cell r="F164">
            <v>2025</v>
          </cell>
          <cell r="G164">
            <v>2025</v>
          </cell>
          <cell r="T164">
            <v>0.96477000000000002</v>
          </cell>
        </row>
        <row r="165">
          <cell r="B165" t="str">
            <v>Реконструкция ВЛ-0,4(0,23)кВ в ВЛИ-0,4кВ КТП - 205  ф. "Лучевая-пер.Факельный" г.Артем</v>
          </cell>
          <cell r="C165" t="str">
            <v>Р_ДЭСК_029</v>
          </cell>
          <cell r="E165">
            <v>2025</v>
          </cell>
          <cell r="F165">
            <v>2025</v>
          </cell>
          <cell r="G165">
            <v>2025</v>
          </cell>
          <cell r="T165">
            <v>2.16892</v>
          </cell>
        </row>
        <row r="166">
          <cell r="B166" t="str">
            <v>Реконструкция ВЛ-0,4(0,23)кВ в ВЛИ-0,4кВ КТП - 205  ф. "Бархатный пер.-Ясеневый пер." г.Артем</v>
          </cell>
          <cell r="C166" t="str">
            <v>Р_ДЭСК_030</v>
          </cell>
          <cell r="E166">
            <v>2025</v>
          </cell>
          <cell r="F166">
            <v>2025</v>
          </cell>
          <cell r="G166">
            <v>2025</v>
          </cell>
          <cell r="T166">
            <v>1.2710699999999999</v>
          </cell>
        </row>
        <row r="167">
          <cell r="B167" t="str">
            <v>Реконструкция ВЛ-0,4(0,23)кВ в ВЛИ-0,4кВ ТП - 172 ф. "Проезд Пугачева" г.Артем</v>
          </cell>
          <cell r="C167" t="str">
            <v>Р_ДЭСК_031</v>
          </cell>
          <cell r="E167">
            <v>2025</v>
          </cell>
          <cell r="F167">
            <v>2025</v>
          </cell>
          <cell r="G167">
            <v>2025</v>
          </cell>
          <cell r="T167">
            <v>2.0132099999999999</v>
          </cell>
        </row>
        <row r="168">
          <cell r="B168" t="str">
            <v>Реконструкция ВЛ-0,4(0,23)кВ в ВЛИ-0,4кВ ТП - 172 ф. "Мурманская-Уткинская" г.Артем</v>
          </cell>
          <cell r="C168" t="str">
            <v>Р_ДЭСК_032</v>
          </cell>
          <cell r="E168">
            <v>2025</v>
          </cell>
          <cell r="F168">
            <v>2025</v>
          </cell>
          <cell r="G168">
            <v>2025</v>
          </cell>
          <cell r="T168">
            <v>1.88232</v>
          </cell>
        </row>
        <row r="169">
          <cell r="B169" t="str">
            <v>Реконструкция ВЛ-0,4(0,23)кВ в ВЛИ-0,4кВ ТП - 172 ф. "Освещение Поселка" г.Артем</v>
          </cell>
          <cell r="C169" t="str">
            <v>Р_ДЭСК_033</v>
          </cell>
          <cell r="E169">
            <v>2025</v>
          </cell>
          <cell r="F169">
            <v>2025</v>
          </cell>
          <cell r="G169">
            <v>2025</v>
          </cell>
          <cell r="T169">
            <v>1.7314400000000001</v>
          </cell>
        </row>
        <row r="170">
          <cell r="B170" t="str">
            <v>Реконструкция ВЛ-0,4(0,23)кВ в ВЛИ-0,4кВ КТП - 6 ф. "Набережная" с.Новопокровка Красноармейский район</v>
          </cell>
          <cell r="C170" t="str">
            <v>Р_ДЭСК_034</v>
          </cell>
          <cell r="E170">
            <v>2025</v>
          </cell>
          <cell r="F170">
            <v>2025</v>
          </cell>
          <cell r="G170">
            <v>2025</v>
          </cell>
          <cell r="T170">
            <v>4.9055299999999997</v>
          </cell>
        </row>
        <row r="171">
          <cell r="B171" t="str">
            <v>Реконструкция ВЛ-0,4(0,23)кВ в ВЛИ-0,4кВ КТП - 2  ф."Милеоративная"с.Пожарское Пожарский район</v>
          </cell>
          <cell r="C171" t="str">
            <v>Р_ДЭСК_035</v>
          </cell>
          <cell r="E171">
            <v>2025</v>
          </cell>
          <cell r="F171">
            <v>2025</v>
          </cell>
          <cell r="G171">
            <v>2025</v>
          </cell>
          <cell r="T171">
            <v>1.4019299999999999</v>
          </cell>
        </row>
        <row r="172">
          <cell r="B172" t="str">
            <v>Реконструкция ВЛ-0,4(0,23)кВ в ВЛИ-0,4кВ КТП - 2 ф."50-л Октября"с.Пожарское Пожарский район</v>
          </cell>
          <cell r="C172" t="str">
            <v>Р_ДЭСК_036</v>
          </cell>
          <cell r="E172">
            <v>2025</v>
          </cell>
          <cell r="F172">
            <v>2025</v>
          </cell>
          <cell r="G172">
            <v>2025</v>
          </cell>
          <cell r="T172">
            <v>1.9084700000000001</v>
          </cell>
        </row>
        <row r="173">
          <cell r="B173" t="str">
            <v>Реконструкция ВЛ-0,4(0,23)кВ в ВЛИ-0,4кВ  КТП - 2 ф."Стрельникова"с.Пожарское Пожарский район</v>
          </cell>
          <cell r="C173" t="str">
            <v>Р_ДЭСК_037</v>
          </cell>
          <cell r="E173">
            <v>2025</v>
          </cell>
          <cell r="F173">
            <v>2025</v>
          </cell>
          <cell r="G173">
            <v>2025</v>
          </cell>
          <cell r="T173">
            <v>5.5144799999999998</v>
          </cell>
        </row>
        <row r="174">
          <cell r="B174" t="str">
            <v>Реконструкция ВЛ-0,4(0,23)кВ в ВЛИ-0,4кВ КТП - 2 ф."Насосная"с.Пожарское Пожарский район</v>
          </cell>
          <cell r="C174" t="str">
            <v>Р_ДЭСК_038</v>
          </cell>
          <cell r="E174">
            <v>2025</v>
          </cell>
          <cell r="F174">
            <v>2025</v>
          </cell>
          <cell r="G174">
            <v>2025</v>
          </cell>
          <cell r="T174">
            <v>0.55686999999999998</v>
          </cell>
        </row>
        <row r="175">
          <cell r="B175" t="str">
            <v>Реконструкция КЛ-10 кВ Ф-5 от ПС «Лесозаводск» до опоры №1 г.Лесозаводск</v>
          </cell>
          <cell r="C175" t="str">
            <v>Р_ДЭСК_053</v>
          </cell>
          <cell r="E175">
            <v>2025</v>
          </cell>
          <cell r="F175">
            <v>2025</v>
          </cell>
          <cell r="G175">
            <v>2025</v>
          </cell>
          <cell r="T175">
            <v>2.4492099999999999</v>
          </cell>
        </row>
        <row r="176">
          <cell r="B176" t="str">
            <v>Реконструкция ВЛ-10 кВ Ф-1 ПС-35/10кВ "Уссури" от опоры №1 до опоры №39 г.Лесозаводск</v>
          </cell>
          <cell r="C176" t="str">
            <v>Р_ДЭСК_054</v>
          </cell>
          <cell r="E176">
            <v>2025</v>
          </cell>
          <cell r="F176">
            <v>2025</v>
          </cell>
          <cell r="G176">
            <v>2025</v>
          </cell>
          <cell r="T176">
            <v>2.9681299999999999</v>
          </cell>
        </row>
        <row r="177">
          <cell r="B177" t="str">
            <v>Реконструкция ВЛ-10 кВ Ф-16 ПС-220/35/10кВ "Лесозаводск" от опоры №1 до опоры №11 (г.Лесозаводск</v>
          </cell>
          <cell r="C177" t="str">
            <v>Р_ДЭСК_055</v>
          </cell>
          <cell r="E177">
            <v>2025</v>
          </cell>
          <cell r="F177">
            <v>2025</v>
          </cell>
          <cell r="G177">
            <v>2025</v>
          </cell>
          <cell r="T177">
            <v>0.87148999999999999</v>
          </cell>
        </row>
        <row r="178">
          <cell r="B178" t="str">
            <v>Реконструкция ВЛИ-0,4 кВ от ТП-76 г.Лесозаводск</v>
          </cell>
          <cell r="C178" t="str">
            <v>Р_ДЭСК_060</v>
          </cell>
          <cell r="E178">
            <v>2025</v>
          </cell>
          <cell r="F178">
            <v>2025</v>
          </cell>
          <cell r="G178">
            <v>2025</v>
          </cell>
          <cell r="T178">
            <v>1.1658999999999999</v>
          </cell>
        </row>
        <row r="179">
          <cell r="B179" t="str">
            <v>Реконструкция ВЛИ-0,4 кВ от КТПН-65 г.Лесозаводск</v>
          </cell>
          <cell r="C179" t="str">
            <v>Р_ДЭСК_061</v>
          </cell>
          <cell r="E179">
            <v>2025</v>
          </cell>
          <cell r="F179">
            <v>2025</v>
          </cell>
          <cell r="G179">
            <v>2025</v>
          </cell>
          <cell r="T179">
            <v>4.6112099999999998</v>
          </cell>
        </row>
        <row r="180">
          <cell r="B180" t="str">
            <v>Реконструкция ВЛ-0,4 кВ КТП № 10   "ЛДК" ф."Юбилейная"  г.Дальнереченск</v>
          </cell>
          <cell r="C180" t="str">
            <v>Р_ДЭСК_062</v>
          </cell>
          <cell r="E180">
            <v>2025</v>
          </cell>
          <cell r="F180">
            <v>2025</v>
          </cell>
          <cell r="G180">
            <v>2025</v>
          </cell>
          <cell r="T180">
            <v>2.0051453160000001</v>
          </cell>
        </row>
        <row r="181">
          <cell r="B181" t="str">
            <v>Реконструкция ВЛ-0,4 кВ КТП № 10 "ЛДК" ф."Мелиоративная"  г.Дальнереченск</v>
          </cell>
          <cell r="C181" t="str">
            <v>Р_ДЭСК_065</v>
          </cell>
          <cell r="E181">
            <v>2025</v>
          </cell>
          <cell r="F181">
            <v>2025</v>
          </cell>
          <cell r="G181">
            <v>2025</v>
          </cell>
          <cell r="T181">
            <v>2.604454944</v>
          </cell>
        </row>
        <row r="182">
          <cell r="B182" t="str">
            <v xml:space="preserve">Реконструкция ВЛ-0,4 кВ  КТП-46 ф. "пер. Восточный" г.Дальнереченск </v>
          </cell>
          <cell r="C182" t="str">
            <v>Р_ДЭСК_066</v>
          </cell>
          <cell r="E182">
            <v>2025</v>
          </cell>
          <cell r="F182">
            <v>2025</v>
          </cell>
          <cell r="G182">
            <v>2025</v>
          </cell>
          <cell r="T182">
            <v>2.7698736479999999</v>
          </cell>
        </row>
        <row r="183">
          <cell r="B183" t="str">
            <v>Реконструкция ВЛ-0,4 кВ КТП-71 ф. "Строительная" г.Дальнереченск, с.Лазо</v>
          </cell>
          <cell r="C183" t="str">
            <v>Р_ДЭСК_067</v>
          </cell>
          <cell r="E183">
            <v>2025</v>
          </cell>
          <cell r="F183">
            <v>2025</v>
          </cell>
          <cell r="G183">
            <v>2025</v>
          </cell>
          <cell r="T183">
            <v>3.8327</v>
          </cell>
        </row>
        <row r="184">
          <cell r="B184" t="str">
            <v>Реконструкция ВЛ-0,4 кВ КТП-71 ф. "Советская" г.Дальнереченск, с.Лазо</v>
          </cell>
          <cell r="C184" t="str">
            <v>Р_ДЭСК_068</v>
          </cell>
          <cell r="E184">
            <v>2025</v>
          </cell>
          <cell r="F184">
            <v>2025</v>
          </cell>
          <cell r="G184">
            <v>2025</v>
          </cell>
          <cell r="T184">
            <v>4.0250500000000002</v>
          </cell>
        </row>
        <row r="185">
          <cell r="B185" t="str">
            <v>Реконструкция ВЛ-0,4 кВ  ТП-15 "ЛДК" ф."Репина " г.Дальнереченск</v>
          </cell>
          <cell r="C185" t="str">
            <v>Р_ДЭСК_069</v>
          </cell>
          <cell r="E185">
            <v>2025</v>
          </cell>
          <cell r="F185">
            <v>2025</v>
          </cell>
          <cell r="G185">
            <v>2025</v>
          </cell>
          <cell r="T185">
            <v>3.1206477120000002</v>
          </cell>
        </row>
        <row r="186">
          <cell r="B186" t="str">
            <v>Реконструкция ВЛ-0,4 кВ КТП - 13 ф."Баня" г.Дальнереченск</v>
          </cell>
          <cell r="C186" t="str">
            <v>Р_ДЭСК_070</v>
          </cell>
          <cell r="E186">
            <v>2025</v>
          </cell>
          <cell r="F186">
            <v>2025</v>
          </cell>
          <cell r="G186">
            <v>2025</v>
          </cell>
          <cell r="T186">
            <v>1.5317175119999999</v>
          </cell>
        </row>
        <row r="187">
          <cell r="B187" t="str">
            <v>Реконструкция ВЛ-0,4(0,23)кВ в ВЛИ-0,4кВ КТП-9 ф." Освещение поселка"</v>
          </cell>
          <cell r="C187" t="str">
            <v>Р_ДЭСК_071</v>
          </cell>
          <cell r="E187">
            <v>2025</v>
          </cell>
          <cell r="F187">
            <v>2025</v>
          </cell>
          <cell r="G187">
            <v>2025</v>
          </cell>
          <cell r="T187">
            <v>1.2926390000000001</v>
          </cell>
        </row>
        <row r="188">
          <cell r="B188" t="str">
            <v>Реконструкция ВЛ-0,4(0,23)кВ в ВЛИ-0,4кВ КТП-9 ф. "Вахрушева"</v>
          </cell>
          <cell r="C188" t="str">
            <v>Р_ДЭСК_072</v>
          </cell>
          <cell r="E188">
            <v>2025</v>
          </cell>
          <cell r="F188">
            <v>2025</v>
          </cell>
          <cell r="G188">
            <v>2025</v>
          </cell>
          <cell r="T188">
            <v>1.218944</v>
          </cell>
        </row>
        <row r="189">
          <cell r="B189" t="str">
            <v>Реконструкция ВЛ-0,4(0,23)кВ в ВЛИ-0,4кВ КТП-17/1 ф. "Ставропольская"</v>
          </cell>
          <cell r="C189" t="str">
            <v>Р_ДЭСК_073</v>
          </cell>
          <cell r="E189">
            <v>2025</v>
          </cell>
          <cell r="F189">
            <v>2025</v>
          </cell>
          <cell r="G189">
            <v>2025</v>
          </cell>
          <cell r="T189">
            <v>1.8057129999999999</v>
          </cell>
        </row>
        <row r="190">
          <cell r="B190" t="str">
            <v>Реконструкция ВЛ-0,4(0,23)кВ в ВЛИ-0,4кВ ТП -8 ф. "Котельная"</v>
          </cell>
          <cell r="C190" t="str">
            <v>Р_ДЭСК_074</v>
          </cell>
          <cell r="E190">
            <v>2025</v>
          </cell>
          <cell r="F190">
            <v>2025</v>
          </cell>
          <cell r="G190">
            <v>2025</v>
          </cell>
          <cell r="T190">
            <v>0.27509449000000002</v>
          </cell>
        </row>
        <row r="191">
          <cell r="B191" t="str">
            <v>Реконструкция ВЛ-0,4(0,23)кВ в ВЛИ-0,4кВ ТП -8 ф. "Донбасская"</v>
          </cell>
          <cell r="C191" t="str">
            <v>Р_ДЭСК_075</v>
          </cell>
          <cell r="E191">
            <v>2025</v>
          </cell>
          <cell r="F191">
            <v>2025</v>
          </cell>
          <cell r="G191">
            <v>2025</v>
          </cell>
          <cell r="T191">
            <v>0.15975163000000001</v>
          </cell>
        </row>
        <row r="192">
          <cell r="B192" t="str">
            <v>Реконструкция ВЛ-0,4(0,23)кВ в ВЛИ-0,4кВ  КТП -7/1  ф. "2-я Рабочая-пер. Севский"</v>
          </cell>
          <cell r="C192" t="str">
            <v>Р_ДЭСК_076</v>
          </cell>
          <cell r="E192">
            <v>2025</v>
          </cell>
          <cell r="F192">
            <v>2025</v>
          </cell>
          <cell r="G192">
            <v>2025</v>
          </cell>
          <cell r="T192">
            <v>2.0817610000000002</v>
          </cell>
        </row>
        <row r="193">
          <cell r="B193" t="str">
            <v>Реконструкция ВЛ-0,4(0,23)кВ в ВЛИ-0,4кВ  КТП -7/1  ф. "Севская"</v>
          </cell>
          <cell r="C193" t="str">
            <v>Р_ДЭСК_077</v>
          </cell>
          <cell r="E193">
            <v>2025</v>
          </cell>
          <cell r="F193">
            <v>2025</v>
          </cell>
          <cell r="G193">
            <v>2025</v>
          </cell>
          <cell r="T193">
            <v>1.75481551</v>
          </cell>
        </row>
        <row r="194">
          <cell r="B194" t="str">
            <v>Реконструкция ВЛ-0,4(0,23)кВ в ВЛИ-0,4кВ  КТП -7/1  ф. "пер. Севский-2"</v>
          </cell>
          <cell r="C194" t="str">
            <v>Р_ДЭСК_078</v>
          </cell>
          <cell r="E194">
            <v>2025</v>
          </cell>
          <cell r="F194">
            <v>2025</v>
          </cell>
          <cell r="G194">
            <v>2025</v>
          </cell>
          <cell r="T194">
            <v>0.17957200000000001</v>
          </cell>
        </row>
        <row r="195">
          <cell r="B195" t="str">
            <v>Реконструкция ВЛ-0,4(0,23)кВ в ВЛИ-0,4кВ  КТП -9  ф. "Больница", ф."Клуб"</v>
          </cell>
          <cell r="C195" t="str">
            <v>Р_ДЭСК_079</v>
          </cell>
          <cell r="E195">
            <v>2025</v>
          </cell>
          <cell r="F195">
            <v>2025</v>
          </cell>
          <cell r="G195">
            <v>2025</v>
          </cell>
          <cell r="T195">
            <v>0.77188100000000004</v>
          </cell>
        </row>
        <row r="196">
          <cell r="B196" t="str">
            <v>Реконструкция ВЛ-0,4(0,23)кВ в ВЛИ-0,4кВ  КТП -13  ф. "Пугачева-Мурманская"</v>
          </cell>
          <cell r="C196" t="str">
            <v>Р_ДЭСК_080</v>
          </cell>
          <cell r="E196">
            <v>2025</v>
          </cell>
          <cell r="F196">
            <v>2025</v>
          </cell>
          <cell r="G196">
            <v>2025</v>
          </cell>
          <cell r="T196">
            <v>0.79534199999999999</v>
          </cell>
        </row>
        <row r="197">
          <cell r="B197" t="str">
            <v>Реконструкция ВЛ-0,4(0,23)кВ в ВЛИ-0,4кВ  КТП -13  ф. "Брянская"</v>
          </cell>
          <cell r="C197" t="str">
            <v>Р_ДЭСК_081</v>
          </cell>
          <cell r="E197">
            <v>2025</v>
          </cell>
          <cell r="F197">
            <v>2025</v>
          </cell>
          <cell r="G197">
            <v>2025</v>
          </cell>
          <cell r="T197">
            <v>1.0519879999999999</v>
          </cell>
        </row>
        <row r="198">
          <cell r="B198" t="str">
            <v>Реконструкция ВЛ-0,4(0,23)кВ в ВЛИ-0,4кВ  КТП -13  ф. "Брянская-1"</v>
          </cell>
          <cell r="C198" t="str">
            <v>Р_ДЭСК_082</v>
          </cell>
          <cell r="E198">
            <v>2025</v>
          </cell>
          <cell r="F198">
            <v>2025</v>
          </cell>
          <cell r="G198">
            <v>2025</v>
          </cell>
          <cell r="T198">
            <v>0.60734299999999997</v>
          </cell>
        </row>
        <row r="199">
          <cell r="B199" t="str">
            <v>Реконструкция ВЛ-0,4(0,23)кВ в ВЛИ-0,4кВ  КТП -13  ф. "Курская-Орловская СИП"</v>
          </cell>
          <cell r="C199" t="str">
            <v>Р_ДЭСК_083</v>
          </cell>
          <cell r="E199">
            <v>2025</v>
          </cell>
          <cell r="F199">
            <v>2025</v>
          </cell>
          <cell r="G199">
            <v>2025</v>
          </cell>
          <cell r="T199">
            <v>1.795912</v>
          </cell>
        </row>
        <row r="200">
          <cell r="B200" t="str">
            <v>Реконструкция ВЛ-0,4(0,23)кВ в ВЛИ-0,4кВ  ТП -61  ф. "Карьерная-Джамбула"</v>
          </cell>
          <cell r="C200" t="str">
            <v>Р_ДЭСК_084</v>
          </cell>
          <cell r="E200">
            <v>2025</v>
          </cell>
          <cell r="F200">
            <v>2025</v>
          </cell>
          <cell r="G200">
            <v>2025</v>
          </cell>
          <cell r="T200">
            <v>1.6877059999999999</v>
          </cell>
        </row>
        <row r="201">
          <cell r="B201" t="str">
            <v>Реконструкция ВЛ-0,4(0,23)кВ в ВЛИ-0,4кВ  ТП -61  ф. "Пограничная-магазин"</v>
          </cell>
          <cell r="C201" t="str">
            <v>Р_ДЭСК_085</v>
          </cell>
          <cell r="E201">
            <v>2025</v>
          </cell>
          <cell r="F201">
            <v>2025</v>
          </cell>
          <cell r="G201">
            <v>2025</v>
          </cell>
          <cell r="T201">
            <v>0.84275299999999997</v>
          </cell>
        </row>
        <row r="202">
          <cell r="B202" t="str">
            <v>Реконструкция ВЛ-0,4(0,23)кВ в ВЛИ-0,4кВ  ТП -61  ф. "Реабилитационный центр"</v>
          </cell>
          <cell r="C202" t="str">
            <v>Р_ДЭСК_086</v>
          </cell>
          <cell r="E202">
            <v>2025</v>
          </cell>
          <cell r="F202">
            <v>2025</v>
          </cell>
          <cell r="G202">
            <v>2025</v>
          </cell>
          <cell r="T202">
            <v>0.85592500000000005</v>
          </cell>
        </row>
        <row r="203">
          <cell r="B203" t="str">
            <v>Реконструкция ВЛ-0,4(0,23)кВ в ВЛИ-0,4кВ  ТП -61  ф. "пер. Овражный"</v>
          </cell>
          <cell r="C203" t="str">
            <v>Р_ДЭСК_087</v>
          </cell>
          <cell r="E203">
            <v>2025</v>
          </cell>
          <cell r="F203">
            <v>2025</v>
          </cell>
          <cell r="G203">
            <v>2025</v>
          </cell>
          <cell r="T203">
            <v>0.57583700000000004</v>
          </cell>
        </row>
        <row r="204">
          <cell r="B204" t="str">
            <v>Реконструкция ВЛ-0,4(0,23)кВ в ВЛИ-0,4кВ  КТП-3  ф. "Советская" с. Новопокровка</v>
          </cell>
          <cell r="C204" t="str">
            <v>Р_ДЭСК_088</v>
          </cell>
          <cell r="E204">
            <v>2025</v>
          </cell>
          <cell r="F204">
            <v>2025</v>
          </cell>
          <cell r="G204">
            <v>2025</v>
          </cell>
          <cell r="T204">
            <v>1.4761147100000001</v>
          </cell>
        </row>
        <row r="205">
          <cell r="B205" t="str">
            <v>Реконструкция ВЛ-0,4(0,23)кВ в ВЛИ-0,4кВ  КТП-13  ф. "Полтавская" с. Новопокровка</v>
          </cell>
          <cell r="C205" t="str">
            <v>Р_ДЭСК_089</v>
          </cell>
          <cell r="E205">
            <v>2025</v>
          </cell>
          <cell r="F205">
            <v>2025</v>
          </cell>
          <cell r="G205">
            <v>2025</v>
          </cell>
          <cell r="T205">
            <v>2.81037458</v>
          </cell>
        </row>
        <row r="206">
          <cell r="B206" t="str">
            <v>Реконструкция ВЛ-0,4(0,23)кВ в ВЛИ-0,4кВ  КТП-4  ф. "7й Магазин" г. Дальнереченск</v>
          </cell>
          <cell r="C206" t="str">
            <v>Р_ДЭСК_090</v>
          </cell>
          <cell r="E206">
            <v>2025</v>
          </cell>
          <cell r="F206">
            <v>2025</v>
          </cell>
          <cell r="G206">
            <v>2025</v>
          </cell>
          <cell r="T206">
            <v>3.7328163999999999</v>
          </cell>
        </row>
        <row r="207">
          <cell r="B207" t="str">
            <v>Реконструкция ВЛ-6 кВ Ф-28 ПС "Голубовка" от опоры № 1 до опоры № 33: провод СИП-3 1х95 длиной 1600 метров на ж/б опорах (включая отпай на ТП-300 длиной 300 метров)</v>
          </cell>
          <cell r="C207" t="str">
            <v>Р_ДЭСК_091</v>
          </cell>
          <cell r="E207">
            <v>2025</v>
          </cell>
          <cell r="F207">
            <v>2025</v>
          </cell>
          <cell r="G207">
            <v>2025</v>
          </cell>
          <cell r="T207">
            <v>5.6686641099999999</v>
          </cell>
        </row>
        <row r="208">
          <cell r="B208" t="str">
            <v>Реконструкция ВЛ-6 кВ Ф-17 ПС "Широкая" от опоры № 1 до опоры № 7, и от опоры №26 до опоры №46: провод СИП-3 1х95 длиной 1100 метров на ж/б опорах</v>
          </cell>
          <cell r="C208" t="str">
            <v>Р_ДЭСК_092</v>
          </cell>
          <cell r="E208">
            <v>2025</v>
          </cell>
          <cell r="F208">
            <v>2025</v>
          </cell>
          <cell r="G208">
            <v>2025</v>
          </cell>
          <cell r="T208">
            <v>3.6655992829199997</v>
          </cell>
        </row>
        <row r="209">
          <cell r="B209" t="str">
            <v>Реконструкция ВЛ-6 кВ Ф-13 ПС "Широкая" от ТП-65 до ТП-66, от ТП-66 до ТП-249, от ТП-66 до ТП-67: провод СИП-3 1х95 длиной 1970 метров на ж/б опорах</v>
          </cell>
          <cell r="C209" t="str">
            <v>Р_ДЭСК_093</v>
          </cell>
          <cell r="E209">
            <v>2025</v>
          </cell>
          <cell r="F209">
            <v>2025</v>
          </cell>
          <cell r="G209">
            <v>2025</v>
          </cell>
          <cell r="T209">
            <v>6.1435906339680004</v>
          </cell>
        </row>
        <row r="210">
          <cell r="B210" t="str">
            <v>Реконструкция ВЛ-10 кВ на ТП-2158: провод СИП-3 1х95 длиной 178 метров на ж/б опорах</v>
          </cell>
          <cell r="C210" t="str">
            <v>Р_ДЭСК_094</v>
          </cell>
          <cell r="E210">
            <v>2025</v>
          </cell>
          <cell r="F210">
            <v>2025</v>
          </cell>
          <cell r="G210">
            <v>2025</v>
          </cell>
          <cell r="T210">
            <v>0.48091667529600002</v>
          </cell>
        </row>
        <row r="211">
          <cell r="B211" t="str">
            <v>Монтаж  КЛ-6,0 кВ ТП-722-ТП-724 :прокладка КЛ-6,0 кВ ААБл-6 3х240 длиной 140 метров</v>
          </cell>
          <cell r="C211" t="str">
            <v>Р_ДЭСК_095</v>
          </cell>
          <cell r="E211">
            <v>2025</v>
          </cell>
          <cell r="F211">
            <v>2025</v>
          </cell>
          <cell r="G211">
            <v>2025</v>
          </cell>
          <cell r="T211">
            <v>4.5673505650559996</v>
          </cell>
        </row>
        <row r="212">
          <cell r="B212" t="str">
            <v>Монтаж  КЛ-6,0 кВ ТП-281-ТП-284 :прокладка КЛ-6,0 кВ ААБл-6 3х240 длиной 100 метров</v>
          </cell>
          <cell r="C212" t="str">
            <v>Р_ДЭСК_096</v>
          </cell>
          <cell r="E212">
            <v>2025</v>
          </cell>
          <cell r="F212">
            <v>2025</v>
          </cell>
          <cell r="G212">
            <v>2025</v>
          </cell>
          <cell r="T212">
            <v>3.3480179301599997</v>
          </cell>
        </row>
        <row r="213">
          <cell r="B213" t="str">
            <v>Реконструкция ВЛ-0,4(0,23)кВ в ВЛИ-0,4кВ КТП № 19 ф. "2-я Набережная" г. Дальнереченск, с. Лазо</v>
          </cell>
          <cell r="C213" t="str">
            <v>L_ДЭСК_043</v>
          </cell>
          <cell r="E213">
            <v>2026</v>
          </cell>
          <cell r="F213">
            <v>2026</v>
          </cell>
          <cell r="G213" t="str">
            <v>нд</v>
          </cell>
          <cell r="T213">
            <v>2.753560968348304</v>
          </cell>
        </row>
        <row r="214">
          <cell r="B214" t="str">
            <v>Реконструкция ВЛ-0,4(0,23)кВ в ВЛИ-0,4кВ КТП № 19 ф. "Рабочая" г. Дальнереченск, с. Лазо</v>
          </cell>
          <cell r="C214" t="str">
            <v>L_ДЭСК_044</v>
          </cell>
          <cell r="E214">
            <v>2026</v>
          </cell>
          <cell r="F214">
            <v>2026</v>
          </cell>
          <cell r="G214" t="str">
            <v>нд</v>
          </cell>
          <cell r="T214">
            <v>1.043612253380936</v>
          </cell>
        </row>
        <row r="215">
          <cell r="B215" t="str">
            <v>Реконструкция ВЛ-0,4(0,23)кВ в ВЛИ-0,4кВ КТП № 19 ф. "НГЧ" г. Дальнереченск, с. Лазо</v>
          </cell>
          <cell r="C215" t="str">
            <v>L_ДЭСК_045</v>
          </cell>
          <cell r="E215">
            <v>2026</v>
          </cell>
          <cell r="F215">
            <v>2026</v>
          </cell>
          <cell r="G215" t="str">
            <v>нд</v>
          </cell>
          <cell r="T215">
            <v>2.0656663906536652</v>
          </cell>
        </row>
        <row r="216">
          <cell r="B216" t="str">
            <v>Реконструкция ВЛ-0,4(0,23)кВ в ВЛИ-0,4кВ КТП № 19 ф. "ПЧ" г. Дальнереченск, с. Лазо</v>
          </cell>
          <cell r="C216" t="str">
            <v>L_ДЭСК_046</v>
          </cell>
          <cell r="E216">
            <v>2026</v>
          </cell>
          <cell r="F216">
            <v>2026</v>
          </cell>
          <cell r="G216" t="str">
            <v>нд</v>
          </cell>
          <cell r="T216">
            <v>1.9674985612482969</v>
          </cell>
        </row>
        <row r="217">
          <cell r="B217" t="str">
            <v>Реконструкция ВЛ-0,4(0,23)кВ в ВЛИ-0,4кВ КТП № 19 ф. "1-я Набережная" г. Дальнереченск, с. Лазо</v>
          </cell>
          <cell r="C217" t="str">
            <v>L_ДЭСК_047</v>
          </cell>
          <cell r="E217">
            <v>2026</v>
          </cell>
          <cell r="F217">
            <v>2026</v>
          </cell>
          <cell r="G217" t="str">
            <v>нд</v>
          </cell>
          <cell r="T217">
            <v>1.4159547609867884</v>
          </cell>
        </row>
        <row r="218">
          <cell r="B218" t="str">
            <v>Реконструкция ВЛ-0,4(0,23)кВ в ВЛИ-0,4кВ ф. "Краснояровка" до новой СТП г. Дальнереченск, с. Лазо</v>
          </cell>
          <cell r="C218" t="str">
            <v>L_ДЭСК_048</v>
          </cell>
          <cell r="E218">
            <v>2026</v>
          </cell>
          <cell r="F218">
            <v>2026</v>
          </cell>
          <cell r="G218" t="str">
            <v>нд</v>
          </cell>
          <cell r="T218">
            <v>2.8584330419070576</v>
          </cell>
        </row>
        <row r="219">
          <cell r="B219" t="str">
            <v>Реконструкция ВЛ-10 кВ Ф. № 5 ПС "Лазо" с установкой новой СТП 10/0,4 кВ г. Дальнереченск, с. Лазо</v>
          </cell>
          <cell r="C219" t="str">
            <v>L_ДЭСК_049</v>
          </cell>
          <cell r="E219">
            <v>2026</v>
          </cell>
          <cell r="F219">
            <v>2026</v>
          </cell>
          <cell r="G219" t="str">
            <v>нд</v>
          </cell>
          <cell r="T219">
            <v>2.7926199064657919</v>
          </cell>
        </row>
        <row r="220">
          <cell r="B220" t="str">
            <v>Реконструкция ВЛ-0,4(0,23)кВ в ВЛИ-0,4кВ КТП № 132 ф. "Таврическая" г. Дальнереченск</v>
          </cell>
          <cell r="C220" t="str">
            <v>L_ДЭСК_052</v>
          </cell>
          <cell r="E220">
            <v>2026</v>
          </cell>
          <cell r="F220">
            <v>2026</v>
          </cell>
          <cell r="G220" t="str">
            <v>нд</v>
          </cell>
          <cell r="T220">
            <v>1.7156543304184628</v>
          </cell>
        </row>
        <row r="221">
          <cell r="B221" t="str">
            <v>Реконструкция ВЛ-0,4(0,23)кВ в ВЛИ-0,4кВ КТП № 12 ф. "Украинская" с. Новопокровка</v>
          </cell>
          <cell r="C221" t="str">
            <v>L_ДЭСК_054</v>
          </cell>
          <cell r="E221">
            <v>2026</v>
          </cell>
          <cell r="F221">
            <v>2026</v>
          </cell>
          <cell r="G221" t="str">
            <v>нд</v>
          </cell>
          <cell r="T221">
            <v>2.9732884825217427</v>
          </cell>
        </row>
        <row r="222">
          <cell r="B222" t="str">
            <v>Реконструкция ВЛ-0,4 кВ: провод СИП-2 3*120+1*95 на ж/б опорах п.Путятин</v>
          </cell>
          <cell r="C222" t="str">
            <v>Q_ДЭСК_02</v>
          </cell>
          <cell r="E222">
            <v>2025</v>
          </cell>
          <cell r="F222" t="str">
            <v>нд</v>
          </cell>
          <cell r="G222">
            <v>2025</v>
          </cell>
          <cell r="T222">
            <v>0</v>
          </cell>
        </row>
        <row r="223">
          <cell r="B223" t="str">
            <v>Монтаж КЛ-6,0 кВ РП-11-РП-12:  прокладка КЛ-6,0 кВ ААБл 3х240-6 длиной 800 метров ( в т.ч. методом ГНБ 50 метров)</v>
          </cell>
          <cell r="C223" t="str">
            <v>Q_ДЭСК_03</v>
          </cell>
          <cell r="E223">
            <v>2025</v>
          </cell>
          <cell r="F223" t="str">
            <v>нд</v>
          </cell>
          <cell r="G223">
            <v>2025</v>
          </cell>
          <cell r="T223">
            <v>0</v>
          </cell>
        </row>
        <row r="224">
          <cell r="B224" t="str">
            <v>Реконструкция ВЛ-10кВ установка реклоузеров 10кВ Ф-19 ПС-220/35/10кВ "Лесозаводск" на опоре №1</v>
          </cell>
          <cell r="C224" t="str">
            <v>Q_ДЭСК_16</v>
          </cell>
          <cell r="E224">
            <v>2026</v>
          </cell>
          <cell r="F224" t="str">
            <v>нд</v>
          </cell>
          <cell r="G224">
            <v>2026</v>
          </cell>
          <cell r="T224">
            <v>0</v>
          </cell>
        </row>
        <row r="225">
          <cell r="B225" t="str">
            <v>Реконструкция ВЛИ-0,4 кВ от КТПН-166 (участок протяженностью 2,205 км)</v>
          </cell>
          <cell r="C225" t="str">
            <v>Q_ДЭСК_17</v>
          </cell>
          <cell r="E225">
            <v>2026</v>
          </cell>
          <cell r="F225" t="str">
            <v>нд</v>
          </cell>
          <cell r="G225">
            <v>2026</v>
          </cell>
          <cell r="T225">
            <v>0</v>
          </cell>
        </row>
        <row r="226">
          <cell r="B226" t="str">
            <v>Реконструкция ВЛ-0,4(0,23)кВ в ВЛИ-0,4кВ КТП-5/1 ф. "№1"</v>
          </cell>
          <cell r="C226" t="str">
            <v>Q_ДЭСК_18</v>
          </cell>
          <cell r="E226">
            <v>2026</v>
          </cell>
          <cell r="F226" t="str">
            <v>нд</v>
          </cell>
          <cell r="G226">
            <v>2026</v>
          </cell>
          <cell r="T226">
            <v>0</v>
          </cell>
        </row>
        <row r="227">
          <cell r="B227" t="str">
            <v>Реконструкция ВЛ-0,4(0,23)кВ в ВЛИ-0,4кВ КТП-5/1 ф. "№2"</v>
          </cell>
          <cell r="C227" t="str">
            <v>Q_ДЭСК_19</v>
          </cell>
          <cell r="E227">
            <v>2026</v>
          </cell>
          <cell r="F227" t="str">
            <v>нд</v>
          </cell>
          <cell r="G227">
            <v>2026</v>
          </cell>
          <cell r="T227">
            <v>0</v>
          </cell>
        </row>
        <row r="228">
          <cell r="B228" t="str">
            <v>Реконструкция ВЛ-0,4(0,23)кВ в ВЛИ-0,4кВ КТП-5/1 ф. "№3"</v>
          </cell>
          <cell r="C228" t="str">
            <v>Q_ДЭСК_20</v>
          </cell>
          <cell r="E228">
            <v>2026</v>
          </cell>
          <cell r="F228" t="str">
            <v>нд</v>
          </cell>
          <cell r="G228">
            <v>2026</v>
          </cell>
          <cell r="T228">
            <v>0</v>
          </cell>
        </row>
        <row r="229">
          <cell r="B229" t="str">
            <v>Реконструкция ВЛ-0,4(0,23)кВ в ВЛИ-0,4кВ КТП-9 ф. "Вахрушева"</v>
          </cell>
          <cell r="C229" t="str">
            <v>Q_ДЭСК_21</v>
          </cell>
          <cell r="E229">
            <v>2026</v>
          </cell>
          <cell r="F229" t="str">
            <v>нд</v>
          </cell>
          <cell r="G229">
            <v>2026</v>
          </cell>
          <cell r="T229">
            <v>0</v>
          </cell>
        </row>
        <row r="230">
          <cell r="B230" t="str">
            <v>Реконструкция ВЛ-0,4(0,23)кВ в ВЛИ-0,4кВ КТП-9 ф. "Донбасская "</v>
          </cell>
          <cell r="C230" t="str">
            <v>Q_ДЭСК_22</v>
          </cell>
          <cell r="E230">
            <v>2026</v>
          </cell>
          <cell r="F230" t="str">
            <v>нд</v>
          </cell>
          <cell r="G230">
            <v>2026</v>
          </cell>
          <cell r="T230">
            <v>0</v>
          </cell>
        </row>
        <row r="231">
          <cell r="B231" t="str">
            <v>Реконструкция ВЛ-0,4(0,23)кВ в ВЛИ-0,4кВ КТП-108, ф. "Пархоменко, 5-15"</v>
          </cell>
          <cell r="C231" t="str">
            <v>Q_ДЭСК_23</v>
          </cell>
          <cell r="E231">
            <v>2026</v>
          </cell>
          <cell r="F231" t="str">
            <v>нд</v>
          </cell>
          <cell r="G231">
            <v>2026</v>
          </cell>
          <cell r="T231">
            <v>0</v>
          </cell>
        </row>
        <row r="232">
          <cell r="B232" t="str">
            <v>Реконструкция ВЛ-0,4(0,23)кВ в ВЛИ-0,4кВ КТП-110 ф. "Крымская-Береговая"</v>
          </cell>
          <cell r="C232" t="str">
            <v>Q_ДЭСК_24</v>
          </cell>
          <cell r="E232">
            <v>2026</v>
          </cell>
          <cell r="F232" t="str">
            <v>нд</v>
          </cell>
          <cell r="G232">
            <v>2026</v>
          </cell>
          <cell r="T232">
            <v>0</v>
          </cell>
        </row>
        <row r="233">
          <cell r="B233" t="str">
            <v>Реконструкция ВЛ-0,4(0,23)кВ в ВЛИ-0,4кВ КТП-110 ф. "Хуторская"</v>
          </cell>
          <cell r="C233" t="str">
            <v>Q_ДЭСК_25</v>
          </cell>
          <cell r="E233">
            <v>2026</v>
          </cell>
          <cell r="F233" t="str">
            <v>нд</v>
          </cell>
          <cell r="G233">
            <v>2026</v>
          </cell>
          <cell r="T233">
            <v>0</v>
          </cell>
        </row>
        <row r="234">
          <cell r="B234" t="str">
            <v>Реконструкция ВЛ-0,4(0,23)кВ в ВЛИ-0,4кВ КТП-110 ф. "Центральная"</v>
          </cell>
          <cell r="C234" t="str">
            <v>Q_ДЭСК_26</v>
          </cell>
          <cell r="E234">
            <v>2026</v>
          </cell>
          <cell r="F234" t="str">
            <v>нд</v>
          </cell>
          <cell r="G234">
            <v>2026</v>
          </cell>
          <cell r="T234">
            <v>0</v>
          </cell>
        </row>
        <row r="235">
          <cell r="B235" t="str">
            <v>Реконструкция ВЛ-0,4(0,23)кВ в ВЛИ-0,4кВ СТП-311 ф. "№1"</v>
          </cell>
          <cell r="C235" t="str">
            <v>Q_ДЭСК_27</v>
          </cell>
          <cell r="E235">
            <v>2026</v>
          </cell>
          <cell r="F235" t="str">
            <v>нд</v>
          </cell>
          <cell r="G235">
            <v>2026</v>
          </cell>
          <cell r="T235">
            <v>0</v>
          </cell>
        </row>
        <row r="236">
          <cell r="B236" t="str">
            <v>Реконструкция ВЛ-0,4(0,23)кВ в ВЛИ-0,4кВ СТП-311 ф. "№2"</v>
          </cell>
          <cell r="C236" t="str">
            <v>Q_ДЭСК_28</v>
          </cell>
          <cell r="E236">
            <v>2026</v>
          </cell>
          <cell r="F236" t="str">
            <v>нд</v>
          </cell>
          <cell r="G236">
            <v>2026</v>
          </cell>
          <cell r="T236">
            <v>0</v>
          </cell>
        </row>
        <row r="237">
          <cell r="B237" t="str">
            <v>Реконструкция ВЛ-0,4(0,23)кВ в ВЛИ-0,4кВ СТП-311 ф. "№3"</v>
          </cell>
          <cell r="C237" t="str">
            <v>Q_ДЭСК_29</v>
          </cell>
          <cell r="E237">
            <v>2026</v>
          </cell>
          <cell r="F237" t="str">
            <v>нд</v>
          </cell>
          <cell r="G237">
            <v>2026</v>
          </cell>
          <cell r="T237">
            <v>0</v>
          </cell>
        </row>
        <row r="238">
          <cell r="B238" t="str">
            <v>Реконструкция ВЛ-0,4(0,23)кВ в ВЛИ-0,4кВ ТП-61 ф. "Матвеева (Карьерная-Джамбула)"</v>
          </cell>
          <cell r="C238" t="str">
            <v>Q_ДЭСК_30</v>
          </cell>
          <cell r="E238">
            <v>2026</v>
          </cell>
          <cell r="F238" t="str">
            <v>нд</v>
          </cell>
          <cell r="G238">
            <v>2026</v>
          </cell>
          <cell r="T238">
            <v>0</v>
          </cell>
        </row>
        <row r="239">
          <cell r="B239" t="str">
            <v>Реконструкция ВЛ-0,4(0,23)кВ в ВЛИ-0,4кВ ТП-89 ф. "Киевская-Одесская"</v>
          </cell>
          <cell r="C239" t="str">
            <v>Q_ДЭСК_31</v>
          </cell>
          <cell r="E239">
            <v>2026</v>
          </cell>
          <cell r="F239" t="str">
            <v>нд</v>
          </cell>
          <cell r="G239">
            <v>2026</v>
          </cell>
          <cell r="T239">
            <v>0</v>
          </cell>
        </row>
        <row r="240">
          <cell r="B240" t="str">
            <v>Реконструкция ВЛ-0,4(0,23)кВ в ВЛИ-0,4кВ ТП-89 ф. "Приморская"</v>
          </cell>
          <cell r="C240" t="str">
            <v>Q_ДЭСК_32</v>
          </cell>
          <cell r="E240">
            <v>2026</v>
          </cell>
          <cell r="F240" t="str">
            <v>нд</v>
          </cell>
          <cell r="G240">
            <v>2026</v>
          </cell>
          <cell r="T240">
            <v>0</v>
          </cell>
        </row>
        <row r="241">
          <cell r="B241" t="str">
            <v>Реконструкция ВЛ-0,4(0,23)кВ в ВЛИ-0,4кВ ТП-89 ф. "Уссурийская-гаражи"</v>
          </cell>
          <cell r="C241" t="str">
            <v>Q_ДЭСК_33</v>
          </cell>
          <cell r="E241">
            <v>2026</v>
          </cell>
          <cell r="F241" t="str">
            <v>нд</v>
          </cell>
          <cell r="G241">
            <v>2026</v>
          </cell>
          <cell r="T241">
            <v>0</v>
          </cell>
        </row>
        <row r="242">
          <cell r="B242" t="str">
            <v>Реконструкция ВЛ-0,4(0,23)кВ в ВЛИ-0,4кВ ТП-107 ф. "Пархоменко"</v>
          </cell>
          <cell r="C242" t="str">
            <v>Q_ДЭСК_34</v>
          </cell>
          <cell r="E242">
            <v>2026</v>
          </cell>
          <cell r="F242" t="str">
            <v>нд</v>
          </cell>
          <cell r="G242">
            <v>2026</v>
          </cell>
          <cell r="T242">
            <v>0</v>
          </cell>
        </row>
        <row r="243">
          <cell r="B243" t="str">
            <v>Реконструкция ВЛЗ-6 кВ  Ф.№10 "АТЭЦ" ТП-112 до опоры №17</v>
          </cell>
          <cell r="C243" t="str">
            <v>Q_ДЭСК_35</v>
          </cell>
          <cell r="E243">
            <v>2026</v>
          </cell>
          <cell r="F243" t="str">
            <v>нд</v>
          </cell>
          <cell r="G243">
            <v>2026</v>
          </cell>
          <cell r="T243">
            <v>0</v>
          </cell>
        </row>
        <row r="244">
          <cell r="B244" t="str">
            <v>Реконструкция ВЛ-0,4(0,23)кВ в ВЛИ-0,4кВ ТП-95 ф. "Поселок 1"</v>
          </cell>
          <cell r="C244" t="str">
            <v>Q_ДЭСК_36</v>
          </cell>
          <cell r="E244">
            <v>2026</v>
          </cell>
          <cell r="F244" t="str">
            <v>нд</v>
          </cell>
          <cell r="G244">
            <v>2026</v>
          </cell>
          <cell r="T244">
            <v>0</v>
          </cell>
        </row>
        <row r="245">
          <cell r="B245" t="str">
            <v>Реконструкция КЛ-6 кВ Ф.3 "АТЭЦ" от опоры 17/8/9 до РУ-6кВ ТП-176</v>
          </cell>
          <cell r="C245" t="str">
            <v>Q_ДЭСК_37</v>
          </cell>
          <cell r="E245">
            <v>2026</v>
          </cell>
          <cell r="F245" t="str">
            <v>нд</v>
          </cell>
          <cell r="G245">
            <v>2026</v>
          </cell>
          <cell r="T245">
            <v>0</v>
          </cell>
        </row>
        <row r="246">
          <cell r="B246" t="str">
            <v>Реконструкция КЛ-6 кВ Ф. №28 "Кролевцы" от опоры № 14/2 до РУ-6кВ  ТП-204</v>
          </cell>
          <cell r="C246" t="str">
            <v>Q_ДЭСК_38</v>
          </cell>
          <cell r="E246">
            <v>2026</v>
          </cell>
          <cell r="F246" t="str">
            <v>нд</v>
          </cell>
          <cell r="G246">
            <v>2026</v>
          </cell>
          <cell r="T246">
            <v>0</v>
          </cell>
        </row>
        <row r="247">
          <cell r="B247" t="str">
            <v xml:space="preserve">Реконструкция КЛ-6 кВ Ф.№2 ПС"АТЭЦ" от  опоры №8 до РУ-6кВ КТП 100 </v>
          </cell>
          <cell r="C247" t="str">
            <v>Q_ДЭСК_39</v>
          </cell>
          <cell r="E247">
            <v>2026</v>
          </cell>
          <cell r="F247" t="str">
            <v>нд</v>
          </cell>
          <cell r="G247">
            <v>2026</v>
          </cell>
          <cell r="T247">
            <v>0</v>
          </cell>
        </row>
        <row r="248">
          <cell r="B248" t="str">
            <v>Реконструкция КВЛ-6кВФ. №2,№4 "АТЭЦ" от РУ-6кВ ТП-101 до РУ-6кВ ТП-103</v>
          </cell>
          <cell r="C248" t="str">
            <v>Q_ДЭСК_40</v>
          </cell>
          <cell r="E248">
            <v>2026</v>
          </cell>
          <cell r="F248" t="str">
            <v>нд</v>
          </cell>
          <cell r="G248">
            <v>2026</v>
          </cell>
          <cell r="T248">
            <v>0</v>
          </cell>
        </row>
        <row r="249">
          <cell r="B249" t="str">
            <v>Реконструкция КЛ-6кВ Ф.№9,28 ПС "Кролевцы" от РУ-6кВ ТП-204 до РУ-6кВ ТП-207</v>
          </cell>
          <cell r="C249" t="str">
            <v>Q_ДЭСК_41</v>
          </cell>
          <cell r="E249">
            <v>2026</v>
          </cell>
          <cell r="F249" t="str">
            <v>нд</v>
          </cell>
          <cell r="G249">
            <v>2026</v>
          </cell>
          <cell r="T249">
            <v>0</v>
          </cell>
        </row>
        <row r="250">
          <cell r="B250" t="str">
            <v>Монтаж  КЛ-6,0 кВ ТП 69-ТП 331 прокладка КЛ-6,0 кВ ААБл-6 3х240 (350 м.)</v>
          </cell>
          <cell r="C250" t="str">
            <v>Q_ДЭСК_42</v>
          </cell>
          <cell r="E250">
            <v>2026</v>
          </cell>
          <cell r="F250" t="str">
            <v>нд</v>
          </cell>
          <cell r="G250">
            <v>2026</v>
          </cell>
          <cell r="T250">
            <v>0</v>
          </cell>
        </row>
        <row r="251">
          <cell r="B251" t="str">
            <v>Монтаж  КЛ-6,0 кВ ТП 811-ТП 807 прокладка КЛ-6,0 кВ ААБл-6 3х240 (465 м.)</v>
          </cell>
          <cell r="C251" t="str">
            <v>Q_ДЭСК_43</v>
          </cell>
          <cell r="E251">
            <v>2026</v>
          </cell>
          <cell r="F251" t="str">
            <v>нд</v>
          </cell>
          <cell r="G251">
            <v>2026</v>
          </cell>
          <cell r="T251">
            <v>0</v>
          </cell>
        </row>
        <row r="252">
          <cell r="B252" t="str">
            <v>Монтаж  КЛ-6,0 кВ РП 11-ТП 132 : прокладка КЛ-6,0 кВ ААБл-6 3х240 (1000 м.)</v>
          </cell>
          <cell r="C252" t="str">
            <v>Q_ДЭСК_44</v>
          </cell>
          <cell r="E252">
            <v>2026</v>
          </cell>
          <cell r="F252" t="str">
            <v>нд</v>
          </cell>
          <cell r="G252">
            <v>2026</v>
          </cell>
          <cell r="T252">
            <v>0</v>
          </cell>
        </row>
        <row r="253">
          <cell r="B253" t="str">
            <v>Монтаж ВЛ-6,0 кВ: провод СИП-3 1х120 от КТП-70 до проектируемой КТП-630 кВА по ул. Михайловская, 43</v>
          </cell>
          <cell r="C253" t="str">
            <v>Q_ДЭСК_46</v>
          </cell>
          <cell r="E253">
            <v>2026</v>
          </cell>
          <cell r="F253" t="str">
            <v>нд</v>
          </cell>
          <cell r="G253">
            <v>2026</v>
          </cell>
          <cell r="T253">
            <v>0</v>
          </cell>
        </row>
        <row r="254">
          <cell r="B254" t="str">
            <v>Монтаж ВЛ-6,0 кВ: провод СИП-3 1х120 от КТП-82 до проектируемой КТП-630 кВА по ул. Верхне-Морская, 28</v>
          </cell>
          <cell r="C254" t="str">
            <v>Q_ДЭСК_47</v>
          </cell>
          <cell r="E254">
            <v>2026</v>
          </cell>
          <cell r="F254" t="str">
            <v>нд</v>
          </cell>
          <cell r="G254">
            <v>2026</v>
          </cell>
          <cell r="T254">
            <v>0</v>
          </cell>
        </row>
        <row r="255">
          <cell r="B255" t="str">
            <v xml:space="preserve">Реконструкция ВЛ-6,0 кВ СИП-3 1х120 от КТП-627 до ТП-77 Ф21 ПС Голубовка: провод СИП-3 1х120 </v>
          </cell>
          <cell r="C255" t="str">
            <v>Q_ДЭСК_48</v>
          </cell>
          <cell r="E255">
            <v>2026</v>
          </cell>
          <cell r="F255" t="str">
            <v>нд</v>
          </cell>
          <cell r="G255">
            <v>2026</v>
          </cell>
          <cell r="T255">
            <v>0</v>
          </cell>
        </row>
        <row r="256">
          <cell r="B256" t="str">
            <v xml:space="preserve">Монтаж ВЛ-6,0/0,4 кВ: провод СИП-3 1х120; СИП-2 3х120-1х95 от КТП-897 до КТП-895 </v>
          </cell>
          <cell r="C256" t="str">
            <v>Q_ДЭСК_49</v>
          </cell>
          <cell r="E256">
            <v>2026</v>
          </cell>
          <cell r="F256" t="str">
            <v>нд</v>
          </cell>
          <cell r="G256">
            <v>2026</v>
          </cell>
          <cell r="T256">
            <v>0</v>
          </cell>
        </row>
        <row r="257">
          <cell r="B257" t="str">
            <v>Реконструкция ВЛ-0,4 кВ ф. "Терешковой", КТП № 61,г. Дальнереченск</v>
          </cell>
          <cell r="C257" t="str">
            <v>Q_ДЭСК_99</v>
          </cell>
          <cell r="E257">
            <v>2027</v>
          </cell>
          <cell r="F257" t="str">
            <v>нд</v>
          </cell>
          <cell r="G257">
            <v>2027</v>
          </cell>
          <cell r="T257">
            <v>0</v>
          </cell>
        </row>
        <row r="258">
          <cell r="B258" t="str">
            <v>Реконструкция ВЛ-0,4 кВ ф."Карбышева", КТП № 61,г. Дальнереченск</v>
          </cell>
          <cell r="C258" t="str">
            <v>Q_ДЭСК_100</v>
          </cell>
          <cell r="E258">
            <v>2027</v>
          </cell>
          <cell r="F258" t="str">
            <v>нд</v>
          </cell>
          <cell r="G258">
            <v>2027</v>
          </cell>
          <cell r="T258">
            <v>0</v>
          </cell>
        </row>
        <row r="259">
          <cell r="B259" t="str">
            <v>Реконструкция ВЛ-0,4 кВ ф."Вострецова", КТП № 61,г. Дальнереченск</v>
          </cell>
          <cell r="C259" t="str">
            <v>Q_ДЭСК_101</v>
          </cell>
          <cell r="E259">
            <v>2027</v>
          </cell>
          <cell r="F259" t="str">
            <v>нд</v>
          </cell>
          <cell r="G259">
            <v>2027</v>
          </cell>
          <cell r="T259">
            <v>0</v>
          </cell>
        </row>
        <row r="260">
          <cell r="B260" t="str">
            <v>Реконструкция ВЛ-0,4 кВ ф."Харьковская ", КТП № 55, г. Дальнереченск</v>
          </cell>
          <cell r="C260" t="str">
            <v>Q_ДЭСК_103</v>
          </cell>
          <cell r="E260">
            <v>2027</v>
          </cell>
          <cell r="F260" t="str">
            <v>нд</v>
          </cell>
          <cell r="G260">
            <v>2027</v>
          </cell>
          <cell r="T260">
            <v>0</v>
          </cell>
        </row>
        <row r="261">
          <cell r="B261" t="str">
            <v>Реконструкция ВЛ-0,4 кВ ф. "Плеханова", КТП № 55, г. Дальнереченск</v>
          </cell>
          <cell r="C261" t="str">
            <v>Q_ДЭСК_104</v>
          </cell>
          <cell r="E261">
            <v>2027</v>
          </cell>
          <cell r="F261" t="str">
            <v>нд</v>
          </cell>
          <cell r="G261">
            <v>2027</v>
          </cell>
          <cell r="T261">
            <v>0</v>
          </cell>
        </row>
        <row r="262">
          <cell r="B262" t="str">
            <v>Реконструкция ВЛИ-0,4 кВ от КТПН-69 (участок протяженностью 1,400 км)</v>
          </cell>
          <cell r="C262" t="str">
            <v>Q_ДЭСК_106</v>
          </cell>
          <cell r="E262">
            <v>2027</v>
          </cell>
          <cell r="F262" t="str">
            <v>нд</v>
          </cell>
          <cell r="G262">
            <v>2027</v>
          </cell>
          <cell r="T262">
            <v>0</v>
          </cell>
        </row>
        <row r="263">
          <cell r="B263" t="str">
            <v>Реконструкция ВЛИ-0,4 кВ от КТПН-66 (участок протяженностью 3,675 км)</v>
          </cell>
          <cell r="C263" t="str">
            <v>Q_ДЭСК_107</v>
          </cell>
          <cell r="E263">
            <v>2027</v>
          </cell>
          <cell r="F263" t="str">
            <v>нд</v>
          </cell>
          <cell r="G263">
            <v>2027</v>
          </cell>
          <cell r="T263">
            <v>0</v>
          </cell>
        </row>
        <row r="264">
          <cell r="B264" t="str">
            <v>Реконструкция ВЛИ-0,4 кВ от СТП-199 (участок протяженностью 1,715 км)</v>
          </cell>
          <cell r="C264" t="str">
            <v>Q_ДЭСК_108</v>
          </cell>
          <cell r="E264">
            <v>2027</v>
          </cell>
          <cell r="F264" t="str">
            <v>нд</v>
          </cell>
          <cell r="G264">
            <v>2027</v>
          </cell>
          <cell r="T264">
            <v>0</v>
          </cell>
        </row>
        <row r="265">
          <cell r="B265" t="str">
            <v>Замена КЛ-0,4кВ от ТП-43 до МКЖД по ул. Спортивная, 2 (участок протяженностью 0,12 км)</v>
          </cell>
          <cell r="C265" t="str">
            <v>Q_ДЭСК_109</v>
          </cell>
          <cell r="E265">
            <v>2027</v>
          </cell>
          <cell r="F265" t="str">
            <v>нд</v>
          </cell>
          <cell r="G265">
            <v>2027</v>
          </cell>
          <cell r="T265">
            <v>0</v>
          </cell>
        </row>
        <row r="266">
          <cell r="B266" t="str">
            <v>Реконструкция ВЛ-10кВ установка реклоузеров 10кВ Ф-11 и Ф-22 от ПС-220/35/10кВ "Лесозаводск" на опоре №1, (включая пуско-наладочные работы)</v>
          </cell>
          <cell r="C266" t="str">
            <v>Q_ДЭСК_110</v>
          </cell>
          <cell r="E266">
            <v>2027</v>
          </cell>
          <cell r="F266" t="str">
            <v>нд</v>
          </cell>
          <cell r="G266">
            <v>2027</v>
          </cell>
          <cell r="T266">
            <v>0</v>
          </cell>
        </row>
        <row r="267">
          <cell r="B267" t="str">
            <v>Реконструкция ВЛ-0,4(0,23)кВ в ВЛИ-0,4кВ КТП-17-1 ф. "Ставропольская"</v>
          </cell>
          <cell r="C267" t="str">
            <v>Q_ДЭСК_111</v>
          </cell>
          <cell r="E267">
            <v>2027</v>
          </cell>
          <cell r="F267" t="str">
            <v>нд</v>
          </cell>
          <cell r="G267">
            <v>2027</v>
          </cell>
          <cell r="T267">
            <v>0</v>
          </cell>
        </row>
        <row r="268">
          <cell r="B268" t="str">
            <v>Реконструкция ВЛ-0,4(0,23)кВ в ВЛИ-0,4кВ КТП-205-1 ф. "Берёзовая-Бархатная"</v>
          </cell>
          <cell r="C268" t="str">
            <v>Q_ДЭСК_112</v>
          </cell>
          <cell r="E268">
            <v>2027</v>
          </cell>
          <cell r="F268" t="str">
            <v>нд</v>
          </cell>
          <cell r="G268">
            <v>2027</v>
          </cell>
          <cell r="T268">
            <v>0</v>
          </cell>
        </row>
        <row r="269">
          <cell r="B269" t="str">
            <v>Реконструкция ВЛ-0,4(0,23)кВ в ВЛИ-0,4кВ ТП-17 ф. "Херсонская"</v>
          </cell>
          <cell r="C269" t="str">
            <v>Q_ДЭСК_113</v>
          </cell>
          <cell r="E269">
            <v>2027</v>
          </cell>
          <cell r="F269" t="str">
            <v>нд</v>
          </cell>
          <cell r="G269">
            <v>2027</v>
          </cell>
          <cell r="T269">
            <v>0</v>
          </cell>
        </row>
        <row r="270">
          <cell r="B270" t="str">
            <v>Реконструкция ВЛ-0,4(0,23)кВ в ВЛИ-0,4кВ ТП-78 ф. "Дзержинского,37- Кирова, 31"</v>
          </cell>
          <cell r="C270" t="str">
            <v>Q_ДЭСК_114</v>
          </cell>
          <cell r="E270">
            <v>2027</v>
          </cell>
          <cell r="F270" t="str">
            <v>нд</v>
          </cell>
          <cell r="G270">
            <v>2027</v>
          </cell>
          <cell r="T270">
            <v>0</v>
          </cell>
        </row>
        <row r="271">
          <cell r="B271" t="str">
            <v>Реконструкция ВЛ-0,4(0,23)кВ в ВЛИ-0,4кВ ТП-78 ф. "Интернациональная-Лазо"</v>
          </cell>
          <cell r="C271" t="str">
            <v>Q_ДЭСК_115</v>
          </cell>
          <cell r="E271">
            <v>2027</v>
          </cell>
          <cell r="F271" t="str">
            <v>нд</v>
          </cell>
          <cell r="G271">
            <v>2027</v>
          </cell>
          <cell r="T271">
            <v>0</v>
          </cell>
        </row>
        <row r="272">
          <cell r="B272" t="str">
            <v>Реконструкция ВЛ-0,4(0,23)кВ в ВЛИ-0,4кВ ТП-206 ф. "Берёзовая"</v>
          </cell>
          <cell r="C272" t="str">
            <v>Q_ДЭСК_116</v>
          </cell>
          <cell r="E272">
            <v>2027</v>
          </cell>
          <cell r="F272" t="str">
            <v>нд</v>
          </cell>
          <cell r="G272">
            <v>2027</v>
          </cell>
          <cell r="T272">
            <v>0</v>
          </cell>
        </row>
        <row r="273">
          <cell r="B273" t="str">
            <v>Реконструкция ВЛ-0,4(0,23)кВ в ВЛИ-0,4кВ ТП-206 ф. "Черемуховая"</v>
          </cell>
          <cell r="C273" t="str">
            <v>Q_ДЭСК_117</v>
          </cell>
          <cell r="E273">
            <v>2027</v>
          </cell>
          <cell r="F273" t="str">
            <v>нд</v>
          </cell>
          <cell r="G273">
            <v>2027</v>
          </cell>
          <cell r="T273">
            <v>0</v>
          </cell>
        </row>
        <row r="274">
          <cell r="B274" t="str">
            <v>Реконструкция ВЛ-6кВ от РУ-6кВ КТП-1 до РУ-6кВ ТП-175</v>
          </cell>
          <cell r="C274" t="str">
            <v>Q_ДЭСК_118</v>
          </cell>
          <cell r="E274">
            <v>2027</v>
          </cell>
          <cell r="F274" t="str">
            <v>нд</v>
          </cell>
          <cell r="G274">
            <v>2027</v>
          </cell>
          <cell r="T274">
            <v>0</v>
          </cell>
        </row>
        <row r="275">
          <cell r="B275" t="str">
            <v>Реконструкция ВЛЗ-6кВ от РУ-6кВ КТП-326 до опоры №50 Ф. № 15 ПС "Артемовская"</v>
          </cell>
          <cell r="C275" t="str">
            <v>Q_ДЭСК_119</v>
          </cell>
          <cell r="E275">
            <v>2027</v>
          </cell>
          <cell r="F275" t="str">
            <v>нд</v>
          </cell>
          <cell r="G275">
            <v>2027</v>
          </cell>
          <cell r="T275">
            <v>0</v>
          </cell>
        </row>
        <row r="276">
          <cell r="B276" t="str">
            <v xml:space="preserve">Реконструкция ВЛЗ-6кВ Ф.№14  ПС "УПТФ"  от опоры № 1 до РУ-6 кВ ТП-138  </v>
          </cell>
          <cell r="C276" t="str">
            <v>Q_ДЭСК_120</v>
          </cell>
          <cell r="E276">
            <v>2027</v>
          </cell>
          <cell r="F276" t="str">
            <v>нд</v>
          </cell>
          <cell r="G276">
            <v>2027</v>
          </cell>
          <cell r="T276">
            <v>0</v>
          </cell>
        </row>
        <row r="277">
          <cell r="B277" t="str">
            <v>Реконструкция ВЛ-0,4(0,23)кВ в ВЛИ-0,4кВ КТП-169/1 ф. №3 -"Третья"</v>
          </cell>
          <cell r="C277" t="str">
            <v>Q_ДЭСК_121</v>
          </cell>
          <cell r="E277">
            <v>2027</v>
          </cell>
          <cell r="F277" t="str">
            <v>нд</v>
          </cell>
          <cell r="G277">
            <v>2027</v>
          </cell>
          <cell r="T277">
            <v>0</v>
          </cell>
        </row>
        <row r="278">
          <cell r="B278" t="str">
            <v>Реконструкция ВЛ-0,4(0,23)кВ в ВЛИ-0,4кВ КТП-169/1 ф. №2 -"Третья"</v>
          </cell>
          <cell r="C278" t="str">
            <v>Q_ДЭСК_122</v>
          </cell>
          <cell r="E278">
            <v>2027</v>
          </cell>
          <cell r="F278" t="str">
            <v>нд</v>
          </cell>
          <cell r="G278">
            <v>2027</v>
          </cell>
          <cell r="T278">
            <v>0</v>
          </cell>
        </row>
        <row r="279">
          <cell r="B279" t="str">
            <v>Монтаж  КЛ-6,0 кВ ТП 30-ТП 31 :прокладка КЛ-6,0 кВ ААБл-6 3х240 длиной 350 метров</v>
          </cell>
          <cell r="C279" t="str">
            <v>Q_ДЭСК_123</v>
          </cell>
          <cell r="E279">
            <v>2027</v>
          </cell>
          <cell r="F279" t="str">
            <v>нд</v>
          </cell>
          <cell r="G279">
            <v>2027</v>
          </cell>
          <cell r="T279">
            <v>0</v>
          </cell>
        </row>
        <row r="280">
          <cell r="B280" t="str">
            <v>Монтаж  КЛ-6,0 кВ ТП 360-РП 3 :прокладка КЛ-6,0 кВ ААБл-6 3х240 длиной 1000 метров</v>
          </cell>
          <cell r="C280" t="str">
            <v>Q_ДЭСК_124</v>
          </cell>
          <cell r="E280">
            <v>2027</v>
          </cell>
          <cell r="F280" t="str">
            <v>нд</v>
          </cell>
          <cell r="G280">
            <v>2027</v>
          </cell>
          <cell r="T280">
            <v>0</v>
          </cell>
        </row>
        <row r="294">
          <cell r="B294" t="str">
            <v>Установка реклоузеров 10кВ (ВЛ-10кВ) Ф-8 ПС-220/35/10кВ "Лесозаводск" на опоре №1, Ф-12  ПС-220/35/10кВ "Лесозаводск" на опоре №1, Ф-21 ПС-220/35/10кВ "Лесозаводск"  на опоре №1 (включая пуско-наладочные работы) г.Лесозаводск</v>
          </cell>
          <cell r="C294" t="str">
            <v>Р_ДЭСК_056</v>
          </cell>
          <cell r="E294">
            <v>2025</v>
          </cell>
          <cell r="F294">
            <v>2025</v>
          </cell>
          <cell r="H294">
            <v>7.8125999999999998</v>
          </cell>
          <cell r="CJ294" t="str">
            <v>Повышение пропускной способности, улучшение качества напряжения у существующих потребителей</v>
          </cell>
        </row>
        <row r="299">
          <cell r="B299" t="str">
            <v>Установка новой КТП 6/0,4 кВ  ул. Пригородная, 30 п. ЛДК</v>
          </cell>
          <cell r="C299" t="str">
            <v>L_ДЭСК_05</v>
          </cell>
          <cell r="D299" t="str">
            <v>П</v>
          </cell>
          <cell r="E299">
            <v>2022</v>
          </cell>
          <cell r="F299">
            <v>2022</v>
          </cell>
          <cell r="G299" t="str">
            <v>нд</v>
          </cell>
          <cell r="T299">
            <v>1.5258191999999999</v>
          </cell>
        </row>
        <row r="300">
          <cell r="B300" t="str">
            <v>Строительство ВЛИ-10 кВ от КТП № 86 до КТП № 105</v>
          </cell>
          <cell r="C300" t="str">
            <v>L_ДЭСК_06</v>
          </cell>
          <cell r="D300" t="str">
            <v>П</v>
          </cell>
          <cell r="E300">
            <v>2022</v>
          </cell>
          <cell r="F300">
            <v>2022</v>
          </cell>
          <cell r="G300" t="str">
            <v>нд</v>
          </cell>
          <cell r="T300">
            <v>2.0989908000000002</v>
          </cell>
        </row>
        <row r="301">
          <cell r="B301" t="str">
            <v>ЛЭП-6 кВ ф. №22 ПС "Заводская" строительство отпайки от опоры № 52 установка новой КТП-400 кВА в районе ул. Ремзаводская, д.15</v>
          </cell>
          <cell r="C301" t="str">
            <v>M_ДЭСК_013</v>
          </cell>
          <cell r="D301" t="str">
            <v>П</v>
          </cell>
          <cell r="E301">
            <v>2023</v>
          </cell>
          <cell r="F301" t="str">
            <v>нд</v>
          </cell>
          <cell r="G301" t="str">
            <v>нд</v>
          </cell>
          <cell r="T301">
            <v>1.98291156</v>
          </cell>
        </row>
        <row r="302">
          <cell r="B302" t="str">
            <v>ЛЭП-6 кВ ф. №1 ПС "Трикотажная" строительство отпайки от опоры №2/52 установка новой КТП-400 кВА в районе ул. Агеева, д.19</v>
          </cell>
          <cell r="C302" t="str">
            <v>M_ДЭСК_014</v>
          </cell>
          <cell r="D302" t="str">
            <v>П</v>
          </cell>
          <cell r="E302">
            <v>2023</v>
          </cell>
          <cell r="F302" t="str">
            <v>нд</v>
          </cell>
          <cell r="G302" t="str">
            <v>нд</v>
          </cell>
          <cell r="T302">
            <v>2.1766205799999998</v>
          </cell>
        </row>
        <row r="303">
          <cell r="B303" t="str">
            <v>Установка новой СТП 10/0,4 кВ, строительство ВЛ-10кВ, ул.Почтовая, г.Дальнереченск, с.Лазо</v>
          </cell>
          <cell r="C303" t="str">
            <v>L_ДЭСК_030</v>
          </cell>
          <cell r="D303" t="str">
            <v>П</v>
          </cell>
          <cell r="E303">
            <v>2024</v>
          </cell>
          <cell r="F303">
            <v>2024</v>
          </cell>
          <cell r="G303">
            <v>2024</v>
          </cell>
          <cell r="T303">
            <v>1.6427308300000001</v>
          </cell>
        </row>
        <row r="304">
          <cell r="B304" t="str">
            <v>Установка нового КТП 400 кВА в районе ул. Ивановская, 8 г.Артем</v>
          </cell>
          <cell r="C304" t="str">
            <v>О_ДЭСК_004</v>
          </cell>
          <cell r="D304" t="str">
            <v>П</v>
          </cell>
          <cell r="E304">
            <v>2024</v>
          </cell>
          <cell r="F304" t="str">
            <v>нд</v>
          </cell>
          <cell r="G304">
            <v>2024</v>
          </cell>
          <cell r="T304">
            <v>2.4278228900000038</v>
          </cell>
        </row>
        <row r="305">
          <cell r="B305" t="str">
            <v>Строительство ВЛЗ-6 кВ, КТП-630 в районе ул. Северная, 64 (8 рубильников)</v>
          </cell>
          <cell r="C305" t="str">
            <v>О_ДЭСК_002</v>
          </cell>
          <cell r="D305" t="str">
            <v>П</v>
          </cell>
          <cell r="E305">
            <v>2024</v>
          </cell>
          <cell r="F305" t="str">
            <v>нд</v>
          </cell>
          <cell r="G305">
            <v>2024</v>
          </cell>
          <cell r="T305">
            <v>3.5339245079999997</v>
          </cell>
        </row>
        <row r="306">
          <cell r="B306" t="str">
            <v>Строительство двухцепной ВЛЗ-6 кВ ПС "Шахтовая" Ф. №6,9 от ПС "Шахтовая" до ТП-143 г.Артем</v>
          </cell>
          <cell r="C306" t="str">
            <v>Р_ДЭСК_006</v>
          </cell>
          <cell r="D306" t="str">
            <v>П</v>
          </cell>
          <cell r="E306">
            <v>2025</v>
          </cell>
          <cell r="F306">
            <v>2025</v>
          </cell>
          <cell r="G306">
            <v>2025</v>
          </cell>
          <cell r="T306">
            <v>3.7440981199999999</v>
          </cell>
        </row>
        <row r="307">
          <cell r="B307" t="str">
            <v>Строительство двухцепной ВЛЗ 6кВ от опоры №17 до опоры №17/1ПС "АТЭЦ" Ф №3 г.Артем</v>
          </cell>
          <cell r="C307" t="str">
            <v>Р_ДЭСК_007</v>
          </cell>
          <cell r="D307" t="str">
            <v>П</v>
          </cell>
          <cell r="E307">
            <v>2025</v>
          </cell>
          <cell r="F307">
            <v>2025</v>
          </cell>
          <cell r="G307">
            <v>2025</v>
          </cell>
          <cell r="T307">
            <v>0.70108406000000001</v>
          </cell>
        </row>
        <row r="308">
          <cell r="B308" t="str">
            <v>Установка новой КТП 10/0,4 кВ ул. Плеханова 41 г.Дальнереченск</v>
          </cell>
          <cell r="C308" t="str">
            <v>L_ДЭСК_028</v>
          </cell>
          <cell r="D308" t="str">
            <v>П</v>
          </cell>
          <cell r="E308">
            <v>2025</v>
          </cell>
          <cell r="F308">
            <v>2025</v>
          </cell>
          <cell r="G308">
            <v>2025</v>
          </cell>
          <cell r="T308">
            <v>2.0454440639999998</v>
          </cell>
        </row>
        <row r="309">
          <cell r="B309" t="str">
            <v>Установка КТП-400 кВа п.Путятин ул Садовая,11А</v>
          </cell>
          <cell r="C309" t="str">
            <v>Р_ДЭСК_048</v>
          </cell>
          <cell r="D309" t="str">
            <v>П</v>
          </cell>
          <cell r="E309">
            <v>2025</v>
          </cell>
          <cell r="F309">
            <v>2025</v>
          </cell>
          <cell r="G309">
            <v>2025</v>
          </cell>
          <cell r="T309">
            <v>2.113</v>
          </cell>
        </row>
        <row r="310">
          <cell r="B310" t="str">
            <v>Установка КТП-400 кВа п.Путятин ул. Нагорная,21А</v>
          </cell>
          <cell r="C310" t="str">
            <v>Р_ДЭСК_049</v>
          </cell>
          <cell r="D310" t="str">
            <v>П</v>
          </cell>
          <cell r="E310">
            <v>2025</v>
          </cell>
          <cell r="F310">
            <v>2025</v>
          </cell>
          <cell r="G310">
            <v>2025</v>
          </cell>
          <cell r="T310">
            <v>2.113</v>
          </cell>
        </row>
        <row r="311">
          <cell r="B311" t="str">
            <v>Установка КТП-400 кВа п.Путятин ул. Лазо,13</v>
          </cell>
          <cell r="C311" t="str">
            <v>Р_ДЭСК_050</v>
          </cell>
          <cell r="D311" t="str">
            <v>П</v>
          </cell>
          <cell r="E311">
            <v>2025</v>
          </cell>
          <cell r="F311">
            <v>2025</v>
          </cell>
          <cell r="G311">
            <v>2025</v>
          </cell>
          <cell r="T311">
            <v>2.113</v>
          </cell>
        </row>
        <row r="312">
          <cell r="B312" t="str">
            <v>Установка КТП-400 кВа п.Путятин ул. Камчатская,7</v>
          </cell>
          <cell r="C312" t="str">
            <v>Р_ДЭСК_051</v>
          </cell>
          <cell r="D312" t="str">
            <v>П</v>
          </cell>
          <cell r="E312">
            <v>2025</v>
          </cell>
          <cell r="F312">
            <v>2025</v>
          </cell>
          <cell r="G312">
            <v>2025</v>
          </cell>
          <cell r="T312">
            <v>2.113</v>
          </cell>
        </row>
        <row r="313">
          <cell r="B313" t="str">
            <v>Строительство ВЛ-0,4 кВ: провод СИП-2 3*120+1*95 на ж/б опорах п.Путятин</v>
          </cell>
          <cell r="C313" t="str">
            <v>Р_ДЭСК_052</v>
          </cell>
          <cell r="D313" t="str">
            <v>П</v>
          </cell>
          <cell r="E313">
            <v>2025</v>
          </cell>
          <cell r="F313">
            <v>2025</v>
          </cell>
          <cell r="G313">
            <v>2025</v>
          </cell>
          <cell r="T313">
            <v>28.009810000000002</v>
          </cell>
        </row>
        <row r="314">
          <cell r="B314" t="str">
            <v>Строительство КТП-630 в районе ул. Раздольная,13   г.Артем</v>
          </cell>
          <cell r="C314" t="str">
            <v>Р_ДЭСК_097</v>
          </cell>
          <cell r="D314" t="str">
            <v>П</v>
          </cell>
          <cell r="E314">
            <v>2025</v>
          </cell>
          <cell r="F314">
            <v>2025</v>
          </cell>
          <cell r="G314">
            <v>2025</v>
          </cell>
          <cell r="T314">
            <v>2.4361549400000002</v>
          </cell>
        </row>
        <row r="315">
          <cell r="B315" t="str">
            <v>Строительство КТП-630 в с/т Солидарность г.Артем</v>
          </cell>
          <cell r="C315" t="str">
            <v>Р_ДЭСК_098</v>
          </cell>
          <cell r="D315" t="str">
            <v>П</v>
          </cell>
          <cell r="E315">
            <v>2025</v>
          </cell>
          <cell r="F315">
            <v>2025</v>
          </cell>
          <cell r="G315">
            <v>2025</v>
          </cell>
          <cell r="T315">
            <v>2.57127149</v>
          </cell>
        </row>
        <row r="316">
          <cell r="B316" t="str">
            <v>Строительство КЛ-6кВ в районе ул. Раздольная 13  Ф31 ПС "Кролевцы" г. Артем</v>
          </cell>
          <cell r="C316" t="str">
            <v>Р_ДЭСК_099</v>
          </cell>
          <cell r="D316" t="str">
            <v>П</v>
          </cell>
          <cell r="E316">
            <v>2025</v>
          </cell>
          <cell r="F316">
            <v>2025</v>
          </cell>
          <cell r="G316">
            <v>2025</v>
          </cell>
          <cell r="T316">
            <v>0.46568241999999999</v>
          </cell>
        </row>
        <row r="317">
          <cell r="B317" t="str">
            <v>Строительство ВЛЗ-6кВ  в ст Солидарность,   Ф11 ПС "Западная" г. Артем</v>
          </cell>
          <cell r="C317" t="str">
            <v>Р_ДЭСК_100</v>
          </cell>
          <cell r="D317" t="str">
            <v>П</v>
          </cell>
          <cell r="E317">
            <v>2025</v>
          </cell>
          <cell r="F317">
            <v>2025</v>
          </cell>
          <cell r="G317">
            <v>2025</v>
          </cell>
          <cell r="T317">
            <v>0.63343525999999994</v>
          </cell>
        </row>
        <row r="318">
          <cell r="B318" t="str">
            <v>Строительство КТП-814 А, п. Ливадия, ул.Берёзовая КТП-630</v>
          </cell>
          <cell r="C318" t="str">
            <v>Q_ДЭСК_04</v>
          </cell>
          <cell r="D318" t="str">
            <v>П</v>
          </cell>
          <cell r="E318">
            <v>2025</v>
          </cell>
          <cell r="F318" t="str">
            <v>нд</v>
          </cell>
          <cell r="G318">
            <v>2025</v>
          </cell>
          <cell r="T318">
            <v>0</v>
          </cell>
        </row>
        <row r="319">
          <cell r="B319" t="str">
            <v>Строительство  ВЛ-6кВ Ф. №14,7 ПС "УПТФ" от РУ-6кВ ТП-138 до РУ-6кВ КТП-387</v>
          </cell>
          <cell r="C319" t="str">
            <v>Q_ДЭСК_50</v>
          </cell>
          <cell r="D319" t="str">
            <v>П</v>
          </cell>
          <cell r="E319">
            <v>2026</v>
          </cell>
          <cell r="F319" t="str">
            <v>нд</v>
          </cell>
          <cell r="G319">
            <v>2026</v>
          </cell>
          <cell r="T319">
            <v>0</v>
          </cell>
        </row>
        <row r="320">
          <cell r="B320" t="str">
            <v>Строительство  КТП-6/0,4кВ с трансформатором  400 кВ в районе  Майхинское шоссе</v>
          </cell>
          <cell r="C320" t="str">
            <v>Q_ДЭСК_51</v>
          </cell>
          <cell r="D320" t="str">
            <v>П</v>
          </cell>
          <cell r="E320">
            <v>2026</v>
          </cell>
          <cell r="F320" t="str">
            <v>нд</v>
          </cell>
          <cell r="G320">
            <v>2026</v>
          </cell>
          <cell r="T320">
            <v>0</v>
          </cell>
        </row>
        <row r="321">
          <cell r="B321" t="str">
            <v>Строительство КВЛ-6 кВ от РУ-6кВ РП-Ульяновская до РУ-6кВ КТП-132</v>
          </cell>
          <cell r="C321" t="str">
            <v>Q_ДЭСК_52</v>
          </cell>
          <cell r="D321" t="str">
            <v>П</v>
          </cell>
          <cell r="E321">
            <v>2026</v>
          </cell>
          <cell r="F321" t="str">
            <v>нд</v>
          </cell>
          <cell r="G321">
            <v>2026</v>
          </cell>
          <cell r="T321">
            <v>0</v>
          </cell>
        </row>
        <row r="322">
          <cell r="B322" t="str">
            <v>Строительство КТП - 630 КВА,  ул. Михайловская, 43</v>
          </cell>
          <cell r="C322" t="str">
            <v>Q_ДЭСК_53</v>
          </cell>
          <cell r="D322" t="str">
            <v>П</v>
          </cell>
          <cell r="E322">
            <v>2026</v>
          </cell>
          <cell r="F322" t="str">
            <v>нд</v>
          </cell>
          <cell r="G322">
            <v>2026</v>
          </cell>
          <cell r="T322">
            <v>0</v>
          </cell>
        </row>
        <row r="323">
          <cell r="B323" t="str">
            <v>Строительство КТП - 250 КВА,  ул. Перевальная, 81</v>
          </cell>
          <cell r="C323" t="str">
            <v>Q_ДЭСК_54</v>
          </cell>
          <cell r="D323" t="str">
            <v>П</v>
          </cell>
          <cell r="E323">
            <v>2026</v>
          </cell>
          <cell r="F323" t="str">
            <v>нд</v>
          </cell>
          <cell r="G323">
            <v>2026</v>
          </cell>
          <cell r="T323">
            <v>0</v>
          </cell>
        </row>
        <row r="324">
          <cell r="B324" t="str">
            <v>Строительство КТП - 630 КВА,  ул. Грибная, 2</v>
          </cell>
          <cell r="C324" t="str">
            <v>Q_ДЭСК_55</v>
          </cell>
          <cell r="D324" t="str">
            <v>П</v>
          </cell>
          <cell r="E324">
            <v>2026</v>
          </cell>
          <cell r="F324" t="str">
            <v>нд</v>
          </cell>
          <cell r="G324">
            <v>2026</v>
          </cell>
          <cell r="T324">
            <v>0</v>
          </cell>
        </row>
        <row r="325">
          <cell r="B325" t="str">
            <v>Строительство КТП - 630 КВА,  ул. Верхне-Морская, 28</v>
          </cell>
          <cell r="C325" t="str">
            <v>Q_ДЭСК_56</v>
          </cell>
          <cell r="D325" t="str">
            <v>П</v>
          </cell>
          <cell r="E325">
            <v>2026</v>
          </cell>
          <cell r="F325" t="str">
            <v>нд</v>
          </cell>
          <cell r="G325">
            <v>2026</v>
          </cell>
          <cell r="T325">
            <v>0</v>
          </cell>
        </row>
        <row r="326">
          <cell r="B326" t="str">
            <v>Строительство  ВЛЗ-6 кВ ф.№15 ПС "Шахта-7" от КТП- 349  до строящейся КТП-6/,04кВ с трансформатором  400 кВА  Гагарина,31 снт Родник-1</v>
          </cell>
          <cell r="C326" t="str">
            <v>Q_ДЭСК_125</v>
          </cell>
          <cell r="D326" t="str">
            <v>П</v>
          </cell>
          <cell r="E326">
            <v>2027</v>
          </cell>
          <cell r="F326" t="str">
            <v>нд</v>
          </cell>
          <cell r="G326">
            <v>2027</v>
          </cell>
          <cell r="T326">
            <v>0</v>
          </cell>
        </row>
        <row r="327">
          <cell r="B327" t="str">
            <v>Строительство  КТП-6/0,4кВ с трансформатором 400кВА в районе  ул.Сахалинская, 51</v>
          </cell>
          <cell r="C327" t="str">
            <v>Q_ДЭСК_126</v>
          </cell>
          <cell r="D327" t="str">
            <v>П</v>
          </cell>
          <cell r="E327">
            <v>2027</v>
          </cell>
          <cell r="F327" t="str">
            <v>нд</v>
          </cell>
          <cell r="G327">
            <v>2027</v>
          </cell>
          <cell r="T327">
            <v>0</v>
          </cell>
        </row>
        <row r="328">
          <cell r="B328" t="str">
            <v>Строительство  КТП-6/0,4кВ с трансформатором 400 кВА  ул. Гагарина, 31 снт Родник-1</v>
          </cell>
          <cell r="C328" t="str">
            <v>Q_ДЭСК_127</v>
          </cell>
          <cell r="D328" t="str">
            <v>П</v>
          </cell>
          <cell r="E328">
            <v>2027</v>
          </cell>
          <cell r="F328" t="str">
            <v>нд</v>
          </cell>
          <cell r="G328">
            <v>2027</v>
          </cell>
          <cell r="T328">
            <v>0</v>
          </cell>
        </row>
        <row r="329">
          <cell r="B329" t="str">
            <v>Строительство  КТП-6/0,4кВ с трансформатором 400 кВА в районе ул. Челябинская, 20</v>
          </cell>
          <cell r="C329" t="str">
            <v>Q_ДЭСК_128</v>
          </cell>
          <cell r="D329" t="str">
            <v>П</v>
          </cell>
          <cell r="E329">
            <v>2027</v>
          </cell>
          <cell r="F329" t="str">
            <v>нд</v>
          </cell>
          <cell r="G329">
            <v>2027</v>
          </cell>
          <cell r="T329">
            <v>0</v>
          </cell>
        </row>
        <row r="330">
          <cell r="B330" t="str">
            <v>Строительство ВЛЗ-6кВ от опоры №51/24/14 Ф. №15 ПС "Артемовская" до опоры № 51/52 Ф. №15 ПС "Артемовская"</v>
          </cell>
          <cell r="C330" t="str">
            <v>Q_ДЭСК_129</v>
          </cell>
          <cell r="D330" t="str">
            <v>П</v>
          </cell>
          <cell r="E330">
            <v>2027</v>
          </cell>
          <cell r="F330" t="str">
            <v>нд</v>
          </cell>
          <cell r="G330">
            <v>2027</v>
          </cell>
          <cell r="T330">
            <v>0</v>
          </cell>
        </row>
        <row r="331">
          <cell r="B331" t="str">
            <v xml:space="preserve">Строительство КЛ-6 кВ Ф.№28 ПС "Кролевцы" от опоры № 26  до РУ-6кВ ТП- 206 </v>
          </cell>
          <cell r="C331" t="str">
            <v>Q_ДЭСК_130</v>
          </cell>
          <cell r="D331" t="str">
            <v>П</v>
          </cell>
          <cell r="E331">
            <v>2027</v>
          </cell>
          <cell r="F331" t="str">
            <v>нд</v>
          </cell>
          <cell r="G331">
            <v>2027</v>
          </cell>
          <cell r="T331">
            <v>0</v>
          </cell>
        </row>
        <row r="332">
          <cell r="B332" t="str">
            <v>Строительство КТП-6/0,4кВ с трансформатором  630 кВА СНТ Сопка в районе уч.159</v>
          </cell>
          <cell r="C332" t="str">
            <v>Q_ДЭСК_131</v>
          </cell>
          <cell r="D332" t="str">
            <v>П</v>
          </cell>
          <cell r="E332">
            <v>2027</v>
          </cell>
          <cell r="F332" t="str">
            <v>нд</v>
          </cell>
          <cell r="G332">
            <v>2027</v>
          </cell>
          <cell r="T332">
            <v>0</v>
          </cell>
        </row>
        <row r="333">
          <cell r="B333" t="str">
            <v>Установка РП-6,0 кВ Ф18 ПС Микрорайон, п. Врангель, ул. Беринга, 26</v>
          </cell>
          <cell r="C333" t="str">
            <v>Q_ДЭСК_132</v>
          </cell>
          <cell r="D333" t="str">
            <v>П</v>
          </cell>
          <cell r="E333">
            <v>2027</v>
          </cell>
          <cell r="F333" t="str">
            <v>нд</v>
          </cell>
          <cell r="G333">
            <v>2027</v>
          </cell>
          <cell r="T333">
            <v>0</v>
          </cell>
        </row>
        <row r="334">
          <cell r="B334" t="str">
            <v>Выполнение работ по прокладке подводного кабеля 10 кВ на о. Путятин ( 1 этап)</v>
          </cell>
          <cell r="C334" t="str">
            <v>Q_ДЭСК_139</v>
          </cell>
          <cell r="D334" t="str">
            <v>П</v>
          </cell>
          <cell r="E334">
            <v>2028</v>
          </cell>
          <cell r="F334" t="str">
            <v>нд</v>
          </cell>
          <cell r="G334">
            <v>2028</v>
          </cell>
          <cell r="T334">
            <v>0</v>
          </cell>
          <cell r="U334">
            <v>305.904</v>
          </cell>
        </row>
        <row r="337">
          <cell r="B337" t="str">
            <v>Диспетчерский щит</v>
          </cell>
          <cell r="C337" t="str">
            <v>О_ДЭСК_009</v>
          </cell>
          <cell r="D337" t="str">
            <v>П</v>
          </cell>
          <cell r="E337">
            <v>2024</v>
          </cell>
          <cell r="F337" t="str">
            <v>нд</v>
          </cell>
          <cell r="G337">
            <v>2024</v>
          </cell>
          <cell r="T337">
            <v>22.48884</v>
          </cell>
          <cell r="CJ337" t="str">
            <v>нд</v>
          </cell>
        </row>
        <row r="338">
          <cell r="B338" t="str">
            <v>Программное обеспечение "Пирамида"</v>
          </cell>
          <cell r="C338" t="str">
            <v>Q_ДЭСК_05</v>
          </cell>
          <cell r="D338" t="str">
            <v>П</v>
          </cell>
          <cell r="E338">
            <v>2025</v>
          </cell>
          <cell r="F338" t="str">
            <v>нд</v>
          </cell>
          <cell r="G338">
            <v>2025</v>
          </cell>
          <cell r="T338">
            <v>0</v>
          </cell>
          <cell r="CJ338" t="str">
            <v>производственная необходимость</v>
          </cell>
        </row>
        <row r="339">
          <cell r="B339" t="str">
            <v>Передвижная электроизмерительная лаборатория (с доставкой)</v>
          </cell>
          <cell r="C339" t="str">
            <v>Q_ДЭСК_06</v>
          </cell>
          <cell r="D339" t="str">
            <v>П</v>
          </cell>
          <cell r="E339">
            <v>2025</v>
          </cell>
          <cell r="F339" t="str">
            <v>нд</v>
          </cell>
          <cell r="G339">
            <v>2025</v>
          </cell>
          <cell r="T339">
            <v>0</v>
          </cell>
          <cell r="CJ339" t="str">
            <v>производственная необходимость</v>
          </cell>
        </row>
        <row r="340">
          <cell r="B340" t="str">
            <v>Бурильно-крановая установка ( с доставкой)</v>
          </cell>
          <cell r="C340" t="str">
            <v>Q_ДЭСК_07</v>
          </cell>
          <cell r="D340" t="str">
            <v>П</v>
          </cell>
          <cell r="E340">
            <v>2025</v>
          </cell>
          <cell r="F340" t="str">
            <v>нд</v>
          </cell>
          <cell r="G340">
            <v>2025</v>
          </cell>
          <cell r="T340">
            <v>0</v>
          </cell>
          <cell r="CJ340" t="str">
            <v>производственная необходимость</v>
          </cell>
        </row>
        <row r="341">
          <cell r="B341" t="str">
            <v xml:space="preserve">Бурильно-крановая установка Чайка-Вектор V1211 </v>
          </cell>
          <cell r="C341" t="str">
            <v>Q_ДЭСК_08</v>
          </cell>
          <cell r="D341" t="str">
            <v>П</v>
          </cell>
          <cell r="E341">
            <v>2025</v>
          </cell>
          <cell r="F341" t="str">
            <v>нд</v>
          </cell>
          <cell r="G341">
            <v>2025</v>
          </cell>
          <cell r="T341">
            <v>0</v>
          </cell>
          <cell r="CJ341" t="str">
            <v>производственная необходимость</v>
          </cell>
        </row>
        <row r="342">
          <cell r="B342" t="str">
            <v>Дизель-генераторная установка - 300 кВт - KT413GF на базе двигателя Cummins QSNT-G3 в кожухе на прицепе</v>
          </cell>
          <cell r="C342" t="str">
            <v>Q_ДЭСК_57</v>
          </cell>
          <cell r="D342" t="str">
            <v>П</v>
          </cell>
          <cell r="E342">
            <v>2026</v>
          </cell>
          <cell r="F342" t="str">
            <v>нд</v>
          </cell>
          <cell r="G342">
            <v>2026</v>
          </cell>
          <cell r="T342">
            <v>0</v>
          </cell>
          <cell r="CJ342" t="str">
            <v>производственная необходимость</v>
          </cell>
        </row>
        <row r="343">
          <cell r="B343" t="str">
            <v xml:space="preserve">ГАЗ-C42A43 Садко-Некст Фермер Автогидроподъёмник КЭМЗ ТА-22 </v>
          </cell>
          <cell r="C343" t="str">
            <v>Q_ДЭСК_58</v>
          </cell>
          <cell r="D343" t="str">
            <v>П</v>
          </cell>
          <cell r="E343">
            <v>2026</v>
          </cell>
          <cell r="F343" t="str">
            <v>нд</v>
          </cell>
          <cell r="G343">
            <v>2026</v>
          </cell>
          <cell r="T343">
            <v>0</v>
          </cell>
          <cell r="CJ343" t="str">
            <v>производственная необходимость</v>
          </cell>
        </row>
        <row r="344">
          <cell r="B344" t="str">
            <v>Приобретение спецавтомобиля БКУ-Чайка-Вектор V1211</v>
          </cell>
          <cell r="C344" t="str">
            <v>Q_ДЭСК_59</v>
          </cell>
          <cell r="D344" t="str">
            <v>П</v>
          </cell>
          <cell r="E344">
            <v>2026</v>
          </cell>
          <cell r="F344" t="str">
            <v>нд</v>
          </cell>
          <cell r="G344">
            <v>2026</v>
          </cell>
          <cell r="T344">
            <v>0</v>
          </cell>
          <cell r="CJ344" t="str">
            <v>производственная необходимость</v>
          </cell>
        </row>
        <row r="345">
          <cell r="B345" t="str">
            <v>Подъемник автомобильный гидравлический с рабочей платформой ВПИО18-01 18 метров на базе Садко NEXT (ГАЗ С42А43)</v>
          </cell>
          <cell r="C345" t="str">
            <v>Q_ДЭСК_61</v>
          </cell>
          <cell r="D345" t="str">
            <v>П</v>
          </cell>
          <cell r="E345">
            <v>2026</v>
          </cell>
          <cell r="F345" t="str">
            <v>нд</v>
          </cell>
          <cell r="G345">
            <v>2026</v>
          </cell>
          <cell r="T345">
            <v>0</v>
          </cell>
          <cell r="CJ345" t="str">
            <v>производственная необходимость</v>
          </cell>
        </row>
        <row r="346">
          <cell r="B346" t="str">
            <v xml:space="preserve">Автомобиль Соболь Комби 27527 грузопассажирский фургон </v>
          </cell>
          <cell r="C346" t="str">
            <v>Q_ДЭСК_65</v>
          </cell>
          <cell r="D346" t="str">
            <v>П</v>
          </cell>
          <cell r="E346">
            <v>2026</v>
          </cell>
          <cell r="F346" t="str">
            <v>нд</v>
          </cell>
          <cell r="G346">
            <v>2026</v>
          </cell>
          <cell r="T346">
            <v>0</v>
          </cell>
          <cell r="CJ346" t="str">
            <v>производственная необходимость</v>
          </cell>
        </row>
        <row r="347">
          <cell r="B347" t="str">
            <v>Оборудование телемеханики ПС 35/6 кВ "Трикотажная"</v>
          </cell>
          <cell r="C347" t="str">
            <v>Q_ДЭСК_67</v>
          </cell>
          <cell r="D347" t="str">
            <v>П</v>
          </cell>
          <cell r="E347">
            <v>2026</v>
          </cell>
          <cell r="F347" t="str">
            <v>нд</v>
          </cell>
          <cell r="G347">
            <v>2026</v>
          </cell>
          <cell r="T347">
            <v>0</v>
          </cell>
          <cell r="CJ347" t="str">
            <v>производственная необходимость</v>
          </cell>
        </row>
        <row r="348">
          <cell r="B348" t="str">
            <v>Монтаж цифровой интерактивной доски для ОДС г.Находка</v>
          </cell>
          <cell r="C348" t="str">
            <v>Q_ДЭСК_68</v>
          </cell>
          <cell r="D348" t="str">
            <v>П</v>
          </cell>
          <cell r="E348">
            <v>2026</v>
          </cell>
          <cell r="F348" t="str">
            <v>нд</v>
          </cell>
          <cell r="G348">
            <v>2026</v>
          </cell>
          <cell r="T348">
            <v>0</v>
          </cell>
          <cell r="CJ348" t="str">
            <v>производственная необходимость</v>
          </cell>
        </row>
        <row r="349">
          <cell r="B349" t="str">
            <v>Автогидроподъемник ПСС-131.18Э шасси ГАЗ-С42А43 4х4</v>
          </cell>
          <cell r="C349" t="str">
            <v>Q_ДЭСК_69</v>
          </cell>
          <cell r="D349" t="str">
            <v>П</v>
          </cell>
          <cell r="E349">
            <v>2026</v>
          </cell>
          <cell r="F349" t="str">
            <v>нд</v>
          </cell>
          <cell r="G349">
            <v>2026</v>
          </cell>
          <cell r="T349">
            <v>0</v>
          </cell>
          <cell r="CJ349" t="str">
            <v>производственная необходимость</v>
          </cell>
        </row>
        <row r="350">
          <cell r="B350" t="str">
            <v>Дизель-генераторная установка - 300 кВт - KT413GF на базе двигателя Cummins QSNT-G3 в кожухе на прицепе</v>
          </cell>
          <cell r="C350" t="str">
            <v>Q_ДЭСК_72</v>
          </cell>
          <cell r="D350" t="str">
            <v>П</v>
          </cell>
          <cell r="E350">
            <v>2026</v>
          </cell>
          <cell r="F350" t="str">
            <v>нд</v>
          </cell>
          <cell r="G350">
            <v>2026</v>
          </cell>
          <cell r="T350">
            <v>0</v>
          </cell>
          <cell r="CJ350" t="str">
            <v>производственная необходимость</v>
          </cell>
        </row>
        <row r="351">
          <cell r="B351" t="str">
            <v>Дизель-генераторная установка - 300 кВт - KT413GF на базе двигателя Cummins QSNT-G3 в кожухе на прицепе</v>
          </cell>
          <cell r="C351" t="str">
            <v>Q_ДЭСК_134</v>
          </cell>
          <cell r="D351" t="str">
            <v>П</v>
          </cell>
          <cell r="E351">
            <v>2027</v>
          </cell>
          <cell r="F351" t="str">
            <v>нд</v>
          </cell>
          <cell r="G351">
            <v>2027</v>
          </cell>
          <cell r="T351">
            <v>0</v>
          </cell>
          <cell r="CJ351" t="str">
            <v>производственная необходимость</v>
          </cell>
        </row>
        <row r="352">
          <cell r="B352" t="str">
            <v xml:space="preserve">Автомобиль Соболь Комби 27527 грузопассажирский фургон </v>
          </cell>
          <cell r="C352" t="str">
            <v>Q_ДЭСК_135</v>
          </cell>
          <cell r="D352" t="str">
            <v>П</v>
          </cell>
          <cell r="E352">
            <v>2027</v>
          </cell>
          <cell r="F352" t="str">
            <v>нд</v>
          </cell>
          <cell r="G352">
            <v>2027</v>
          </cell>
          <cell r="T352">
            <v>0</v>
          </cell>
          <cell r="CJ352" t="str">
            <v>производственная необходимость</v>
          </cell>
        </row>
        <row r="353">
          <cell r="B353" t="str">
            <v>Бортовой Daewoo Novus CC6CT с КМУ Horyong HRS 216 (эвакуатор)</v>
          </cell>
          <cell r="C353" t="str">
            <v>Q_ДЭСК_138</v>
          </cell>
          <cell r="D353" t="str">
            <v>П</v>
          </cell>
          <cell r="E353">
            <v>2027</v>
          </cell>
          <cell r="F353" t="str">
            <v>нд</v>
          </cell>
          <cell r="G353">
            <v>2027</v>
          </cell>
          <cell r="T353">
            <v>0</v>
          </cell>
          <cell r="CJ353" t="str">
            <v>производственная необходимость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6705C8-9973-497D-9BAB-E96F1DDB4DC0}">
  <sheetPr>
    <tabColor theme="0" tint="-0.14999847407452621"/>
  </sheetPr>
  <dimension ref="A1:BA353"/>
  <sheetViews>
    <sheetView tabSelected="1" view="pageBreakPreview" zoomScale="60" zoomScaleNormal="67" workbookViewId="0">
      <pane xSplit="7" ySplit="17" topLeftCell="AA351" activePane="bottomRight" state="frozen"/>
      <selection pane="topRight" activeCell="H1" sqref="H1"/>
      <selection pane="bottomLeft" activeCell="A18" sqref="A18"/>
      <selection pane="bottomRight" activeCell="AH49" sqref="AH49:AH353"/>
    </sheetView>
  </sheetViews>
  <sheetFormatPr defaultColWidth="9.140625" defaultRowHeight="15.75" outlineLevelRow="1" outlineLevelCol="1" x14ac:dyDescent="0.25"/>
  <cols>
    <col min="1" max="1" width="11.5703125" style="1" customWidth="1"/>
    <col min="2" max="2" width="72.5703125" style="1" customWidth="1"/>
    <col min="3" max="3" width="16.28515625" style="1" customWidth="1"/>
    <col min="4" max="4" width="7.85546875" style="1" customWidth="1"/>
    <col min="5" max="5" width="10" style="1" customWidth="1"/>
    <col min="6" max="6" width="11.28515625" style="1" customWidth="1"/>
    <col min="7" max="7" width="16.5703125" style="1" customWidth="1" outlineLevel="1"/>
    <col min="8" max="8" width="11.140625" style="1" customWidth="1"/>
    <col min="9" max="9" width="13" style="1" customWidth="1" outlineLevel="1"/>
    <col min="10" max="10" width="16.85546875" style="1" customWidth="1"/>
    <col min="11" max="13" width="9.5703125" style="1" customWidth="1"/>
    <col min="14" max="15" width="8.140625" style="1" customWidth="1"/>
    <col min="16" max="16" width="11.5703125" style="1" customWidth="1" outlineLevel="1"/>
    <col min="17" max="18" width="9.5703125" style="1" customWidth="1" outlineLevel="1"/>
    <col min="19" max="19" width="8.85546875" style="1" customWidth="1" outlineLevel="1"/>
    <col min="20" max="20" width="10" style="1" customWidth="1" outlineLevel="1"/>
    <col min="21" max="21" width="8.85546875" style="1" customWidth="1" outlineLevel="1"/>
    <col min="22" max="22" width="7.42578125" style="1" customWidth="1" outlineLevel="1"/>
    <col min="23" max="23" width="8.42578125" style="1" customWidth="1" outlineLevel="1"/>
    <col min="24" max="24" width="9.5703125" style="1" customWidth="1"/>
    <col min="25" max="25" width="12.85546875" style="1" customWidth="1" outlineLevel="1"/>
    <col min="26" max="26" width="9.7109375" style="2" customWidth="1"/>
    <col min="27" max="27" width="13" style="1" customWidth="1" outlineLevel="1"/>
    <col min="28" max="28" width="7.7109375" style="1" customWidth="1" outlineLevel="1"/>
    <col min="29" max="29" width="12.7109375" style="1" customWidth="1" outlineLevel="1"/>
    <col min="30" max="30" width="7.85546875" style="1" customWidth="1" outlineLevel="1"/>
    <col min="31" max="31" width="13.140625" style="1" customWidth="1" outlineLevel="1"/>
    <col min="32" max="32" width="16.7109375" style="2" customWidth="1"/>
    <col min="33" max="33" width="17.42578125" style="1" customWidth="1" outlineLevel="1"/>
    <col min="34" max="34" width="33.140625" style="1" customWidth="1"/>
    <col min="35" max="35" width="8.42578125" style="1" customWidth="1"/>
    <col min="36" max="42" width="8.28515625" style="1" customWidth="1"/>
    <col min="43" max="43" width="9.85546875" style="1" customWidth="1"/>
    <col min="44" max="44" width="7" style="1" customWidth="1"/>
    <col min="45" max="45" width="7.85546875" style="1" customWidth="1"/>
    <col min="46" max="46" width="11" style="1" customWidth="1"/>
    <col min="47" max="47" width="7.7109375" style="1" customWidth="1"/>
    <col min="48" max="48" width="8.85546875" style="1" customWidth="1"/>
    <col min="49" max="16384" width="9.140625" style="1"/>
  </cols>
  <sheetData>
    <row r="1" spans="1:53" ht="18.75" x14ac:dyDescent="0.25">
      <c r="AH1" s="3" t="s">
        <v>0</v>
      </c>
    </row>
    <row r="2" spans="1:53" ht="18.75" x14ac:dyDescent="0.3">
      <c r="AA2" s="4"/>
      <c r="AH2" s="5" t="s">
        <v>1</v>
      </c>
    </row>
    <row r="3" spans="1:53" ht="18.75" x14ac:dyDescent="0.3">
      <c r="AH3" s="5" t="s">
        <v>2</v>
      </c>
    </row>
    <row r="4" spans="1:53" s="7" customFormat="1" ht="18.75" x14ac:dyDescent="0.3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</row>
    <row r="5" spans="1:53" ht="18.75" x14ac:dyDescent="0.3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10"/>
      <c r="AG5" s="8"/>
      <c r="AH5" s="8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</row>
    <row r="6" spans="1:53" ht="20.25" x14ac:dyDescent="0.25">
      <c r="A6" s="12" t="s">
        <v>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</row>
    <row r="7" spans="1:53" x14ac:dyDescent="0.25">
      <c r="A7" s="14" t="s">
        <v>5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</row>
    <row r="8" spans="1:53" ht="18.75" x14ac:dyDescent="0.3">
      <c r="X8" s="16"/>
      <c r="Z8" s="1"/>
      <c r="AA8" s="17"/>
      <c r="AC8" s="18"/>
      <c r="AE8" s="19"/>
      <c r="AG8" s="5"/>
    </row>
    <row r="9" spans="1:53" ht="20.25" x14ac:dyDescent="0.3">
      <c r="A9" s="20" t="s">
        <v>6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</row>
    <row r="10" spans="1:53" ht="18.75" x14ac:dyDescent="0.3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0"/>
      <c r="AA10" s="21"/>
      <c r="AB10" s="8"/>
      <c r="AC10" s="8"/>
      <c r="AD10" s="8"/>
      <c r="AE10" s="8"/>
      <c r="AF10" s="10"/>
      <c r="AG10" s="21"/>
      <c r="AH10" s="2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</row>
    <row r="11" spans="1:53" ht="21.75" customHeight="1" x14ac:dyDescent="0.35">
      <c r="A11" s="22" t="s">
        <v>7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</row>
    <row r="12" spans="1:53" ht="20.25" customHeight="1" x14ac:dyDescent="0.25">
      <c r="A12" s="24" t="s">
        <v>8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</row>
    <row r="13" spans="1:53" ht="15.75" customHeight="1" x14ac:dyDescent="0.25">
      <c r="A13" s="25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6"/>
    </row>
    <row r="14" spans="1:53" ht="58.5" customHeight="1" x14ac:dyDescent="0.25">
      <c r="A14" s="27" t="s">
        <v>9</v>
      </c>
      <c r="B14" s="28" t="s">
        <v>10</v>
      </c>
      <c r="C14" s="27" t="s">
        <v>11</v>
      </c>
      <c r="D14" s="29" t="s">
        <v>12</v>
      </c>
      <c r="E14" s="29" t="s">
        <v>13</v>
      </c>
      <c r="F14" s="30" t="s">
        <v>14</v>
      </c>
      <c r="G14" s="31"/>
      <c r="H14" s="28" t="s">
        <v>15</v>
      </c>
      <c r="I14" s="28"/>
      <c r="J14" s="32" t="s">
        <v>16</v>
      </c>
      <c r="K14" s="33" t="s">
        <v>17</v>
      </c>
      <c r="L14" s="34"/>
      <c r="M14" s="34"/>
      <c r="N14" s="34"/>
      <c r="O14" s="34"/>
      <c r="P14" s="34"/>
      <c r="Q14" s="34"/>
      <c r="R14" s="34"/>
      <c r="S14" s="34"/>
      <c r="T14" s="35"/>
      <c r="U14" s="34" t="s">
        <v>18</v>
      </c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5"/>
      <c r="AH14" s="32" t="s">
        <v>19</v>
      </c>
    </row>
    <row r="15" spans="1:53" ht="120" customHeight="1" x14ac:dyDescent="0.25">
      <c r="A15" s="36"/>
      <c r="B15" s="28"/>
      <c r="C15" s="36"/>
      <c r="D15" s="29"/>
      <c r="E15" s="29"/>
      <c r="F15" s="37"/>
      <c r="G15" s="38"/>
      <c r="H15" s="28"/>
      <c r="I15" s="28"/>
      <c r="J15" s="39"/>
      <c r="K15" s="33" t="str">
        <f>H16</f>
        <v xml:space="preserve">План
</v>
      </c>
      <c r="L15" s="34"/>
      <c r="M15" s="34"/>
      <c r="N15" s="34"/>
      <c r="O15" s="35"/>
      <c r="P15" s="33" t="s">
        <v>20</v>
      </c>
      <c r="Q15" s="34"/>
      <c r="R15" s="34"/>
      <c r="S15" s="34"/>
      <c r="T15" s="35"/>
      <c r="U15" s="40" t="s">
        <v>21</v>
      </c>
      <c r="V15" s="40" t="s">
        <v>22</v>
      </c>
      <c r="W15" s="40" t="s">
        <v>23</v>
      </c>
      <c r="X15" s="41" t="s">
        <v>24</v>
      </c>
      <c r="Y15" s="41"/>
      <c r="Z15" s="41" t="s">
        <v>25</v>
      </c>
      <c r="AA15" s="41"/>
      <c r="AB15" s="41" t="s">
        <v>26</v>
      </c>
      <c r="AC15" s="41"/>
      <c r="AD15" s="41" t="s">
        <v>27</v>
      </c>
      <c r="AE15" s="41"/>
      <c r="AF15" s="28" t="s">
        <v>28</v>
      </c>
      <c r="AG15" s="28" t="s">
        <v>29</v>
      </c>
      <c r="AH15" s="39"/>
    </row>
    <row r="16" spans="1:53" ht="109.5" customHeight="1" x14ac:dyDescent="0.25">
      <c r="A16" s="36"/>
      <c r="B16" s="28"/>
      <c r="C16" s="36"/>
      <c r="D16" s="29"/>
      <c r="E16" s="29"/>
      <c r="F16" s="40" t="s">
        <v>30</v>
      </c>
      <c r="G16" s="40" t="s">
        <v>31</v>
      </c>
      <c r="H16" s="40" t="str">
        <f>F16</f>
        <v xml:space="preserve">План
</v>
      </c>
      <c r="I16" s="42" t="s">
        <v>31</v>
      </c>
      <c r="J16" s="43"/>
      <c r="K16" s="44" t="s">
        <v>32</v>
      </c>
      <c r="L16" s="44" t="s">
        <v>33</v>
      </c>
      <c r="M16" s="44" t="s">
        <v>34</v>
      </c>
      <c r="N16" s="45" t="s">
        <v>35</v>
      </c>
      <c r="O16" s="45" t="s">
        <v>36</v>
      </c>
      <c r="P16" s="44" t="s">
        <v>32</v>
      </c>
      <c r="Q16" s="44" t="s">
        <v>33</v>
      </c>
      <c r="R16" s="44" t="s">
        <v>34</v>
      </c>
      <c r="S16" s="45" t="s">
        <v>35</v>
      </c>
      <c r="T16" s="45" t="s">
        <v>36</v>
      </c>
      <c r="U16" s="44" t="s">
        <v>37</v>
      </c>
      <c r="V16" s="44" t="s">
        <v>37</v>
      </c>
      <c r="W16" s="44" t="s">
        <v>37</v>
      </c>
      <c r="X16" s="44" t="s">
        <v>37</v>
      </c>
      <c r="Y16" s="44" t="s">
        <v>31</v>
      </c>
      <c r="Z16" s="44" t="str">
        <f>X16</f>
        <v xml:space="preserve">Утвержденный план
</v>
      </c>
      <c r="AA16" s="44" t="s">
        <v>31</v>
      </c>
      <c r="AB16" s="44" t="str">
        <f>Z16</f>
        <v xml:space="preserve">Утвержденный план
</v>
      </c>
      <c r="AC16" s="44" t="s">
        <v>31</v>
      </c>
      <c r="AD16" s="44" t="str">
        <f>AB16</f>
        <v xml:space="preserve">Утвержденный план
</v>
      </c>
      <c r="AE16" s="44" t="s">
        <v>31</v>
      </c>
      <c r="AF16" s="28"/>
      <c r="AG16" s="28"/>
      <c r="AH16" s="43"/>
    </row>
    <row r="17" spans="1:34" x14ac:dyDescent="0.25">
      <c r="A17" s="40">
        <v>1</v>
      </c>
      <c r="B17" s="40">
        <v>2</v>
      </c>
      <c r="C17" s="40">
        <v>3</v>
      </c>
      <c r="D17" s="40">
        <v>4</v>
      </c>
      <c r="E17" s="40">
        <v>5</v>
      </c>
      <c r="F17" s="40">
        <v>6</v>
      </c>
      <c r="G17" s="40">
        <v>7</v>
      </c>
      <c r="H17" s="40">
        <v>8</v>
      </c>
      <c r="I17" s="40">
        <v>9</v>
      </c>
      <c r="J17" s="40">
        <v>10</v>
      </c>
      <c r="K17" s="40">
        <v>11</v>
      </c>
      <c r="L17" s="40">
        <v>12</v>
      </c>
      <c r="M17" s="40">
        <v>13</v>
      </c>
      <c r="N17" s="40">
        <v>14</v>
      </c>
      <c r="O17" s="40">
        <v>15</v>
      </c>
      <c r="P17" s="40">
        <v>16</v>
      </c>
      <c r="Q17" s="40">
        <v>17</v>
      </c>
      <c r="R17" s="40">
        <v>18</v>
      </c>
      <c r="S17" s="40">
        <v>19</v>
      </c>
      <c r="T17" s="40">
        <v>20</v>
      </c>
      <c r="U17" s="46" t="s">
        <v>38</v>
      </c>
      <c r="V17" s="46" t="s">
        <v>39</v>
      </c>
      <c r="W17" s="46" t="s">
        <v>40</v>
      </c>
      <c r="X17" s="46" t="s">
        <v>41</v>
      </c>
      <c r="Y17" s="46" t="s">
        <v>42</v>
      </c>
      <c r="Z17" s="46" t="s">
        <v>43</v>
      </c>
      <c r="AA17" s="46" t="s">
        <v>44</v>
      </c>
      <c r="AB17" s="46" t="s">
        <v>45</v>
      </c>
      <c r="AC17" s="46" t="s">
        <v>46</v>
      </c>
      <c r="AD17" s="46" t="s">
        <v>47</v>
      </c>
      <c r="AE17" s="46" t="s">
        <v>48</v>
      </c>
      <c r="AF17" s="40">
        <v>30</v>
      </c>
      <c r="AG17" s="40">
        <v>31</v>
      </c>
      <c r="AH17" s="40">
        <v>32</v>
      </c>
    </row>
    <row r="18" spans="1:34" ht="21" customHeight="1" x14ac:dyDescent="0.25">
      <c r="A18" s="47" t="s">
        <v>49</v>
      </c>
      <c r="B18" s="48" t="s">
        <v>50</v>
      </c>
      <c r="C18" s="49" t="s">
        <v>51</v>
      </c>
      <c r="D18" s="49" t="str">
        <f>[1]Ф2!D18</f>
        <v>П</v>
      </c>
      <c r="E18" s="49">
        <v>2022</v>
      </c>
      <c r="F18" s="50">
        <v>2026</v>
      </c>
      <c r="G18" s="50">
        <v>2028</v>
      </c>
      <c r="H18" s="51">
        <f>H20+H22+H24</f>
        <v>345.5581875627758</v>
      </c>
      <c r="I18" s="51">
        <f>I20+I22+I24</f>
        <v>1064.7054909512331</v>
      </c>
      <c r="J18" s="48" t="s">
        <v>51</v>
      </c>
      <c r="K18" s="51">
        <f>K20+K22+K24</f>
        <v>345.55687888277583</v>
      </c>
      <c r="L18" s="51">
        <f t="shared" ref="L18:N18" si="0">L20+L22</f>
        <v>6.3687666791145476</v>
      </c>
      <c r="M18" s="51">
        <f t="shared" si="0"/>
        <v>285.57050775037681</v>
      </c>
      <c r="N18" s="51">
        <f t="shared" si="0"/>
        <v>34.87690445328451</v>
      </c>
      <c r="O18" s="51">
        <f>O24</f>
        <v>18.7407</v>
      </c>
      <c r="P18" s="52">
        <f>P20+P22+P24</f>
        <v>1064.7041823001275</v>
      </c>
      <c r="Q18" s="52">
        <f t="shared" ref="Q18:S18" si="1">Q20+Q22</f>
        <v>4.9349680000000005</v>
      </c>
      <c r="R18" s="52">
        <f t="shared" si="1"/>
        <v>840.99891343346098</v>
      </c>
      <c r="S18" s="52">
        <f t="shared" si="1"/>
        <v>27.142588419999996</v>
      </c>
      <c r="T18" s="52">
        <f>T20+T22+T24</f>
        <v>191.62771213999994</v>
      </c>
      <c r="U18" s="51">
        <f>U20+U22+U24</f>
        <v>15.040500000000002</v>
      </c>
      <c r="V18" s="51">
        <f t="shared" ref="V18" si="2">V20+V22+V24</f>
        <v>22.047682383333335</v>
      </c>
      <c r="W18" s="51">
        <f>W20+W22+W24</f>
        <v>53.01383238999999</v>
      </c>
      <c r="X18" s="51">
        <f>X20+X22+X24</f>
        <v>234.17526651950001</v>
      </c>
      <c r="Y18" s="51">
        <f t="shared" ref="Y18:AG18" si="3">Y20+Y22+Y24</f>
        <v>234.17500450123342</v>
      </c>
      <c r="Z18" s="51">
        <f t="shared" si="3"/>
        <v>21.280906613275874</v>
      </c>
      <c r="AA18" s="51">
        <f t="shared" si="3"/>
        <v>240.38780305</v>
      </c>
      <c r="AB18" s="53">
        <f t="shared" si="3"/>
        <v>0</v>
      </c>
      <c r="AC18" s="51">
        <f t="shared" si="3"/>
        <v>245.1206688</v>
      </c>
      <c r="AD18" s="53">
        <f t="shared" si="3"/>
        <v>0</v>
      </c>
      <c r="AE18" s="51">
        <f t="shared" si="3"/>
        <v>254.92000000000002</v>
      </c>
      <c r="AF18" s="51">
        <f t="shared" si="3"/>
        <v>345.55818790610914</v>
      </c>
      <c r="AG18" s="51">
        <f t="shared" si="3"/>
        <v>1064.7054911245666</v>
      </c>
      <c r="AH18" s="49" t="s">
        <v>51</v>
      </c>
    </row>
    <row r="19" spans="1:34" x14ac:dyDescent="0.25">
      <c r="A19" s="54" t="s">
        <v>52</v>
      </c>
      <c r="B19" s="55" t="s">
        <v>53</v>
      </c>
      <c r="C19" s="56" t="s">
        <v>51</v>
      </c>
      <c r="D19" s="56" t="str">
        <f>[1]Ф2!D19</f>
        <v>нд</v>
      </c>
      <c r="E19" s="56" t="str">
        <f>[1]Ф2!E19</f>
        <v>нд</v>
      </c>
      <c r="F19" s="56" t="str">
        <f>[1]Ф2!F19</f>
        <v>нд</v>
      </c>
      <c r="G19" s="56" t="str">
        <f>[1]Ф2!G19</f>
        <v>нд</v>
      </c>
      <c r="H19" s="56" t="str">
        <f>[1]Ф2!H19</f>
        <v>нд</v>
      </c>
      <c r="I19" s="56" t="s">
        <v>51</v>
      </c>
      <c r="J19" s="56" t="s">
        <v>51</v>
      </c>
      <c r="K19" s="57" t="s">
        <v>51</v>
      </c>
      <c r="L19" s="57" t="s">
        <v>51</v>
      </c>
      <c r="M19" s="57" t="s">
        <v>51</v>
      </c>
      <c r="N19" s="57" t="s">
        <v>51</v>
      </c>
      <c r="O19" s="57" t="s">
        <v>51</v>
      </c>
      <c r="P19" s="56" t="s">
        <v>51</v>
      </c>
      <c r="Q19" s="56" t="s">
        <v>51</v>
      </c>
      <c r="R19" s="56" t="s">
        <v>51</v>
      </c>
      <c r="S19" s="56" t="s">
        <v>51</v>
      </c>
      <c r="T19" s="56" t="s">
        <v>51</v>
      </c>
      <c r="U19" s="56" t="s">
        <v>51</v>
      </c>
      <c r="V19" s="56" t="s">
        <v>51</v>
      </c>
      <c r="W19" s="56" t="s">
        <v>51</v>
      </c>
      <c r="X19" s="56" t="s">
        <v>51</v>
      </c>
      <c r="Y19" s="56" t="s">
        <v>51</v>
      </c>
      <c r="Z19" s="56" t="s">
        <v>51</v>
      </c>
      <c r="AA19" s="57" t="s">
        <v>51</v>
      </c>
      <c r="AB19" s="58" t="s">
        <v>51</v>
      </c>
      <c r="AC19" s="56" t="s">
        <v>51</v>
      </c>
      <c r="AD19" s="56" t="s">
        <v>51</v>
      </c>
      <c r="AE19" s="56" t="s">
        <v>51</v>
      </c>
      <c r="AF19" s="57" t="s">
        <v>51</v>
      </c>
      <c r="AG19" s="57" t="s">
        <v>51</v>
      </c>
      <c r="AH19" s="56" t="s">
        <v>51</v>
      </c>
    </row>
    <row r="20" spans="1:34" x14ac:dyDescent="0.25">
      <c r="A20" s="59" t="s">
        <v>54</v>
      </c>
      <c r="B20" s="60" t="s">
        <v>55</v>
      </c>
      <c r="C20" s="61" t="s">
        <v>51</v>
      </c>
      <c r="D20" s="61" t="str">
        <f>[1]Ф2!D20</f>
        <v>П</v>
      </c>
      <c r="E20" s="61">
        <f>E18</f>
        <v>2022</v>
      </c>
      <c r="F20" s="61">
        <v>2026</v>
      </c>
      <c r="G20" s="61">
        <v>2028</v>
      </c>
      <c r="H20" s="62">
        <f>H46</f>
        <v>273.11098696110912</v>
      </c>
      <c r="I20" s="62">
        <f>I46</f>
        <v>524.42719714503323</v>
      </c>
      <c r="J20" s="61" t="s">
        <v>51</v>
      </c>
      <c r="K20" s="62">
        <f>K46</f>
        <v>273.10968030444246</v>
      </c>
      <c r="L20" s="62">
        <f t="shared" ref="L20:N20" si="4">L46</f>
        <v>5.7167356791145476</v>
      </c>
      <c r="M20" s="62">
        <f t="shared" si="4"/>
        <v>238.00787450204348</v>
      </c>
      <c r="N20" s="62">
        <f t="shared" si="4"/>
        <v>29.385070123284507</v>
      </c>
      <c r="O20" s="62" t="s">
        <v>51</v>
      </c>
      <c r="P20" s="62">
        <f>P46</f>
        <v>524.4258905167942</v>
      </c>
      <c r="Q20" s="62">
        <f t="shared" ref="Q20:S20" si="5">Q46</f>
        <v>4.2829370000000004</v>
      </c>
      <c r="R20" s="62">
        <f t="shared" si="5"/>
        <v>498.49219912012762</v>
      </c>
      <c r="S20" s="62">
        <f t="shared" si="5"/>
        <v>21.650754089999996</v>
      </c>
      <c r="T20" s="63">
        <v>0</v>
      </c>
      <c r="U20" s="62">
        <f t="shared" ref="U20:AG20" si="6">U46</f>
        <v>12.019825000000001</v>
      </c>
      <c r="V20" s="62">
        <f t="shared" si="6"/>
        <v>18.5814056</v>
      </c>
      <c r="W20" s="62">
        <f t="shared" si="6"/>
        <v>27.936067199999997</v>
      </c>
      <c r="X20" s="62">
        <f t="shared" si="6"/>
        <v>193.29278270783334</v>
      </c>
      <c r="Y20" s="62">
        <f t="shared" si="6"/>
        <v>156.7503859750334</v>
      </c>
      <c r="Z20" s="62">
        <f t="shared" si="6"/>
        <v>21.280906613275874</v>
      </c>
      <c r="AA20" s="62">
        <f t="shared" si="6"/>
        <v>123.61827756999999</v>
      </c>
      <c r="AB20" s="64">
        <f t="shared" si="6"/>
        <v>0</v>
      </c>
      <c r="AC20" s="62">
        <f t="shared" si="6"/>
        <v>185.52123597000002</v>
      </c>
      <c r="AD20" s="64">
        <f t="shared" si="6"/>
        <v>0</v>
      </c>
      <c r="AE20" s="64">
        <f t="shared" si="6"/>
        <v>0</v>
      </c>
      <c r="AF20" s="62">
        <f t="shared" si="6"/>
        <v>273.11098712110913</v>
      </c>
      <c r="AG20" s="62">
        <f t="shared" si="6"/>
        <v>524.42719731503325</v>
      </c>
      <c r="AH20" s="61" t="s">
        <v>51</v>
      </c>
    </row>
    <row r="21" spans="1:34" ht="42.75" x14ac:dyDescent="0.25">
      <c r="A21" s="54" t="s">
        <v>56</v>
      </c>
      <c r="B21" s="55" t="s">
        <v>57</v>
      </c>
      <c r="C21" s="56" t="s">
        <v>51</v>
      </c>
      <c r="D21" s="56" t="str">
        <f>[1]Ф2!D21</f>
        <v>нд</v>
      </c>
      <c r="E21" s="56" t="str">
        <f>[1]Ф2!E21</f>
        <v>нд</v>
      </c>
      <c r="F21" s="56" t="str">
        <f>[1]Ф2!F21</f>
        <v>нд</v>
      </c>
      <c r="G21" s="56" t="s">
        <v>51</v>
      </c>
      <c r="H21" s="56" t="s">
        <v>51</v>
      </c>
      <c r="I21" s="56" t="s">
        <v>51</v>
      </c>
      <c r="J21" s="56" t="s">
        <v>51</v>
      </c>
      <c r="K21" s="57" t="s">
        <v>51</v>
      </c>
      <c r="L21" s="57" t="s">
        <v>51</v>
      </c>
      <c r="M21" s="57" t="s">
        <v>51</v>
      </c>
      <c r="N21" s="57" t="s">
        <v>51</v>
      </c>
      <c r="O21" s="57" t="s">
        <v>51</v>
      </c>
      <c r="P21" s="65" t="s">
        <v>51</v>
      </c>
      <c r="Q21" s="65" t="s">
        <v>51</v>
      </c>
      <c r="R21" s="65" t="s">
        <v>51</v>
      </c>
      <c r="S21" s="65" t="s">
        <v>51</v>
      </c>
      <c r="T21" s="56" t="s">
        <v>51</v>
      </c>
      <c r="U21" s="56" t="s">
        <v>51</v>
      </c>
      <c r="V21" s="56" t="s">
        <v>51</v>
      </c>
      <c r="W21" s="56" t="s">
        <v>51</v>
      </c>
      <c r="X21" s="56" t="s">
        <v>51</v>
      </c>
      <c r="Y21" s="56" t="s">
        <v>51</v>
      </c>
      <c r="Z21" s="56" t="s">
        <v>51</v>
      </c>
      <c r="AA21" s="57" t="s">
        <v>51</v>
      </c>
      <c r="AB21" s="58" t="s">
        <v>51</v>
      </c>
      <c r="AC21" s="56" t="s">
        <v>51</v>
      </c>
      <c r="AD21" s="56" t="s">
        <v>51</v>
      </c>
      <c r="AE21" s="56" t="s">
        <v>51</v>
      </c>
      <c r="AF21" s="56" t="s">
        <v>51</v>
      </c>
      <c r="AG21" s="56" t="s">
        <v>51</v>
      </c>
      <c r="AH21" s="56" t="s">
        <v>51</v>
      </c>
    </row>
    <row r="22" spans="1:34" ht="28.5" x14ac:dyDescent="0.25">
      <c r="A22" s="59" t="s">
        <v>58</v>
      </c>
      <c r="B22" s="60" t="s">
        <v>59</v>
      </c>
      <c r="C22" s="61" t="s">
        <v>51</v>
      </c>
      <c r="D22" s="61" t="str">
        <f>[1]Ф2!D22</f>
        <v>П</v>
      </c>
      <c r="E22" s="61">
        <f>E18</f>
        <v>2022</v>
      </c>
      <c r="F22" s="61">
        <v>2026</v>
      </c>
      <c r="G22" s="61">
        <v>2028</v>
      </c>
      <c r="H22" s="62">
        <f>H298</f>
        <v>53.706500601666676</v>
      </c>
      <c r="I22" s="62">
        <f>I298</f>
        <v>348.65058166619997</v>
      </c>
      <c r="J22" s="61" t="s">
        <v>51</v>
      </c>
      <c r="K22" s="62">
        <f>K298</f>
        <v>53.706498578333338</v>
      </c>
      <c r="L22" s="62">
        <f t="shared" ref="L22:O22" si="7">L298</f>
        <v>0.65203100000000003</v>
      </c>
      <c r="M22" s="62">
        <f t="shared" si="7"/>
        <v>47.562633248333334</v>
      </c>
      <c r="N22" s="62">
        <f t="shared" si="7"/>
        <v>5.4918343300000005</v>
      </c>
      <c r="O22" s="64">
        <f t="shared" si="7"/>
        <v>0</v>
      </c>
      <c r="P22" s="66">
        <f>P298</f>
        <v>348.65057964333334</v>
      </c>
      <c r="Q22" s="66">
        <f t="shared" ref="Q22:S22" si="8">Q298</f>
        <v>0.65203100000000003</v>
      </c>
      <c r="R22" s="66">
        <f t="shared" si="8"/>
        <v>342.50671431333336</v>
      </c>
      <c r="S22" s="66">
        <f t="shared" si="8"/>
        <v>5.4918343300000005</v>
      </c>
      <c r="T22" s="67">
        <v>0</v>
      </c>
      <c r="U22" s="62">
        <f t="shared" ref="U22:AG22" si="9">U298</f>
        <v>3.0206749999999998</v>
      </c>
      <c r="V22" s="62">
        <f t="shared" si="9"/>
        <v>3.4662767833333334</v>
      </c>
      <c r="W22" s="62">
        <f t="shared" si="9"/>
        <v>6.3370651899999997</v>
      </c>
      <c r="X22" s="62">
        <f t="shared" si="9"/>
        <v>40.882483811666667</v>
      </c>
      <c r="Y22" s="62">
        <f t="shared" si="9"/>
        <v>19.601575526200001</v>
      </c>
      <c r="Z22" s="64">
        <f t="shared" si="9"/>
        <v>0</v>
      </c>
      <c r="AA22" s="62">
        <f t="shared" si="9"/>
        <v>24.343704019999993</v>
      </c>
      <c r="AB22" s="64">
        <f t="shared" si="9"/>
        <v>0</v>
      </c>
      <c r="AC22" s="62">
        <f t="shared" si="9"/>
        <v>36.961285149999995</v>
      </c>
      <c r="AD22" s="64">
        <f t="shared" si="9"/>
        <v>0</v>
      </c>
      <c r="AE22" s="62">
        <f t="shared" si="9"/>
        <v>254.92000000000002</v>
      </c>
      <c r="AF22" s="62">
        <f t="shared" si="9"/>
        <v>53.706500785000003</v>
      </c>
      <c r="AG22" s="62">
        <f t="shared" si="9"/>
        <v>348.65058166953338</v>
      </c>
      <c r="AH22" s="61" t="s">
        <v>51</v>
      </c>
    </row>
    <row r="23" spans="1:34" ht="28.5" x14ac:dyDescent="0.25">
      <c r="A23" s="54" t="s">
        <v>60</v>
      </c>
      <c r="B23" s="55" t="s">
        <v>61</v>
      </c>
      <c r="C23" s="56" t="s">
        <v>51</v>
      </c>
      <c r="D23" s="56" t="str">
        <f>[1]Ф2!D23</f>
        <v>нд</v>
      </c>
      <c r="E23" s="56" t="str">
        <f>[1]Ф2!E23</f>
        <v>нд</v>
      </c>
      <c r="F23" s="56" t="str">
        <f>[1]Ф2!F23</f>
        <v>нд</v>
      </c>
      <c r="G23" s="56" t="s">
        <v>51</v>
      </c>
      <c r="H23" s="56" t="s">
        <v>51</v>
      </c>
      <c r="I23" s="56" t="s">
        <v>51</v>
      </c>
      <c r="J23" s="56" t="s">
        <v>51</v>
      </c>
      <c r="K23" s="56" t="s">
        <v>51</v>
      </c>
      <c r="L23" s="56" t="s">
        <v>51</v>
      </c>
      <c r="M23" s="56" t="s">
        <v>51</v>
      </c>
      <c r="N23" s="56" t="s">
        <v>51</v>
      </c>
      <c r="O23" s="56" t="s">
        <v>51</v>
      </c>
      <c r="P23" s="56" t="s">
        <v>51</v>
      </c>
      <c r="Q23" s="56" t="s">
        <v>51</v>
      </c>
      <c r="R23" s="56" t="s">
        <v>51</v>
      </c>
      <c r="S23" s="56" t="s">
        <v>51</v>
      </c>
      <c r="T23" s="56" t="s">
        <v>51</v>
      </c>
      <c r="U23" s="56" t="s">
        <v>51</v>
      </c>
      <c r="V23" s="56" t="s">
        <v>51</v>
      </c>
      <c r="W23" s="56" t="s">
        <v>51</v>
      </c>
      <c r="X23" s="58" t="s">
        <v>51</v>
      </c>
      <c r="Y23" s="58" t="s">
        <v>51</v>
      </c>
      <c r="Z23" s="58" t="s">
        <v>51</v>
      </c>
      <c r="AA23" s="57" t="s">
        <v>51</v>
      </c>
      <c r="AB23" s="58" t="s">
        <v>51</v>
      </c>
      <c r="AC23" s="58" t="s">
        <v>51</v>
      </c>
      <c r="AD23" s="58" t="s">
        <v>51</v>
      </c>
      <c r="AE23" s="58" t="s">
        <v>51</v>
      </c>
      <c r="AF23" s="56" t="s">
        <v>51</v>
      </c>
      <c r="AG23" s="56" t="s">
        <v>51</v>
      </c>
      <c r="AH23" s="56" t="s">
        <v>51</v>
      </c>
    </row>
    <row r="24" spans="1:34" x14ac:dyDescent="0.25">
      <c r="A24" s="68" t="s">
        <v>62</v>
      </c>
      <c r="B24" s="69" t="s">
        <v>63</v>
      </c>
      <c r="C24" s="70" t="s">
        <v>51</v>
      </c>
      <c r="D24" s="70" t="str">
        <f>[1]Ф2!D24</f>
        <v>нд</v>
      </c>
      <c r="E24" s="70" t="str">
        <f>[1]Ф2!E24</f>
        <v>нд</v>
      </c>
      <c r="F24" s="70" t="str">
        <f>[1]Ф2!F24</f>
        <v>нд</v>
      </c>
      <c r="G24" s="70" t="s">
        <v>51</v>
      </c>
      <c r="H24" s="71">
        <f>H336</f>
        <v>18.7407</v>
      </c>
      <c r="I24" s="71">
        <f>I336</f>
        <v>191.62771213999994</v>
      </c>
      <c r="J24" s="70" t="s">
        <v>51</v>
      </c>
      <c r="K24" s="72">
        <f>K336</f>
        <v>18.7407</v>
      </c>
      <c r="L24" s="72">
        <f t="shared" ref="L24:O24" si="10">L336</f>
        <v>0</v>
      </c>
      <c r="M24" s="72">
        <f t="shared" si="10"/>
        <v>0</v>
      </c>
      <c r="N24" s="72">
        <f t="shared" si="10"/>
        <v>0</v>
      </c>
      <c r="O24" s="72">
        <f t="shared" si="10"/>
        <v>18.7407</v>
      </c>
      <c r="P24" s="71">
        <f>P336</f>
        <v>191.62771213999994</v>
      </c>
      <c r="Q24" s="70" t="s">
        <v>51</v>
      </c>
      <c r="R24" s="70" t="s">
        <v>51</v>
      </c>
      <c r="S24" s="70" t="s">
        <v>51</v>
      </c>
      <c r="T24" s="71">
        <f>T336</f>
        <v>191.62771213999994</v>
      </c>
      <c r="U24" s="72">
        <f>U336</f>
        <v>0</v>
      </c>
      <c r="V24" s="72">
        <f>V336</f>
        <v>0</v>
      </c>
      <c r="W24" s="71">
        <f>W336</f>
        <v>18.7407</v>
      </c>
      <c r="X24" s="72">
        <f t="shared" ref="X24:AF24" si="11">X336</f>
        <v>0</v>
      </c>
      <c r="Y24" s="72">
        <f t="shared" si="11"/>
        <v>57.823043000000006</v>
      </c>
      <c r="Z24" s="72">
        <f t="shared" si="11"/>
        <v>0</v>
      </c>
      <c r="AA24" s="71">
        <f t="shared" si="11"/>
        <v>92.425821459999995</v>
      </c>
      <c r="AB24" s="72">
        <f t="shared" si="11"/>
        <v>0</v>
      </c>
      <c r="AC24" s="71">
        <f t="shared" si="11"/>
        <v>22.638147679999999</v>
      </c>
      <c r="AD24" s="72">
        <f t="shared" si="11"/>
        <v>0</v>
      </c>
      <c r="AE24" s="72">
        <f t="shared" si="11"/>
        <v>0</v>
      </c>
      <c r="AF24" s="71">
        <f t="shared" si="11"/>
        <v>18.7407</v>
      </c>
      <c r="AG24" s="71">
        <f>AG336</f>
        <v>191.62771213999994</v>
      </c>
      <c r="AH24" s="70" t="s">
        <v>51</v>
      </c>
    </row>
    <row r="25" spans="1:34" x14ac:dyDescent="0.25">
      <c r="A25" s="73" t="s">
        <v>64</v>
      </c>
      <c r="B25" s="55" t="s">
        <v>65</v>
      </c>
      <c r="C25" s="56" t="s">
        <v>51</v>
      </c>
      <c r="D25" s="56" t="str">
        <f>[1]Ф2!D26</f>
        <v>нд</v>
      </c>
      <c r="E25" s="56" t="str">
        <f>[1]Ф2!E26</f>
        <v>нд</v>
      </c>
      <c r="F25" s="56" t="str">
        <f>[1]Ф2!F26</f>
        <v>нд</v>
      </c>
      <c r="G25" s="56" t="s">
        <v>51</v>
      </c>
      <c r="H25" s="56" t="s">
        <v>51</v>
      </c>
      <c r="I25" s="56" t="s">
        <v>51</v>
      </c>
      <c r="J25" s="56" t="s">
        <v>51</v>
      </c>
      <c r="K25" s="56" t="s">
        <v>51</v>
      </c>
      <c r="L25" s="56" t="s">
        <v>51</v>
      </c>
      <c r="M25" s="56" t="s">
        <v>51</v>
      </c>
      <c r="N25" s="56" t="s">
        <v>51</v>
      </c>
      <c r="O25" s="56" t="s">
        <v>51</v>
      </c>
      <c r="P25" s="56" t="s">
        <v>51</v>
      </c>
      <c r="Q25" s="56" t="s">
        <v>51</v>
      </c>
      <c r="R25" s="56" t="s">
        <v>51</v>
      </c>
      <c r="S25" s="56" t="s">
        <v>51</v>
      </c>
      <c r="T25" s="56" t="s">
        <v>51</v>
      </c>
      <c r="U25" s="56" t="s">
        <v>51</v>
      </c>
      <c r="V25" s="56" t="s">
        <v>51</v>
      </c>
      <c r="W25" s="56" t="s">
        <v>51</v>
      </c>
      <c r="X25" s="58" t="s">
        <v>51</v>
      </c>
      <c r="Y25" s="56" t="s">
        <v>51</v>
      </c>
      <c r="Z25" s="56" t="s">
        <v>51</v>
      </c>
      <c r="AA25" s="57" t="s">
        <v>51</v>
      </c>
      <c r="AB25" s="58" t="s">
        <v>51</v>
      </c>
      <c r="AC25" s="56" t="s">
        <v>51</v>
      </c>
      <c r="AD25" s="56" t="s">
        <v>51</v>
      </c>
      <c r="AE25" s="56" t="s">
        <v>51</v>
      </c>
      <c r="AF25" s="56" t="s">
        <v>51</v>
      </c>
      <c r="AG25" s="56" t="s">
        <v>51</v>
      </c>
      <c r="AH25" s="56" t="s">
        <v>51</v>
      </c>
    </row>
    <row r="26" spans="1:34" x14ac:dyDescent="0.25">
      <c r="A26" s="73" t="s">
        <v>66</v>
      </c>
      <c r="B26" s="74" t="s">
        <v>67</v>
      </c>
      <c r="C26" s="56" t="s">
        <v>51</v>
      </c>
      <c r="D26" s="56" t="str">
        <f>[1]Ф2!D27</f>
        <v>нд</v>
      </c>
      <c r="E26" s="56" t="str">
        <f>[1]Ф2!E27</f>
        <v>нд</v>
      </c>
      <c r="F26" s="56" t="str">
        <f>[1]Ф2!F27</f>
        <v>нд</v>
      </c>
      <c r="G26" s="56" t="s">
        <v>51</v>
      </c>
      <c r="H26" s="56" t="s">
        <v>51</v>
      </c>
      <c r="I26" s="56" t="s">
        <v>51</v>
      </c>
      <c r="J26" s="56" t="s">
        <v>51</v>
      </c>
      <c r="K26" s="56" t="s">
        <v>51</v>
      </c>
      <c r="L26" s="56" t="s">
        <v>51</v>
      </c>
      <c r="M26" s="56" t="s">
        <v>51</v>
      </c>
      <c r="N26" s="56" t="s">
        <v>51</v>
      </c>
      <c r="O26" s="56" t="s">
        <v>51</v>
      </c>
      <c r="P26" s="56" t="s">
        <v>51</v>
      </c>
      <c r="Q26" s="56" t="s">
        <v>51</v>
      </c>
      <c r="R26" s="56" t="s">
        <v>51</v>
      </c>
      <c r="S26" s="56" t="s">
        <v>51</v>
      </c>
      <c r="T26" s="56" t="s">
        <v>51</v>
      </c>
      <c r="U26" s="56" t="s">
        <v>51</v>
      </c>
      <c r="V26" s="56" t="s">
        <v>51</v>
      </c>
      <c r="W26" s="56" t="s">
        <v>51</v>
      </c>
      <c r="X26" s="56" t="s">
        <v>51</v>
      </c>
      <c r="Y26" s="56" t="s">
        <v>51</v>
      </c>
      <c r="Z26" s="56" t="s">
        <v>51</v>
      </c>
      <c r="AA26" s="57" t="s">
        <v>51</v>
      </c>
      <c r="AB26" s="58" t="s">
        <v>51</v>
      </c>
      <c r="AC26" s="56" t="s">
        <v>51</v>
      </c>
      <c r="AD26" s="56" t="s">
        <v>51</v>
      </c>
      <c r="AE26" s="56" t="s">
        <v>51</v>
      </c>
      <c r="AF26" s="56" t="s">
        <v>51</v>
      </c>
      <c r="AG26" s="56" t="s">
        <v>51</v>
      </c>
      <c r="AH26" s="56" t="s">
        <v>51</v>
      </c>
    </row>
    <row r="27" spans="1:34" ht="30" hidden="1" outlineLevel="1" x14ac:dyDescent="0.25">
      <c r="A27" s="73" t="s">
        <v>68</v>
      </c>
      <c r="B27" s="74" t="s">
        <v>69</v>
      </c>
      <c r="C27" s="56" t="s">
        <v>51</v>
      </c>
      <c r="D27" s="56" t="str">
        <f>[1]Ф2!D28</f>
        <v>нд</v>
      </c>
      <c r="E27" s="56" t="str">
        <f>[1]Ф2!E28</f>
        <v>нд</v>
      </c>
      <c r="F27" s="56" t="str">
        <f>[1]Ф2!F28</f>
        <v>нд</v>
      </c>
      <c r="G27" s="56" t="s">
        <v>51</v>
      </c>
      <c r="H27" s="56" t="s">
        <v>51</v>
      </c>
      <c r="I27" s="56" t="s">
        <v>51</v>
      </c>
      <c r="J27" s="56" t="s">
        <v>51</v>
      </c>
      <c r="K27" s="56" t="s">
        <v>51</v>
      </c>
      <c r="L27" s="56" t="s">
        <v>51</v>
      </c>
      <c r="M27" s="56" t="s">
        <v>51</v>
      </c>
      <c r="N27" s="56" t="s">
        <v>51</v>
      </c>
      <c r="O27" s="56" t="s">
        <v>51</v>
      </c>
      <c r="P27" s="56" t="s">
        <v>51</v>
      </c>
      <c r="Q27" s="56" t="s">
        <v>51</v>
      </c>
      <c r="R27" s="56" t="s">
        <v>51</v>
      </c>
      <c r="S27" s="56" t="s">
        <v>51</v>
      </c>
      <c r="T27" s="56" t="s">
        <v>51</v>
      </c>
      <c r="U27" s="56" t="s">
        <v>51</v>
      </c>
      <c r="V27" s="56" t="s">
        <v>51</v>
      </c>
      <c r="W27" s="56" t="s">
        <v>51</v>
      </c>
      <c r="X27" s="56" t="s">
        <v>51</v>
      </c>
      <c r="Y27" s="56" t="s">
        <v>51</v>
      </c>
      <c r="Z27" s="56" t="s">
        <v>51</v>
      </c>
      <c r="AA27" s="57" t="s">
        <v>51</v>
      </c>
      <c r="AB27" s="58" t="s">
        <v>51</v>
      </c>
      <c r="AC27" s="56" t="s">
        <v>51</v>
      </c>
      <c r="AD27" s="56" t="s">
        <v>51</v>
      </c>
      <c r="AE27" s="56" t="s">
        <v>51</v>
      </c>
      <c r="AF27" s="56" t="s">
        <v>51</v>
      </c>
      <c r="AG27" s="56" t="s">
        <v>51</v>
      </c>
      <c r="AH27" s="56" t="s">
        <v>51</v>
      </c>
    </row>
    <row r="28" spans="1:34" ht="30" hidden="1" outlineLevel="1" x14ac:dyDescent="0.25">
      <c r="A28" s="73" t="s">
        <v>70</v>
      </c>
      <c r="B28" s="74" t="s">
        <v>71</v>
      </c>
      <c r="C28" s="56" t="s">
        <v>51</v>
      </c>
      <c r="D28" s="56" t="str">
        <f>[1]Ф2!D29</f>
        <v>нд</v>
      </c>
      <c r="E28" s="56" t="str">
        <f>[1]Ф2!E29</f>
        <v>нд</v>
      </c>
      <c r="F28" s="56" t="str">
        <f>[1]Ф2!F29</f>
        <v>нд</v>
      </c>
      <c r="G28" s="56" t="s">
        <v>51</v>
      </c>
      <c r="H28" s="56" t="s">
        <v>51</v>
      </c>
      <c r="I28" s="56" t="s">
        <v>51</v>
      </c>
      <c r="J28" s="56" t="s">
        <v>51</v>
      </c>
      <c r="K28" s="56" t="s">
        <v>51</v>
      </c>
      <c r="L28" s="56" t="s">
        <v>51</v>
      </c>
      <c r="M28" s="56" t="s">
        <v>51</v>
      </c>
      <c r="N28" s="56" t="s">
        <v>51</v>
      </c>
      <c r="O28" s="56" t="s">
        <v>51</v>
      </c>
      <c r="P28" s="56" t="s">
        <v>51</v>
      </c>
      <c r="Q28" s="56" t="s">
        <v>51</v>
      </c>
      <c r="R28" s="56" t="s">
        <v>51</v>
      </c>
      <c r="S28" s="56" t="s">
        <v>51</v>
      </c>
      <c r="T28" s="56" t="s">
        <v>51</v>
      </c>
      <c r="U28" s="56" t="s">
        <v>51</v>
      </c>
      <c r="V28" s="56" t="s">
        <v>51</v>
      </c>
      <c r="W28" s="56" t="s">
        <v>51</v>
      </c>
      <c r="X28" s="56" t="s">
        <v>51</v>
      </c>
      <c r="Y28" s="56" t="s">
        <v>51</v>
      </c>
      <c r="Z28" s="56" t="s">
        <v>51</v>
      </c>
      <c r="AA28" s="57" t="s">
        <v>51</v>
      </c>
      <c r="AB28" s="58" t="s">
        <v>51</v>
      </c>
      <c r="AC28" s="56" t="s">
        <v>51</v>
      </c>
      <c r="AD28" s="56" t="s">
        <v>51</v>
      </c>
      <c r="AE28" s="56" t="s">
        <v>51</v>
      </c>
      <c r="AF28" s="56" t="s">
        <v>51</v>
      </c>
      <c r="AG28" s="56" t="s">
        <v>51</v>
      </c>
      <c r="AH28" s="56" t="s">
        <v>51</v>
      </c>
    </row>
    <row r="29" spans="1:34" ht="30" hidden="1" outlineLevel="1" x14ac:dyDescent="0.25">
      <c r="A29" s="73" t="s">
        <v>72</v>
      </c>
      <c r="B29" s="74" t="s">
        <v>73</v>
      </c>
      <c r="C29" s="56" t="s">
        <v>51</v>
      </c>
      <c r="D29" s="56" t="str">
        <f>[1]Ф2!D30</f>
        <v>нд</v>
      </c>
      <c r="E29" s="56" t="str">
        <f>[1]Ф2!E30</f>
        <v>нд</v>
      </c>
      <c r="F29" s="56" t="str">
        <f>[1]Ф2!F30</f>
        <v>нд</v>
      </c>
      <c r="G29" s="56" t="s">
        <v>51</v>
      </c>
      <c r="H29" s="56" t="s">
        <v>51</v>
      </c>
      <c r="I29" s="56" t="s">
        <v>51</v>
      </c>
      <c r="J29" s="56" t="s">
        <v>51</v>
      </c>
      <c r="K29" s="56" t="s">
        <v>51</v>
      </c>
      <c r="L29" s="56" t="s">
        <v>51</v>
      </c>
      <c r="M29" s="56" t="s">
        <v>51</v>
      </c>
      <c r="N29" s="56" t="s">
        <v>51</v>
      </c>
      <c r="O29" s="56" t="s">
        <v>51</v>
      </c>
      <c r="P29" s="56" t="s">
        <v>51</v>
      </c>
      <c r="Q29" s="56" t="s">
        <v>51</v>
      </c>
      <c r="R29" s="56" t="s">
        <v>51</v>
      </c>
      <c r="S29" s="56" t="s">
        <v>51</v>
      </c>
      <c r="T29" s="56" t="s">
        <v>51</v>
      </c>
      <c r="U29" s="56" t="s">
        <v>51</v>
      </c>
      <c r="V29" s="56" t="s">
        <v>51</v>
      </c>
      <c r="W29" s="56" t="s">
        <v>51</v>
      </c>
      <c r="X29" s="56" t="s">
        <v>51</v>
      </c>
      <c r="Y29" s="56" t="s">
        <v>51</v>
      </c>
      <c r="Z29" s="56" t="s">
        <v>51</v>
      </c>
      <c r="AA29" s="57" t="s">
        <v>51</v>
      </c>
      <c r="AB29" s="58" t="s">
        <v>51</v>
      </c>
      <c r="AC29" s="56" t="s">
        <v>51</v>
      </c>
      <c r="AD29" s="56" t="s">
        <v>51</v>
      </c>
      <c r="AE29" s="56" t="s">
        <v>51</v>
      </c>
      <c r="AF29" s="56" t="s">
        <v>51</v>
      </c>
      <c r="AG29" s="56" t="s">
        <v>51</v>
      </c>
      <c r="AH29" s="56" t="s">
        <v>51</v>
      </c>
    </row>
    <row r="30" spans="1:34" ht="30" hidden="1" outlineLevel="1" x14ac:dyDescent="0.25">
      <c r="A30" s="73" t="s">
        <v>74</v>
      </c>
      <c r="B30" s="74" t="s">
        <v>75</v>
      </c>
      <c r="C30" s="56" t="s">
        <v>51</v>
      </c>
      <c r="D30" s="56" t="str">
        <f>[1]Ф2!D31</f>
        <v>нд</v>
      </c>
      <c r="E30" s="56" t="str">
        <f>[1]Ф2!E31</f>
        <v>нд</v>
      </c>
      <c r="F30" s="56" t="str">
        <f>[1]Ф2!F31</f>
        <v>нд</v>
      </c>
      <c r="G30" s="56" t="s">
        <v>51</v>
      </c>
      <c r="H30" s="56" t="s">
        <v>51</v>
      </c>
      <c r="I30" s="56" t="s">
        <v>51</v>
      </c>
      <c r="J30" s="56" t="s">
        <v>51</v>
      </c>
      <c r="K30" s="56" t="s">
        <v>51</v>
      </c>
      <c r="L30" s="56" t="s">
        <v>51</v>
      </c>
      <c r="M30" s="56" t="s">
        <v>51</v>
      </c>
      <c r="N30" s="56" t="s">
        <v>51</v>
      </c>
      <c r="O30" s="56" t="s">
        <v>51</v>
      </c>
      <c r="P30" s="56" t="s">
        <v>51</v>
      </c>
      <c r="Q30" s="56" t="s">
        <v>51</v>
      </c>
      <c r="R30" s="56" t="s">
        <v>51</v>
      </c>
      <c r="S30" s="56" t="s">
        <v>51</v>
      </c>
      <c r="T30" s="56" t="s">
        <v>51</v>
      </c>
      <c r="U30" s="56" t="s">
        <v>51</v>
      </c>
      <c r="V30" s="56" t="s">
        <v>51</v>
      </c>
      <c r="W30" s="56" t="s">
        <v>51</v>
      </c>
      <c r="X30" s="56" t="s">
        <v>51</v>
      </c>
      <c r="Y30" s="56" t="s">
        <v>51</v>
      </c>
      <c r="Z30" s="56" t="s">
        <v>51</v>
      </c>
      <c r="AA30" s="57" t="s">
        <v>51</v>
      </c>
      <c r="AB30" s="58" t="s">
        <v>51</v>
      </c>
      <c r="AC30" s="56" t="s">
        <v>51</v>
      </c>
      <c r="AD30" s="56" t="s">
        <v>51</v>
      </c>
      <c r="AE30" s="56" t="s">
        <v>51</v>
      </c>
      <c r="AF30" s="56" t="s">
        <v>51</v>
      </c>
      <c r="AG30" s="56" t="s">
        <v>51</v>
      </c>
      <c r="AH30" s="56" t="s">
        <v>51</v>
      </c>
    </row>
    <row r="31" spans="1:34" ht="30" hidden="1" outlineLevel="1" x14ac:dyDescent="0.25">
      <c r="A31" s="73" t="s">
        <v>76</v>
      </c>
      <c r="B31" s="74" t="s">
        <v>77</v>
      </c>
      <c r="C31" s="56" t="s">
        <v>51</v>
      </c>
      <c r="D31" s="56" t="str">
        <f>[1]Ф2!D32</f>
        <v>нд</v>
      </c>
      <c r="E31" s="56" t="str">
        <f>[1]Ф2!E32</f>
        <v>нд</v>
      </c>
      <c r="F31" s="56" t="str">
        <f>[1]Ф2!F32</f>
        <v>нд</v>
      </c>
      <c r="G31" s="56" t="s">
        <v>51</v>
      </c>
      <c r="H31" s="56" t="s">
        <v>51</v>
      </c>
      <c r="I31" s="56" t="s">
        <v>51</v>
      </c>
      <c r="J31" s="56" t="s">
        <v>51</v>
      </c>
      <c r="K31" s="56" t="s">
        <v>51</v>
      </c>
      <c r="L31" s="56" t="s">
        <v>51</v>
      </c>
      <c r="M31" s="56" t="s">
        <v>51</v>
      </c>
      <c r="N31" s="56" t="s">
        <v>51</v>
      </c>
      <c r="O31" s="56" t="s">
        <v>51</v>
      </c>
      <c r="P31" s="56" t="s">
        <v>51</v>
      </c>
      <c r="Q31" s="56" t="s">
        <v>51</v>
      </c>
      <c r="R31" s="56" t="s">
        <v>51</v>
      </c>
      <c r="S31" s="56" t="s">
        <v>51</v>
      </c>
      <c r="T31" s="56" t="s">
        <v>51</v>
      </c>
      <c r="U31" s="56" t="s">
        <v>51</v>
      </c>
      <c r="V31" s="56" t="s">
        <v>51</v>
      </c>
      <c r="W31" s="56" t="s">
        <v>51</v>
      </c>
      <c r="X31" s="56" t="s">
        <v>51</v>
      </c>
      <c r="Y31" s="56" t="s">
        <v>51</v>
      </c>
      <c r="Z31" s="56" t="s">
        <v>51</v>
      </c>
      <c r="AA31" s="57" t="s">
        <v>51</v>
      </c>
      <c r="AB31" s="58" t="s">
        <v>51</v>
      </c>
      <c r="AC31" s="56" t="s">
        <v>51</v>
      </c>
      <c r="AD31" s="56" t="s">
        <v>51</v>
      </c>
      <c r="AE31" s="56" t="s">
        <v>51</v>
      </c>
      <c r="AF31" s="56" t="s">
        <v>51</v>
      </c>
      <c r="AG31" s="56" t="s">
        <v>51</v>
      </c>
      <c r="AH31" s="56" t="s">
        <v>51</v>
      </c>
    </row>
    <row r="32" spans="1:34" ht="45" hidden="1" outlineLevel="1" x14ac:dyDescent="0.25">
      <c r="A32" s="73" t="s">
        <v>78</v>
      </c>
      <c r="B32" s="74" t="s">
        <v>79</v>
      </c>
      <c r="C32" s="56" t="s">
        <v>51</v>
      </c>
      <c r="D32" s="56" t="str">
        <f>[1]Ф2!D33</f>
        <v>нд</v>
      </c>
      <c r="E32" s="56" t="str">
        <f>[1]Ф2!E33</f>
        <v>нд</v>
      </c>
      <c r="F32" s="56" t="str">
        <f>[1]Ф2!F33</f>
        <v>нд</v>
      </c>
      <c r="G32" s="56" t="s">
        <v>51</v>
      </c>
      <c r="H32" s="56" t="s">
        <v>51</v>
      </c>
      <c r="I32" s="56" t="s">
        <v>51</v>
      </c>
      <c r="J32" s="56" t="s">
        <v>51</v>
      </c>
      <c r="K32" s="56" t="s">
        <v>51</v>
      </c>
      <c r="L32" s="56" t="s">
        <v>51</v>
      </c>
      <c r="M32" s="56" t="s">
        <v>51</v>
      </c>
      <c r="N32" s="56" t="s">
        <v>51</v>
      </c>
      <c r="O32" s="56" t="s">
        <v>51</v>
      </c>
      <c r="P32" s="56" t="s">
        <v>51</v>
      </c>
      <c r="Q32" s="56" t="s">
        <v>51</v>
      </c>
      <c r="R32" s="56" t="s">
        <v>51</v>
      </c>
      <c r="S32" s="56" t="s">
        <v>51</v>
      </c>
      <c r="T32" s="56" t="s">
        <v>51</v>
      </c>
      <c r="U32" s="56" t="s">
        <v>51</v>
      </c>
      <c r="V32" s="56" t="s">
        <v>51</v>
      </c>
      <c r="W32" s="56" t="s">
        <v>51</v>
      </c>
      <c r="X32" s="56" t="s">
        <v>51</v>
      </c>
      <c r="Y32" s="56" t="s">
        <v>51</v>
      </c>
      <c r="Z32" s="56" t="s">
        <v>51</v>
      </c>
      <c r="AA32" s="57" t="s">
        <v>51</v>
      </c>
      <c r="AB32" s="58" t="s">
        <v>51</v>
      </c>
      <c r="AC32" s="56" t="s">
        <v>51</v>
      </c>
      <c r="AD32" s="56" t="s">
        <v>51</v>
      </c>
      <c r="AE32" s="56" t="s">
        <v>51</v>
      </c>
      <c r="AF32" s="56" t="s">
        <v>51</v>
      </c>
      <c r="AG32" s="56" t="s">
        <v>51</v>
      </c>
      <c r="AH32" s="56" t="s">
        <v>51</v>
      </c>
    </row>
    <row r="33" spans="1:34" ht="30" hidden="1" outlineLevel="1" x14ac:dyDescent="0.25">
      <c r="A33" s="73" t="s">
        <v>80</v>
      </c>
      <c r="B33" s="74" t="s">
        <v>81</v>
      </c>
      <c r="C33" s="56" t="s">
        <v>51</v>
      </c>
      <c r="D33" s="56" t="str">
        <f>[1]Ф2!D34</f>
        <v>нд</v>
      </c>
      <c r="E33" s="56" t="str">
        <f>[1]Ф2!E34</f>
        <v>нд</v>
      </c>
      <c r="F33" s="56" t="str">
        <f>[1]Ф2!F34</f>
        <v>нд</v>
      </c>
      <c r="G33" s="56" t="s">
        <v>51</v>
      </c>
      <c r="H33" s="56" t="s">
        <v>51</v>
      </c>
      <c r="I33" s="56" t="s">
        <v>51</v>
      </c>
      <c r="J33" s="56" t="s">
        <v>51</v>
      </c>
      <c r="K33" s="56" t="s">
        <v>51</v>
      </c>
      <c r="L33" s="56" t="s">
        <v>51</v>
      </c>
      <c r="M33" s="56" t="s">
        <v>51</v>
      </c>
      <c r="N33" s="56" t="s">
        <v>51</v>
      </c>
      <c r="O33" s="56" t="s">
        <v>51</v>
      </c>
      <c r="P33" s="56" t="s">
        <v>51</v>
      </c>
      <c r="Q33" s="56" t="s">
        <v>51</v>
      </c>
      <c r="R33" s="56" t="s">
        <v>51</v>
      </c>
      <c r="S33" s="56" t="s">
        <v>51</v>
      </c>
      <c r="T33" s="56" t="s">
        <v>51</v>
      </c>
      <c r="U33" s="56" t="s">
        <v>51</v>
      </c>
      <c r="V33" s="56" t="s">
        <v>51</v>
      </c>
      <c r="W33" s="56" t="s">
        <v>51</v>
      </c>
      <c r="X33" s="56" t="s">
        <v>51</v>
      </c>
      <c r="Y33" s="56" t="s">
        <v>51</v>
      </c>
      <c r="Z33" s="56" t="s">
        <v>51</v>
      </c>
      <c r="AA33" s="57" t="s">
        <v>51</v>
      </c>
      <c r="AB33" s="58" t="s">
        <v>51</v>
      </c>
      <c r="AC33" s="56" t="s">
        <v>51</v>
      </c>
      <c r="AD33" s="56" t="s">
        <v>51</v>
      </c>
      <c r="AE33" s="56" t="s">
        <v>51</v>
      </c>
      <c r="AF33" s="56" t="s">
        <v>51</v>
      </c>
      <c r="AG33" s="56" t="s">
        <v>51</v>
      </c>
      <c r="AH33" s="56" t="s">
        <v>51</v>
      </c>
    </row>
    <row r="34" spans="1:34" ht="30" hidden="1" outlineLevel="1" x14ac:dyDescent="0.25">
      <c r="A34" s="73" t="s">
        <v>82</v>
      </c>
      <c r="B34" s="74" t="s">
        <v>83</v>
      </c>
      <c r="C34" s="56" t="s">
        <v>51</v>
      </c>
      <c r="D34" s="56" t="str">
        <f>[1]Ф2!D35</f>
        <v>нд</v>
      </c>
      <c r="E34" s="56" t="str">
        <f>[1]Ф2!E35</f>
        <v>нд</v>
      </c>
      <c r="F34" s="56" t="str">
        <f>[1]Ф2!F35</f>
        <v>нд</v>
      </c>
      <c r="G34" s="56" t="s">
        <v>51</v>
      </c>
      <c r="H34" s="56" t="s">
        <v>51</v>
      </c>
      <c r="I34" s="56" t="s">
        <v>51</v>
      </c>
      <c r="J34" s="56" t="s">
        <v>51</v>
      </c>
      <c r="K34" s="56" t="s">
        <v>51</v>
      </c>
      <c r="L34" s="56" t="s">
        <v>51</v>
      </c>
      <c r="M34" s="56" t="s">
        <v>51</v>
      </c>
      <c r="N34" s="56" t="s">
        <v>51</v>
      </c>
      <c r="O34" s="56" t="s">
        <v>51</v>
      </c>
      <c r="P34" s="56" t="s">
        <v>51</v>
      </c>
      <c r="Q34" s="56" t="s">
        <v>51</v>
      </c>
      <c r="R34" s="56" t="s">
        <v>51</v>
      </c>
      <c r="S34" s="56" t="s">
        <v>51</v>
      </c>
      <c r="T34" s="56" t="s">
        <v>51</v>
      </c>
      <c r="U34" s="56" t="s">
        <v>51</v>
      </c>
      <c r="V34" s="56" t="s">
        <v>51</v>
      </c>
      <c r="W34" s="56" t="s">
        <v>51</v>
      </c>
      <c r="X34" s="56" t="s">
        <v>51</v>
      </c>
      <c r="Y34" s="56" t="s">
        <v>51</v>
      </c>
      <c r="Z34" s="56" t="s">
        <v>51</v>
      </c>
      <c r="AA34" s="57" t="s">
        <v>51</v>
      </c>
      <c r="AB34" s="58" t="s">
        <v>51</v>
      </c>
      <c r="AC34" s="56" t="s">
        <v>51</v>
      </c>
      <c r="AD34" s="56" t="s">
        <v>51</v>
      </c>
      <c r="AE34" s="56" t="s">
        <v>51</v>
      </c>
      <c r="AF34" s="56" t="s">
        <v>51</v>
      </c>
      <c r="AG34" s="56" t="s">
        <v>51</v>
      </c>
      <c r="AH34" s="56" t="s">
        <v>51</v>
      </c>
    </row>
    <row r="35" spans="1:34" ht="30" hidden="1" outlineLevel="1" x14ac:dyDescent="0.25">
      <c r="A35" s="73" t="s">
        <v>84</v>
      </c>
      <c r="B35" s="74" t="s">
        <v>85</v>
      </c>
      <c r="C35" s="56" t="s">
        <v>51</v>
      </c>
      <c r="D35" s="56" t="str">
        <f>[1]Ф2!D36</f>
        <v>нд</v>
      </c>
      <c r="E35" s="56" t="str">
        <f>[1]Ф2!E36</f>
        <v>нд</v>
      </c>
      <c r="F35" s="56" t="str">
        <f>[1]Ф2!F36</f>
        <v>нд</v>
      </c>
      <c r="G35" s="56" t="s">
        <v>51</v>
      </c>
      <c r="H35" s="56" t="s">
        <v>51</v>
      </c>
      <c r="I35" s="56" t="s">
        <v>51</v>
      </c>
      <c r="J35" s="56" t="s">
        <v>51</v>
      </c>
      <c r="K35" s="56" t="s">
        <v>51</v>
      </c>
      <c r="L35" s="56" t="s">
        <v>51</v>
      </c>
      <c r="M35" s="56" t="s">
        <v>51</v>
      </c>
      <c r="N35" s="56" t="s">
        <v>51</v>
      </c>
      <c r="O35" s="56" t="s">
        <v>51</v>
      </c>
      <c r="P35" s="56" t="s">
        <v>51</v>
      </c>
      <c r="Q35" s="56" t="s">
        <v>51</v>
      </c>
      <c r="R35" s="56" t="s">
        <v>51</v>
      </c>
      <c r="S35" s="56" t="s">
        <v>51</v>
      </c>
      <c r="T35" s="56" t="s">
        <v>51</v>
      </c>
      <c r="U35" s="56" t="s">
        <v>51</v>
      </c>
      <c r="V35" s="56" t="s">
        <v>51</v>
      </c>
      <c r="W35" s="56" t="s">
        <v>51</v>
      </c>
      <c r="X35" s="56" t="s">
        <v>51</v>
      </c>
      <c r="Y35" s="56" t="s">
        <v>51</v>
      </c>
      <c r="Z35" s="56" t="s">
        <v>51</v>
      </c>
      <c r="AA35" s="57" t="s">
        <v>51</v>
      </c>
      <c r="AB35" s="58" t="s">
        <v>51</v>
      </c>
      <c r="AC35" s="56" t="s">
        <v>51</v>
      </c>
      <c r="AD35" s="56" t="s">
        <v>51</v>
      </c>
      <c r="AE35" s="56" t="s">
        <v>51</v>
      </c>
      <c r="AF35" s="56" t="s">
        <v>51</v>
      </c>
      <c r="AG35" s="56" t="s">
        <v>51</v>
      </c>
      <c r="AH35" s="56" t="s">
        <v>51</v>
      </c>
    </row>
    <row r="36" spans="1:34" ht="60" hidden="1" outlineLevel="1" x14ac:dyDescent="0.25">
      <c r="A36" s="73" t="s">
        <v>84</v>
      </c>
      <c r="B36" s="74" t="s">
        <v>86</v>
      </c>
      <c r="C36" s="56" t="s">
        <v>51</v>
      </c>
      <c r="D36" s="56" t="str">
        <f>[1]Ф2!D37</f>
        <v>нд</v>
      </c>
      <c r="E36" s="56" t="str">
        <f>[1]Ф2!E37</f>
        <v>нд</v>
      </c>
      <c r="F36" s="56" t="str">
        <f>[1]Ф2!F37</f>
        <v>нд</v>
      </c>
      <c r="G36" s="56" t="s">
        <v>51</v>
      </c>
      <c r="H36" s="56" t="s">
        <v>51</v>
      </c>
      <c r="I36" s="56" t="s">
        <v>51</v>
      </c>
      <c r="J36" s="56" t="s">
        <v>51</v>
      </c>
      <c r="K36" s="56" t="s">
        <v>51</v>
      </c>
      <c r="L36" s="56" t="s">
        <v>51</v>
      </c>
      <c r="M36" s="56" t="s">
        <v>51</v>
      </c>
      <c r="N36" s="56" t="s">
        <v>51</v>
      </c>
      <c r="O36" s="56" t="s">
        <v>51</v>
      </c>
      <c r="P36" s="56" t="s">
        <v>51</v>
      </c>
      <c r="Q36" s="56" t="s">
        <v>51</v>
      </c>
      <c r="R36" s="56" t="s">
        <v>51</v>
      </c>
      <c r="S36" s="56" t="s">
        <v>51</v>
      </c>
      <c r="T36" s="56" t="s">
        <v>51</v>
      </c>
      <c r="U36" s="56" t="s">
        <v>51</v>
      </c>
      <c r="V36" s="56" t="s">
        <v>51</v>
      </c>
      <c r="W36" s="56" t="s">
        <v>51</v>
      </c>
      <c r="X36" s="56" t="s">
        <v>51</v>
      </c>
      <c r="Y36" s="56" t="s">
        <v>51</v>
      </c>
      <c r="Z36" s="56" t="s">
        <v>51</v>
      </c>
      <c r="AA36" s="57" t="s">
        <v>51</v>
      </c>
      <c r="AB36" s="58" t="s">
        <v>51</v>
      </c>
      <c r="AC36" s="56" t="s">
        <v>51</v>
      </c>
      <c r="AD36" s="56" t="s">
        <v>51</v>
      </c>
      <c r="AE36" s="56" t="s">
        <v>51</v>
      </c>
      <c r="AF36" s="56" t="s">
        <v>51</v>
      </c>
      <c r="AG36" s="56" t="s">
        <v>51</v>
      </c>
      <c r="AH36" s="56" t="s">
        <v>51</v>
      </c>
    </row>
    <row r="37" spans="1:34" ht="45" hidden="1" outlineLevel="1" x14ac:dyDescent="0.25">
      <c r="A37" s="73" t="s">
        <v>84</v>
      </c>
      <c r="B37" s="74" t="s">
        <v>87</v>
      </c>
      <c r="C37" s="56" t="s">
        <v>51</v>
      </c>
      <c r="D37" s="56" t="str">
        <f>[1]Ф2!D38</f>
        <v>нд</v>
      </c>
      <c r="E37" s="56" t="str">
        <f>[1]Ф2!E38</f>
        <v>нд</v>
      </c>
      <c r="F37" s="56" t="str">
        <f>[1]Ф2!F38</f>
        <v>нд</v>
      </c>
      <c r="G37" s="56" t="s">
        <v>51</v>
      </c>
      <c r="H37" s="56" t="s">
        <v>51</v>
      </c>
      <c r="I37" s="56" t="s">
        <v>51</v>
      </c>
      <c r="J37" s="56" t="s">
        <v>51</v>
      </c>
      <c r="K37" s="56" t="s">
        <v>51</v>
      </c>
      <c r="L37" s="56" t="s">
        <v>51</v>
      </c>
      <c r="M37" s="56" t="s">
        <v>51</v>
      </c>
      <c r="N37" s="56" t="s">
        <v>51</v>
      </c>
      <c r="O37" s="56" t="s">
        <v>51</v>
      </c>
      <c r="P37" s="56" t="s">
        <v>51</v>
      </c>
      <c r="Q37" s="56" t="s">
        <v>51</v>
      </c>
      <c r="R37" s="56" t="s">
        <v>51</v>
      </c>
      <c r="S37" s="56" t="s">
        <v>51</v>
      </c>
      <c r="T37" s="56" t="s">
        <v>51</v>
      </c>
      <c r="U37" s="56" t="s">
        <v>51</v>
      </c>
      <c r="V37" s="56" t="s">
        <v>51</v>
      </c>
      <c r="W37" s="56" t="s">
        <v>51</v>
      </c>
      <c r="X37" s="56" t="s">
        <v>51</v>
      </c>
      <c r="Y37" s="56" t="s">
        <v>51</v>
      </c>
      <c r="Z37" s="56" t="s">
        <v>51</v>
      </c>
      <c r="AA37" s="57" t="s">
        <v>51</v>
      </c>
      <c r="AB37" s="58" t="s">
        <v>51</v>
      </c>
      <c r="AC37" s="56" t="s">
        <v>51</v>
      </c>
      <c r="AD37" s="56" t="s">
        <v>51</v>
      </c>
      <c r="AE37" s="56" t="s">
        <v>51</v>
      </c>
      <c r="AF37" s="56" t="s">
        <v>51</v>
      </c>
      <c r="AG37" s="56" t="s">
        <v>51</v>
      </c>
      <c r="AH37" s="56" t="s">
        <v>51</v>
      </c>
    </row>
    <row r="38" spans="1:34" ht="60" hidden="1" outlineLevel="1" x14ac:dyDescent="0.25">
      <c r="A38" s="73" t="s">
        <v>84</v>
      </c>
      <c r="B38" s="74" t="s">
        <v>88</v>
      </c>
      <c r="C38" s="56" t="s">
        <v>51</v>
      </c>
      <c r="D38" s="56" t="str">
        <f>[1]Ф2!D39</f>
        <v>нд</v>
      </c>
      <c r="E38" s="56" t="str">
        <f>[1]Ф2!E39</f>
        <v>нд</v>
      </c>
      <c r="F38" s="56" t="str">
        <f>[1]Ф2!F39</f>
        <v>нд</v>
      </c>
      <c r="G38" s="56" t="s">
        <v>51</v>
      </c>
      <c r="H38" s="56" t="s">
        <v>51</v>
      </c>
      <c r="I38" s="56" t="s">
        <v>51</v>
      </c>
      <c r="J38" s="56" t="s">
        <v>51</v>
      </c>
      <c r="K38" s="56" t="s">
        <v>51</v>
      </c>
      <c r="L38" s="56" t="s">
        <v>51</v>
      </c>
      <c r="M38" s="56" t="s">
        <v>51</v>
      </c>
      <c r="N38" s="56" t="s">
        <v>51</v>
      </c>
      <c r="O38" s="56" t="s">
        <v>51</v>
      </c>
      <c r="P38" s="56" t="s">
        <v>51</v>
      </c>
      <c r="Q38" s="56" t="s">
        <v>51</v>
      </c>
      <c r="R38" s="56" t="s">
        <v>51</v>
      </c>
      <c r="S38" s="56" t="s">
        <v>51</v>
      </c>
      <c r="T38" s="56" t="s">
        <v>51</v>
      </c>
      <c r="U38" s="56" t="s">
        <v>51</v>
      </c>
      <c r="V38" s="56" t="s">
        <v>51</v>
      </c>
      <c r="W38" s="56" t="s">
        <v>51</v>
      </c>
      <c r="X38" s="56" t="s">
        <v>51</v>
      </c>
      <c r="Y38" s="56" t="s">
        <v>51</v>
      </c>
      <c r="Z38" s="56" t="s">
        <v>51</v>
      </c>
      <c r="AA38" s="57" t="s">
        <v>51</v>
      </c>
      <c r="AB38" s="58" t="s">
        <v>51</v>
      </c>
      <c r="AC38" s="56" t="s">
        <v>51</v>
      </c>
      <c r="AD38" s="56" t="s">
        <v>51</v>
      </c>
      <c r="AE38" s="56" t="s">
        <v>51</v>
      </c>
      <c r="AF38" s="56" t="s">
        <v>51</v>
      </c>
      <c r="AG38" s="56" t="s">
        <v>51</v>
      </c>
      <c r="AH38" s="56" t="s">
        <v>51</v>
      </c>
    </row>
    <row r="39" spans="1:34" ht="30" hidden="1" outlineLevel="1" x14ac:dyDescent="0.25">
      <c r="A39" s="73" t="s">
        <v>89</v>
      </c>
      <c r="B39" s="74" t="s">
        <v>85</v>
      </c>
      <c r="C39" s="56" t="s">
        <v>51</v>
      </c>
      <c r="D39" s="56" t="str">
        <f>[1]Ф2!D40</f>
        <v>нд</v>
      </c>
      <c r="E39" s="56" t="str">
        <f>[1]Ф2!E40</f>
        <v>нд</v>
      </c>
      <c r="F39" s="56" t="str">
        <f>[1]Ф2!F40</f>
        <v>нд</v>
      </c>
      <c r="G39" s="56" t="s">
        <v>51</v>
      </c>
      <c r="H39" s="56" t="s">
        <v>51</v>
      </c>
      <c r="I39" s="56" t="s">
        <v>51</v>
      </c>
      <c r="J39" s="56" t="s">
        <v>51</v>
      </c>
      <c r="K39" s="56" t="s">
        <v>51</v>
      </c>
      <c r="L39" s="56" t="s">
        <v>51</v>
      </c>
      <c r="M39" s="56" t="s">
        <v>51</v>
      </c>
      <c r="N39" s="56" t="s">
        <v>51</v>
      </c>
      <c r="O39" s="56" t="s">
        <v>51</v>
      </c>
      <c r="P39" s="56" t="s">
        <v>51</v>
      </c>
      <c r="Q39" s="56" t="s">
        <v>51</v>
      </c>
      <c r="R39" s="56" t="s">
        <v>51</v>
      </c>
      <c r="S39" s="56" t="s">
        <v>51</v>
      </c>
      <c r="T39" s="56" t="s">
        <v>51</v>
      </c>
      <c r="U39" s="56" t="s">
        <v>51</v>
      </c>
      <c r="V39" s="56" t="s">
        <v>51</v>
      </c>
      <c r="W39" s="56" t="s">
        <v>51</v>
      </c>
      <c r="X39" s="56" t="s">
        <v>51</v>
      </c>
      <c r="Y39" s="56" t="s">
        <v>51</v>
      </c>
      <c r="Z39" s="56" t="s">
        <v>51</v>
      </c>
      <c r="AA39" s="57" t="s">
        <v>51</v>
      </c>
      <c r="AB39" s="58" t="s">
        <v>51</v>
      </c>
      <c r="AC39" s="56" t="s">
        <v>51</v>
      </c>
      <c r="AD39" s="56" t="s">
        <v>51</v>
      </c>
      <c r="AE39" s="56" t="s">
        <v>51</v>
      </c>
      <c r="AF39" s="56" t="s">
        <v>51</v>
      </c>
      <c r="AG39" s="56" t="s">
        <v>51</v>
      </c>
      <c r="AH39" s="56" t="s">
        <v>51</v>
      </c>
    </row>
    <row r="40" spans="1:34" ht="60" hidden="1" outlineLevel="1" x14ac:dyDescent="0.25">
      <c r="A40" s="73" t="s">
        <v>89</v>
      </c>
      <c r="B40" s="74" t="s">
        <v>86</v>
      </c>
      <c r="C40" s="56" t="s">
        <v>51</v>
      </c>
      <c r="D40" s="56" t="str">
        <f>[1]Ф2!D41</f>
        <v>нд</v>
      </c>
      <c r="E40" s="56" t="str">
        <f>[1]Ф2!E41</f>
        <v>нд</v>
      </c>
      <c r="F40" s="56" t="str">
        <f>[1]Ф2!F41</f>
        <v>нд</v>
      </c>
      <c r="G40" s="56" t="s">
        <v>51</v>
      </c>
      <c r="H40" s="56" t="s">
        <v>51</v>
      </c>
      <c r="I40" s="56" t="s">
        <v>51</v>
      </c>
      <c r="J40" s="56" t="s">
        <v>51</v>
      </c>
      <c r="K40" s="56" t="s">
        <v>51</v>
      </c>
      <c r="L40" s="56" t="s">
        <v>51</v>
      </c>
      <c r="M40" s="56" t="s">
        <v>51</v>
      </c>
      <c r="N40" s="56" t="s">
        <v>51</v>
      </c>
      <c r="O40" s="56" t="s">
        <v>51</v>
      </c>
      <c r="P40" s="56" t="s">
        <v>51</v>
      </c>
      <c r="Q40" s="56" t="s">
        <v>51</v>
      </c>
      <c r="R40" s="56" t="s">
        <v>51</v>
      </c>
      <c r="S40" s="56" t="s">
        <v>51</v>
      </c>
      <c r="T40" s="56" t="s">
        <v>51</v>
      </c>
      <c r="U40" s="56" t="s">
        <v>51</v>
      </c>
      <c r="V40" s="56" t="s">
        <v>51</v>
      </c>
      <c r="W40" s="56" t="s">
        <v>51</v>
      </c>
      <c r="X40" s="56" t="s">
        <v>51</v>
      </c>
      <c r="Y40" s="56" t="s">
        <v>51</v>
      </c>
      <c r="Z40" s="56" t="s">
        <v>51</v>
      </c>
      <c r="AA40" s="57" t="s">
        <v>51</v>
      </c>
      <c r="AB40" s="58" t="s">
        <v>51</v>
      </c>
      <c r="AC40" s="56" t="s">
        <v>51</v>
      </c>
      <c r="AD40" s="56" t="s">
        <v>51</v>
      </c>
      <c r="AE40" s="56" t="s">
        <v>51</v>
      </c>
      <c r="AF40" s="56" t="s">
        <v>51</v>
      </c>
      <c r="AG40" s="56" t="s">
        <v>51</v>
      </c>
      <c r="AH40" s="56" t="s">
        <v>51</v>
      </c>
    </row>
    <row r="41" spans="1:34" ht="45" hidden="1" outlineLevel="1" x14ac:dyDescent="0.25">
      <c r="A41" s="73" t="s">
        <v>89</v>
      </c>
      <c r="B41" s="74" t="s">
        <v>87</v>
      </c>
      <c r="C41" s="56" t="s">
        <v>51</v>
      </c>
      <c r="D41" s="56" t="str">
        <f>[1]Ф2!D42</f>
        <v>нд</v>
      </c>
      <c r="E41" s="56" t="str">
        <f>[1]Ф2!E42</f>
        <v>нд</v>
      </c>
      <c r="F41" s="56" t="str">
        <f>[1]Ф2!F42</f>
        <v>нд</v>
      </c>
      <c r="G41" s="56" t="s">
        <v>51</v>
      </c>
      <c r="H41" s="56" t="s">
        <v>51</v>
      </c>
      <c r="I41" s="56" t="s">
        <v>51</v>
      </c>
      <c r="J41" s="56" t="s">
        <v>51</v>
      </c>
      <c r="K41" s="56" t="s">
        <v>51</v>
      </c>
      <c r="L41" s="56" t="s">
        <v>51</v>
      </c>
      <c r="M41" s="56" t="s">
        <v>51</v>
      </c>
      <c r="N41" s="56" t="s">
        <v>51</v>
      </c>
      <c r="O41" s="56" t="s">
        <v>51</v>
      </c>
      <c r="P41" s="56" t="s">
        <v>51</v>
      </c>
      <c r="Q41" s="56" t="s">
        <v>51</v>
      </c>
      <c r="R41" s="56" t="s">
        <v>51</v>
      </c>
      <c r="S41" s="56" t="s">
        <v>51</v>
      </c>
      <c r="T41" s="56" t="s">
        <v>51</v>
      </c>
      <c r="U41" s="56" t="s">
        <v>51</v>
      </c>
      <c r="V41" s="56" t="s">
        <v>51</v>
      </c>
      <c r="W41" s="56" t="s">
        <v>51</v>
      </c>
      <c r="X41" s="56" t="s">
        <v>51</v>
      </c>
      <c r="Y41" s="56" t="s">
        <v>51</v>
      </c>
      <c r="Z41" s="56" t="s">
        <v>51</v>
      </c>
      <c r="AA41" s="57" t="s">
        <v>51</v>
      </c>
      <c r="AB41" s="58" t="s">
        <v>51</v>
      </c>
      <c r="AC41" s="56" t="s">
        <v>51</v>
      </c>
      <c r="AD41" s="56" t="s">
        <v>51</v>
      </c>
      <c r="AE41" s="56" t="s">
        <v>51</v>
      </c>
      <c r="AF41" s="56" t="s">
        <v>51</v>
      </c>
      <c r="AG41" s="56" t="s">
        <v>51</v>
      </c>
      <c r="AH41" s="56" t="s">
        <v>51</v>
      </c>
    </row>
    <row r="42" spans="1:34" ht="60" hidden="1" outlineLevel="1" x14ac:dyDescent="0.25">
      <c r="A42" s="73" t="s">
        <v>89</v>
      </c>
      <c r="B42" s="74" t="s">
        <v>90</v>
      </c>
      <c r="C42" s="56" t="s">
        <v>51</v>
      </c>
      <c r="D42" s="56" t="str">
        <f>[1]Ф2!D43</f>
        <v>нд</v>
      </c>
      <c r="E42" s="56" t="str">
        <f>[1]Ф2!E43</f>
        <v>нд</v>
      </c>
      <c r="F42" s="56" t="str">
        <f>[1]Ф2!F43</f>
        <v>нд</v>
      </c>
      <c r="G42" s="56" t="s">
        <v>51</v>
      </c>
      <c r="H42" s="56" t="s">
        <v>51</v>
      </c>
      <c r="I42" s="56" t="s">
        <v>51</v>
      </c>
      <c r="J42" s="56" t="s">
        <v>51</v>
      </c>
      <c r="K42" s="56" t="s">
        <v>51</v>
      </c>
      <c r="L42" s="56" t="s">
        <v>51</v>
      </c>
      <c r="M42" s="56" t="s">
        <v>51</v>
      </c>
      <c r="N42" s="56" t="s">
        <v>51</v>
      </c>
      <c r="O42" s="56" t="s">
        <v>51</v>
      </c>
      <c r="P42" s="56" t="s">
        <v>51</v>
      </c>
      <c r="Q42" s="56" t="s">
        <v>51</v>
      </c>
      <c r="R42" s="56" t="s">
        <v>51</v>
      </c>
      <c r="S42" s="56" t="s">
        <v>51</v>
      </c>
      <c r="T42" s="56" t="s">
        <v>51</v>
      </c>
      <c r="U42" s="56" t="s">
        <v>51</v>
      </c>
      <c r="V42" s="56" t="s">
        <v>51</v>
      </c>
      <c r="W42" s="56" t="s">
        <v>51</v>
      </c>
      <c r="X42" s="56" t="s">
        <v>51</v>
      </c>
      <c r="Y42" s="56" t="s">
        <v>51</v>
      </c>
      <c r="Z42" s="56" t="s">
        <v>51</v>
      </c>
      <c r="AA42" s="57" t="s">
        <v>51</v>
      </c>
      <c r="AB42" s="58" t="s">
        <v>51</v>
      </c>
      <c r="AC42" s="56" t="s">
        <v>51</v>
      </c>
      <c r="AD42" s="56" t="s">
        <v>51</v>
      </c>
      <c r="AE42" s="56" t="s">
        <v>51</v>
      </c>
      <c r="AF42" s="56" t="s">
        <v>51</v>
      </c>
      <c r="AG42" s="56" t="s">
        <v>51</v>
      </c>
      <c r="AH42" s="56" t="s">
        <v>51</v>
      </c>
    </row>
    <row r="43" spans="1:34" ht="45" hidden="1" outlineLevel="1" x14ac:dyDescent="0.25">
      <c r="A43" s="73" t="s">
        <v>91</v>
      </c>
      <c r="B43" s="74" t="s">
        <v>92</v>
      </c>
      <c r="C43" s="56" t="s">
        <v>51</v>
      </c>
      <c r="D43" s="56" t="str">
        <f>[1]Ф2!D44</f>
        <v>нд</v>
      </c>
      <c r="E43" s="56" t="str">
        <f>[1]Ф2!E44</f>
        <v>нд</v>
      </c>
      <c r="F43" s="56" t="str">
        <f>[1]Ф2!F44</f>
        <v>нд</v>
      </c>
      <c r="G43" s="56" t="s">
        <v>51</v>
      </c>
      <c r="H43" s="56" t="s">
        <v>51</v>
      </c>
      <c r="I43" s="56" t="s">
        <v>51</v>
      </c>
      <c r="J43" s="56" t="s">
        <v>51</v>
      </c>
      <c r="K43" s="56" t="s">
        <v>51</v>
      </c>
      <c r="L43" s="56" t="s">
        <v>51</v>
      </c>
      <c r="M43" s="56" t="s">
        <v>51</v>
      </c>
      <c r="N43" s="56" t="s">
        <v>51</v>
      </c>
      <c r="O43" s="56" t="s">
        <v>51</v>
      </c>
      <c r="P43" s="56" t="s">
        <v>51</v>
      </c>
      <c r="Q43" s="56" t="s">
        <v>51</v>
      </c>
      <c r="R43" s="56" t="s">
        <v>51</v>
      </c>
      <c r="S43" s="56" t="s">
        <v>51</v>
      </c>
      <c r="T43" s="56" t="s">
        <v>51</v>
      </c>
      <c r="U43" s="56" t="s">
        <v>51</v>
      </c>
      <c r="V43" s="56" t="s">
        <v>51</v>
      </c>
      <c r="W43" s="56" t="s">
        <v>51</v>
      </c>
      <c r="X43" s="56" t="s">
        <v>51</v>
      </c>
      <c r="Y43" s="56" t="s">
        <v>51</v>
      </c>
      <c r="Z43" s="56" t="s">
        <v>51</v>
      </c>
      <c r="AA43" s="57" t="s">
        <v>51</v>
      </c>
      <c r="AB43" s="58" t="s">
        <v>51</v>
      </c>
      <c r="AC43" s="56" t="s">
        <v>51</v>
      </c>
      <c r="AD43" s="56" t="s">
        <v>51</v>
      </c>
      <c r="AE43" s="56" t="s">
        <v>51</v>
      </c>
      <c r="AF43" s="56" t="s">
        <v>51</v>
      </c>
      <c r="AG43" s="56" t="s">
        <v>51</v>
      </c>
      <c r="AH43" s="56" t="s">
        <v>51</v>
      </c>
    </row>
    <row r="44" spans="1:34" ht="45" hidden="1" outlineLevel="1" x14ac:dyDescent="0.25">
      <c r="A44" s="73" t="s">
        <v>93</v>
      </c>
      <c r="B44" s="74" t="s">
        <v>94</v>
      </c>
      <c r="C44" s="56" t="s">
        <v>51</v>
      </c>
      <c r="D44" s="56" t="str">
        <f>[1]Ф2!D45</f>
        <v>нд</v>
      </c>
      <c r="E44" s="56" t="str">
        <f>[1]Ф2!E45</f>
        <v>нд</v>
      </c>
      <c r="F44" s="56" t="str">
        <f>[1]Ф2!F45</f>
        <v>нд</v>
      </c>
      <c r="G44" s="56" t="s">
        <v>51</v>
      </c>
      <c r="H44" s="56" t="s">
        <v>51</v>
      </c>
      <c r="I44" s="56" t="s">
        <v>51</v>
      </c>
      <c r="J44" s="56" t="s">
        <v>51</v>
      </c>
      <c r="K44" s="56" t="s">
        <v>51</v>
      </c>
      <c r="L44" s="56" t="s">
        <v>51</v>
      </c>
      <c r="M44" s="56" t="s">
        <v>51</v>
      </c>
      <c r="N44" s="56" t="s">
        <v>51</v>
      </c>
      <c r="O44" s="56" t="s">
        <v>51</v>
      </c>
      <c r="P44" s="56" t="s">
        <v>51</v>
      </c>
      <c r="Q44" s="56" t="s">
        <v>51</v>
      </c>
      <c r="R44" s="56" t="s">
        <v>51</v>
      </c>
      <c r="S44" s="56" t="s">
        <v>51</v>
      </c>
      <c r="T44" s="56" t="s">
        <v>51</v>
      </c>
      <c r="U44" s="56" t="s">
        <v>51</v>
      </c>
      <c r="V44" s="56" t="s">
        <v>51</v>
      </c>
      <c r="W44" s="56" t="s">
        <v>51</v>
      </c>
      <c r="X44" s="56" t="s">
        <v>51</v>
      </c>
      <c r="Y44" s="56" t="s">
        <v>51</v>
      </c>
      <c r="Z44" s="56" t="s">
        <v>51</v>
      </c>
      <c r="AA44" s="57" t="s">
        <v>51</v>
      </c>
      <c r="AB44" s="58" t="s">
        <v>51</v>
      </c>
      <c r="AC44" s="56" t="s">
        <v>51</v>
      </c>
      <c r="AD44" s="56" t="s">
        <v>51</v>
      </c>
      <c r="AE44" s="56" t="s">
        <v>51</v>
      </c>
      <c r="AF44" s="56" t="s">
        <v>51</v>
      </c>
      <c r="AG44" s="56" t="s">
        <v>51</v>
      </c>
      <c r="AH44" s="56" t="s">
        <v>51</v>
      </c>
    </row>
    <row r="45" spans="1:34" ht="45" hidden="1" outlineLevel="1" x14ac:dyDescent="0.25">
      <c r="A45" s="73" t="s">
        <v>95</v>
      </c>
      <c r="B45" s="74" t="s">
        <v>96</v>
      </c>
      <c r="C45" s="56" t="s">
        <v>51</v>
      </c>
      <c r="D45" s="56" t="str">
        <f>[1]Ф2!D46</f>
        <v>нд</v>
      </c>
      <c r="E45" s="56" t="str">
        <f>[1]Ф2!E46</f>
        <v>нд</v>
      </c>
      <c r="F45" s="56" t="str">
        <f>[1]Ф2!F46</f>
        <v>нд</v>
      </c>
      <c r="G45" s="56" t="s">
        <v>51</v>
      </c>
      <c r="H45" s="56" t="s">
        <v>51</v>
      </c>
      <c r="I45" s="56" t="s">
        <v>51</v>
      </c>
      <c r="J45" s="56" t="s">
        <v>51</v>
      </c>
      <c r="K45" s="56" t="s">
        <v>51</v>
      </c>
      <c r="L45" s="56" t="s">
        <v>51</v>
      </c>
      <c r="M45" s="56" t="s">
        <v>51</v>
      </c>
      <c r="N45" s="56" t="s">
        <v>51</v>
      </c>
      <c r="O45" s="56" t="s">
        <v>51</v>
      </c>
      <c r="P45" s="56" t="s">
        <v>51</v>
      </c>
      <c r="Q45" s="56" t="s">
        <v>51</v>
      </c>
      <c r="R45" s="56" t="s">
        <v>51</v>
      </c>
      <c r="S45" s="56" t="s">
        <v>51</v>
      </c>
      <c r="T45" s="56" t="s">
        <v>51</v>
      </c>
      <c r="U45" s="56" t="s">
        <v>51</v>
      </c>
      <c r="V45" s="56" t="s">
        <v>51</v>
      </c>
      <c r="W45" s="56" t="s">
        <v>51</v>
      </c>
      <c r="X45" s="56" t="s">
        <v>51</v>
      </c>
      <c r="Y45" s="56" t="s">
        <v>51</v>
      </c>
      <c r="Z45" s="56" t="s">
        <v>51</v>
      </c>
      <c r="AA45" s="57" t="s">
        <v>51</v>
      </c>
      <c r="AB45" s="58" t="s">
        <v>51</v>
      </c>
      <c r="AC45" s="56" t="s">
        <v>51</v>
      </c>
      <c r="AD45" s="56" t="s">
        <v>51</v>
      </c>
      <c r="AE45" s="56" t="s">
        <v>51</v>
      </c>
      <c r="AF45" s="56" t="s">
        <v>51</v>
      </c>
      <c r="AG45" s="56" t="s">
        <v>51</v>
      </c>
      <c r="AH45" s="56" t="s">
        <v>51</v>
      </c>
    </row>
    <row r="46" spans="1:34" ht="30" collapsed="1" x14ac:dyDescent="0.25">
      <c r="A46" s="75" t="s">
        <v>97</v>
      </c>
      <c r="B46" s="76" t="s">
        <v>98</v>
      </c>
      <c r="C46" s="61" t="s">
        <v>51</v>
      </c>
      <c r="D46" s="61" t="str">
        <f>[1]Ф2!D47</f>
        <v>П</v>
      </c>
      <c r="E46" s="61">
        <f>E18</f>
        <v>2022</v>
      </c>
      <c r="F46" s="61">
        <v>2026</v>
      </c>
      <c r="G46" s="61">
        <v>2028</v>
      </c>
      <c r="H46" s="62">
        <f>H48+H102+H111+H293</f>
        <v>273.11098696110912</v>
      </c>
      <c r="I46" s="62">
        <f>I48+I102+I111+I293</f>
        <v>524.42719714503323</v>
      </c>
      <c r="J46" s="61" t="s">
        <v>51</v>
      </c>
      <c r="K46" s="62">
        <f>K48+K102+K111+K293</f>
        <v>273.10968030444246</v>
      </c>
      <c r="L46" s="62">
        <f>L48+L102+L111+L293</f>
        <v>5.7167356791145476</v>
      </c>
      <c r="M46" s="62">
        <f>M48+M102+M111+M293</f>
        <v>238.00787450204348</v>
      </c>
      <c r="N46" s="62">
        <f>N48+N102+N111+N293</f>
        <v>29.385070123284507</v>
      </c>
      <c r="O46" s="62" t="s">
        <v>51</v>
      </c>
      <c r="P46" s="62">
        <f t="shared" ref="P46:AG46" si="12">P48+P102+P111+P293</f>
        <v>524.4258905167942</v>
      </c>
      <c r="Q46" s="62">
        <f t="shared" si="12"/>
        <v>4.2829370000000004</v>
      </c>
      <c r="R46" s="62">
        <f t="shared" si="12"/>
        <v>498.49219912012762</v>
      </c>
      <c r="S46" s="62">
        <f t="shared" si="12"/>
        <v>21.650754089999996</v>
      </c>
      <c r="T46" s="64">
        <f t="shared" si="12"/>
        <v>0</v>
      </c>
      <c r="U46" s="77">
        <f t="shared" si="12"/>
        <v>12.019825000000001</v>
      </c>
      <c r="V46" s="77">
        <f t="shared" si="12"/>
        <v>18.5814056</v>
      </c>
      <c r="W46" s="62">
        <f t="shared" si="12"/>
        <v>27.936067199999997</v>
      </c>
      <c r="X46" s="62">
        <f t="shared" si="12"/>
        <v>193.29278270783334</v>
      </c>
      <c r="Y46" s="62">
        <f t="shared" si="12"/>
        <v>156.7503859750334</v>
      </c>
      <c r="Z46" s="62">
        <f t="shared" si="12"/>
        <v>21.280906613275874</v>
      </c>
      <c r="AA46" s="62">
        <f t="shared" si="12"/>
        <v>123.61827756999999</v>
      </c>
      <c r="AB46" s="64">
        <f t="shared" si="12"/>
        <v>0</v>
      </c>
      <c r="AC46" s="62">
        <f t="shared" si="12"/>
        <v>185.52123597000002</v>
      </c>
      <c r="AD46" s="64">
        <f t="shared" si="12"/>
        <v>0</v>
      </c>
      <c r="AE46" s="64">
        <f t="shared" si="12"/>
        <v>0</v>
      </c>
      <c r="AF46" s="62">
        <f t="shared" si="12"/>
        <v>273.11098712110913</v>
      </c>
      <c r="AG46" s="62">
        <f t="shared" si="12"/>
        <v>524.42719731503325</v>
      </c>
      <c r="AH46" s="61" t="s">
        <v>51</v>
      </c>
    </row>
    <row r="47" spans="1:34" ht="49.5" customHeight="1" x14ac:dyDescent="0.25">
      <c r="A47" s="73" t="s">
        <v>99</v>
      </c>
      <c r="B47" s="74" t="s">
        <v>100</v>
      </c>
      <c r="C47" s="56" t="s">
        <v>51</v>
      </c>
      <c r="D47" s="56" t="s">
        <v>51</v>
      </c>
      <c r="E47" s="56" t="s">
        <v>51</v>
      </c>
      <c r="F47" s="56" t="s">
        <v>51</v>
      </c>
      <c r="G47" s="56" t="s">
        <v>51</v>
      </c>
      <c r="H47" s="56" t="s">
        <v>51</v>
      </c>
      <c r="I47" s="56" t="s">
        <v>51</v>
      </c>
      <c r="J47" s="56" t="s">
        <v>51</v>
      </c>
      <c r="K47" s="56" t="s">
        <v>51</v>
      </c>
      <c r="L47" s="56" t="s">
        <v>51</v>
      </c>
      <c r="M47" s="56" t="s">
        <v>51</v>
      </c>
      <c r="N47" s="56" t="s">
        <v>51</v>
      </c>
      <c r="O47" s="56" t="s">
        <v>51</v>
      </c>
      <c r="P47" s="56" t="s">
        <v>51</v>
      </c>
      <c r="Q47" s="56" t="s">
        <v>51</v>
      </c>
      <c r="R47" s="56" t="s">
        <v>51</v>
      </c>
      <c r="S47" s="56" t="s">
        <v>51</v>
      </c>
      <c r="T47" s="58" t="s">
        <v>51</v>
      </c>
      <c r="U47" s="56" t="s">
        <v>51</v>
      </c>
      <c r="V47" s="56" t="s">
        <v>51</v>
      </c>
      <c r="W47" s="56" t="s">
        <v>51</v>
      </c>
      <c r="X47" s="56" t="s">
        <v>51</v>
      </c>
      <c r="Y47" s="56" t="s">
        <v>51</v>
      </c>
      <c r="Z47" s="56" t="s">
        <v>51</v>
      </c>
      <c r="AA47" s="57" t="s">
        <v>51</v>
      </c>
      <c r="AB47" s="58" t="s">
        <v>51</v>
      </c>
      <c r="AC47" s="56" t="s">
        <v>51</v>
      </c>
      <c r="AD47" s="58" t="s">
        <v>51</v>
      </c>
      <c r="AE47" s="58" t="s">
        <v>51</v>
      </c>
      <c r="AF47" s="57" t="s">
        <v>51</v>
      </c>
      <c r="AG47" s="57" t="s">
        <v>51</v>
      </c>
      <c r="AH47" s="56" t="s">
        <v>51</v>
      </c>
    </row>
    <row r="48" spans="1:34" ht="45.75" customHeight="1" outlineLevel="1" x14ac:dyDescent="0.25">
      <c r="A48" s="75" t="s">
        <v>101</v>
      </c>
      <c r="B48" s="76" t="s">
        <v>102</v>
      </c>
      <c r="C48" s="61" t="s">
        <v>51</v>
      </c>
      <c r="D48" s="61" t="s">
        <v>103</v>
      </c>
      <c r="E48" s="61">
        <f>E18</f>
        <v>2022</v>
      </c>
      <c r="F48" s="61">
        <v>2026</v>
      </c>
      <c r="G48" s="61">
        <v>2028</v>
      </c>
      <c r="H48" s="62">
        <f t="shared" ref="H48:AG48" si="13">SUM(H49:H101)</f>
        <v>65.999108319999991</v>
      </c>
      <c r="I48" s="62">
        <f t="shared" si="13"/>
        <v>167.67710385169997</v>
      </c>
      <c r="J48" s="64">
        <f t="shared" si="13"/>
        <v>0</v>
      </c>
      <c r="K48" s="62">
        <f t="shared" si="13"/>
        <v>65.998107403333321</v>
      </c>
      <c r="L48" s="62">
        <f t="shared" si="13"/>
        <v>0.62689099999999998</v>
      </c>
      <c r="M48" s="62">
        <f t="shared" si="13"/>
        <v>47.930688313333313</v>
      </c>
      <c r="N48" s="62">
        <f t="shared" si="13"/>
        <v>17.440528089999997</v>
      </c>
      <c r="O48" s="62">
        <f t="shared" si="13"/>
        <v>0</v>
      </c>
      <c r="P48" s="62">
        <f t="shared" si="13"/>
        <v>167.67610295346091</v>
      </c>
      <c r="Q48" s="62">
        <f t="shared" si="13"/>
        <v>0.62689099999999998</v>
      </c>
      <c r="R48" s="62">
        <f t="shared" si="13"/>
        <v>149.60868386346093</v>
      </c>
      <c r="S48" s="62">
        <f t="shared" si="13"/>
        <v>17.440528089999997</v>
      </c>
      <c r="T48" s="64">
        <f t="shared" si="13"/>
        <v>0</v>
      </c>
      <c r="U48" s="62">
        <f t="shared" si="13"/>
        <v>3.8416510000000001</v>
      </c>
      <c r="V48" s="62">
        <f t="shared" si="13"/>
        <v>1.077288</v>
      </c>
      <c r="W48" s="62">
        <f t="shared" si="13"/>
        <v>1.7323188300000001</v>
      </c>
      <c r="X48" s="62">
        <f t="shared" si="13"/>
        <v>54.388851283333324</v>
      </c>
      <c r="Y48" s="62">
        <f t="shared" si="13"/>
        <v>37.84755452169999</v>
      </c>
      <c r="Z48" s="62">
        <f t="shared" si="13"/>
        <v>4.9589993666666672</v>
      </c>
      <c r="AA48" s="62">
        <f t="shared" si="13"/>
        <v>12.82025702</v>
      </c>
      <c r="AB48" s="64">
        <f t="shared" si="13"/>
        <v>0</v>
      </c>
      <c r="AC48" s="62">
        <f t="shared" si="13"/>
        <v>110.35803464</v>
      </c>
      <c r="AD48" s="64">
        <f t="shared" si="13"/>
        <v>0</v>
      </c>
      <c r="AE48" s="64">
        <f t="shared" si="13"/>
        <v>0</v>
      </c>
      <c r="AF48" s="62">
        <f t="shared" si="13"/>
        <v>65.99910847999999</v>
      </c>
      <c r="AG48" s="62">
        <f t="shared" si="13"/>
        <v>167.67710401169998</v>
      </c>
      <c r="AH48" s="61" t="s">
        <v>51</v>
      </c>
    </row>
    <row r="49" spans="1:34" ht="33" customHeight="1" outlineLevel="1" x14ac:dyDescent="0.25">
      <c r="A49" s="78" t="s">
        <v>104</v>
      </c>
      <c r="B49" s="79" t="str">
        <f>'[2]Ф2 '!B49</f>
        <v>Реконструкция ТП № 5 с. Новостройка</v>
      </c>
      <c r="C49" s="80" t="str">
        <f>'[2]Ф2 '!C49</f>
        <v>L_ДЭСК_04</v>
      </c>
      <c r="D49" s="81" t="str">
        <f>'[2]Ф2 '!D49</f>
        <v>П</v>
      </c>
      <c r="E49" s="81">
        <f>'[2]Ф2 '!E49</f>
        <v>2022</v>
      </c>
      <c r="F49" s="81">
        <f>'[2]Ф2 '!F49</f>
        <v>2022</v>
      </c>
      <c r="G49" s="82">
        <f>'[2]Ф2 '!G49</f>
        <v>0</v>
      </c>
      <c r="H49" s="83">
        <f>'[2]Ф2 '!T49/1.2</f>
        <v>1.9331720000000001</v>
      </c>
      <c r="I49" s="83">
        <v>1.9331720000000001</v>
      </c>
      <c r="J49" s="84" t="s">
        <v>51</v>
      </c>
      <c r="K49" s="83">
        <f>L49+M49+N49</f>
        <v>1.9331719999999999</v>
      </c>
      <c r="L49" s="85">
        <v>4.9037999999999998E-2</v>
      </c>
      <c r="M49" s="85">
        <v>0.53860200000000003</v>
      </c>
      <c r="N49" s="85">
        <v>1.345532</v>
      </c>
      <c r="O49" s="86" t="s">
        <v>51</v>
      </c>
      <c r="P49" s="83">
        <v>1.9331719999999999</v>
      </c>
      <c r="Q49" s="85">
        <v>4.9037999999999998E-2</v>
      </c>
      <c r="R49" s="85">
        <v>0.53860200000000003</v>
      </c>
      <c r="S49" s="86">
        <v>1.345532</v>
      </c>
      <c r="T49" s="86" t="s">
        <v>51</v>
      </c>
      <c r="U49" s="87">
        <f>P49</f>
        <v>1.9331719999999999</v>
      </c>
      <c r="V49" s="88">
        <v>0</v>
      </c>
      <c r="W49" s="88">
        <v>0</v>
      </c>
      <c r="X49" s="88">
        <v>0</v>
      </c>
      <c r="Y49" s="88">
        <v>0</v>
      </c>
      <c r="Z49" s="88">
        <v>0</v>
      </c>
      <c r="AA49" s="84">
        <v>0</v>
      </c>
      <c r="AB49" s="84">
        <v>0</v>
      </c>
      <c r="AC49" s="88">
        <v>0</v>
      </c>
      <c r="AD49" s="88">
        <v>0</v>
      </c>
      <c r="AE49" s="88">
        <v>0</v>
      </c>
      <c r="AF49" s="87">
        <f>U49+V49+W49+X49+Z49+AB49+AD49</f>
        <v>1.9331719999999999</v>
      </c>
      <c r="AG49" s="87">
        <f>U49+V49+W49+Y49+AA49+AC49+AE49</f>
        <v>1.9331719999999999</v>
      </c>
      <c r="AH49" s="89" t="s">
        <v>51</v>
      </c>
    </row>
    <row r="50" spans="1:34" ht="33" customHeight="1" outlineLevel="1" x14ac:dyDescent="0.25">
      <c r="A50" s="78" t="s">
        <v>105</v>
      </c>
      <c r="B50" s="79" t="str">
        <f>'[2]Ф2 '!B50</f>
        <v xml:space="preserve">Реконструкция КТП №105 </v>
      </c>
      <c r="C50" s="80" t="str">
        <f>'[2]Ф2 '!C50</f>
        <v>L_ДЭСК_07</v>
      </c>
      <c r="D50" s="81" t="str">
        <f>'[2]Ф2 '!D50</f>
        <v>П</v>
      </c>
      <c r="E50" s="81">
        <f>'[2]Ф2 '!E50</f>
        <v>2022</v>
      </c>
      <c r="F50" s="81">
        <f>'[2]Ф2 '!F50</f>
        <v>2022</v>
      </c>
      <c r="G50" s="82">
        <f>'[2]Ф2 '!G50</f>
        <v>0</v>
      </c>
      <c r="H50" s="83">
        <f>'[2]Ф2 '!T50/1.2</f>
        <v>0.72431100000000004</v>
      </c>
      <c r="I50" s="83">
        <v>0.72431100000000004</v>
      </c>
      <c r="J50" s="84" t="s">
        <v>51</v>
      </c>
      <c r="K50" s="83">
        <f t="shared" ref="K50:K101" si="14">L50+M50+N50</f>
        <v>0.72431100000000004</v>
      </c>
      <c r="L50" s="86">
        <v>0</v>
      </c>
      <c r="M50" s="90">
        <v>2.1400000000004749E-4</v>
      </c>
      <c r="N50" s="91">
        <v>0.72409699999999999</v>
      </c>
      <c r="O50" s="86" t="s">
        <v>51</v>
      </c>
      <c r="P50" s="83">
        <v>0.72431100000000004</v>
      </c>
      <c r="Q50" s="86">
        <v>0</v>
      </c>
      <c r="R50" s="90">
        <v>2.1400000000004749E-4</v>
      </c>
      <c r="S50" s="91">
        <v>0.72409699999999999</v>
      </c>
      <c r="T50" s="86" t="s">
        <v>51</v>
      </c>
      <c r="U50" s="87">
        <v>0.72431100000000004</v>
      </c>
      <c r="V50" s="88">
        <v>0</v>
      </c>
      <c r="W50" s="88">
        <v>0</v>
      </c>
      <c r="X50" s="88">
        <v>0</v>
      </c>
      <c r="Y50" s="88">
        <v>0</v>
      </c>
      <c r="Z50" s="88">
        <v>0</v>
      </c>
      <c r="AA50" s="84">
        <v>0</v>
      </c>
      <c r="AB50" s="88">
        <v>0</v>
      </c>
      <c r="AC50" s="88">
        <v>0</v>
      </c>
      <c r="AD50" s="88">
        <v>0</v>
      </c>
      <c r="AE50" s="88">
        <v>0</v>
      </c>
      <c r="AF50" s="87">
        <f t="shared" ref="AF50:AF101" si="15">U50+V50+W50+X50+Z50+AB50+AD50</f>
        <v>0.72431100000000004</v>
      </c>
      <c r="AG50" s="87">
        <f t="shared" ref="AG50:AG101" si="16">U50+V50+W50+Y50+AA50+AC50+AE50</f>
        <v>0.72431100000000004</v>
      </c>
      <c r="AH50" s="89" t="s">
        <v>51</v>
      </c>
    </row>
    <row r="51" spans="1:34" ht="33" customHeight="1" outlineLevel="1" x14ac:dyDescent="0.25">
      <c r="A51" s="78" t="s">
        <v>106</v>
      </c>
      <c r="B51" s="79" t="str">
        <f>'[2]Ф2 '!B51</f>
        <v>Реконструкция КТП № 1 "ЛДК"</v>
      </c>
      <c r="C51" s="80" t="str">
        <f>'[2]Ф2 '!C51</f>
        <v>L_ДЭСК_08</v>
      </c>
      <c r="D51" s="81" t="str">
        <f>'[2]Ф2 '!D51</f>
        <v>П</v>
      </c>
      <c r="E51" s="81">
        <f>'[2]Ф2 '!E51</f>
        <v>2022</v>
      </c>
      <c r="F51" s="81">
        <f>'[2]Ф2 '!F51</f>
        <v>2022</v>
      </c>
      <c r="G51" s="82">
        <f>'[2]Ф2 '!G51</f>
        <v>0</v>
      </c>
      <c r="H51" s="83">
        <f>'[2]Ф2 '!T51/1.2</f>
        <v>1.1841680000000001</v>
      </c>
      <c r="I51" s="83">
        <v>1.1841680000000001</v>
      </c>
      <c r="J51" s="84" t="s">
        <v>51</v>
      </c>
      <c r="K51" s="83">
        <f t="shared" si="14"/>
        <v>1.1841680000000001</v>
      </c>
      <c r="L51" s="85">
        <v>2.8868000000000001E-2</v>
      </c>
      <c r="M51" s="85">
        <v>0.32221200000000016</v>
      </c>
      <c r="N51" s="85">
        <v>0.83308800000000005</v>
      </c>
      <c r="O51" s="86" t="s">
        <v>51</v>
      </c>
      <c r="P51" s="83">
        <v>1.1841680000000001</v>
      </c>
      <c r="Q51" s="85">
        <v>2.8868000000000001E-2</v>
      </c>
      <c r="R51" s="85">
        <v>0.32221200000000016</v>
      </c>
      <c r="S51" s="86">
        <v>0.83308800000000005</v>
      </c>
      <c r="T51" s="86" t="s">
        <v>51</v>
      </c>
      <c r="U51" s="87">
        <v>1.1841680000000001</v>
      </c>
      <c r="V51" s="88">
        <v>0</v>
      </c>
      <c r="W51" s="88">
        <v>0</v>
      </c>
      <c r="X51" s="88">
        <v>0</v>
      </c>
      <c r="Y51" s="88">
        <v>0</v>
      </c>
      <c r="Z51" s="88">
        <v>0</v>
      </c>
      <c r="AA51" s="84">
        <v>0</v>
      </c>
      <c r="AB51" s="88">
        <v>0</v>
      </c>
      <c r="AC51" s="88">
        <v>0</v>
      </c>
      <c r="AD51" s="88">
        <v>0</v>
      </c>
      <c r="AE51" s="88">
        <v>0</v>
      </c>
      <c r="AF51" s="87">
        <f t="shared" si="15"/>
        <v>1.1841680000000001</v>
      </c>
      <c r="AG51" s="87">
        <f t="shared" si="16"/>
        <v>1.1841680000000001</v>
      </c>
      <c r="AH51" s="89" t="s">
        <v>51</v>
      </c>
    </row>
    <row r="52" spans="1:34" ht="33" customHeight="1" outlineLevel="1" x14ac:dyDescent="0.25">
      <c r="A52" s="78" t="s">
        <v>107</v>
      </c>
      <c r="B52" s="79" t="str">
        <f>'[2]Ф2 '!B52</f>
        <v>ЛЭП-10 кВ ф. №1 ПС "Пожарское" реконструкция КТП № 4 с. Пожарское, Пожарский район</v>
      </c>
      <c r="C52" s="80" t="str">
        <f>'[2]Ф2 '!C52</f>
        <v>L_ДЭСК_019</v>
      </c>
      <c r="D52" s="81" t="str">
        <f>'[2]Ф2 '!D52</f>
        <v>П</v>
      </c>
      <c r="E52" s="81">
        <f>'[2]Ф2 '!E52</f>
        <v>2023</v>
      </c>
      <c r="F52" s="81">
        <f>'[2]Ф2 '!F52</f>
        <v>2023</v>
      </c>
      <c r="G52" s="82">
        <f>'[2]Ф2 '!G52</f>
        <v>0</v>
      </c>
      <c r="H52" s="83">
        <f>'[2]Ф2 '!T52/1.2</f>
        <v>1.077288</v>
      </c>
      <c r="I52" s="83">
        <v>1.077288</v>
      </c>
      <c r="J52" s="83" t="s">
        <v>51</v>
      </c>
      <c r="K52" s="83">
        <f t="shared" si="14"/>
        <v>1.077288</v>
      </c>
      <c r="L52" s="92">
        <v>0</v>
      </c>
      <c r="M52" s="93">
        <v>0.36719099999999999</v>
      </c>
      <c r="N52" s="93">
        <v>0.71009699999999998</v>
      </c>
      <c r="O52" s="93" t="s">
        <v>51</v>
      </c>
      <c r="P52" s="83">
        <v>1.077288</v>
      </c>
      <c r="Q52" s="92">
        <v>0</v>
      </c>
      <c r="R52" s="93">
        <v>0.36719099999999999</v>
      </c>
      <c r="S52" s="93">
        <v>0.71009699999999998</v>
      </c>
      <c r="T52" s="93" t="s">
        <v>51</v>
      </c>
      <c r="U52" s="88">
        <v>0</v>
      </c>
      <c r="V52" s="87">
        <v>1.077288</v>
      </c>
      <c r="W52" s="84">
        <v>0</v>
      </c>
      <c r="X52" s="84">
        <v>0</v>
      </c>
      <c r="Y52" s="82">
        <v>0</v>
      </c>
      <c r="Z52" s="84">
        <v>0</v>
      </c>
      <c r="AA52" s="84">
        <v>0</v>
      </c>
      <c r="AB52" s="84">
        <v>0</v>
      </c>
      <c r="AC52" s="82">
        <v>0</v>
      </c>
      <c r="AD52" s="84">
        <v>0</v>
      </c>
      <c r="AE52" s="82">
        <v>0</v>
      </c>
      <c r="AF52" s="87">
        <f t="shared" si="15"/>
        <v>1.077288</v>
      </c>
      <c r="AG52" s="87">
        <f t="shared" si="16"/>
        <v>1.077288</v>
      </c>
      <c r="AH52" s="89" t="s">
        <v>51</v>
      </c>
    </row>
    <row r="53" spans="1:34" ht="39" customHeight="1" x14ac:dyDescent="0.25">
      <c r="A53" s="78" t="s">
        <v>108</v>
      </c>
      <c r="B53" s="79" t="str">
        <f>'[2]Ф2 '!B53</f>
        <v>Реконструкция КТП-6 ул.Зеленая, г.Дальнереченск</v>
      </c>
      <c r="C53" s="80" t="str">
        <f>'[2]Ф2 '!C53</f>
        <v>L_ДЭСК_029</v>
      </c>
      <c r="D53" s="81" t="str">
        <f>'[2]Ф2 '!D53</f>
        <v>П</v>
      </c>
      <c r="E53" s="81">
        <f>'[2]Ф2 '!E53</f>
        <v>2024</v>
      </c>
      <c r="F53" s="81">
        <f>'[2]Ф2 '!F53</f>
        <v>2024</v>
      </c>
      <c r="G53" s="82">
        <f>'[2]Ф2 '!G53</f>
        <v>2025</v>
      </c>
      <c r="H53" s="83">
        <f>'[2]Ф2 '!T53/1.2</f>
        <v>1.9993926</v>
      </c>
      <c r="I53" s="83">
        <v>1.9993926</v>
      </c>
      <c r="J53" s="82" t="s">
        <v>51</v>
      </c>
      <c r="K53" s="83">
        <f t="shared" si="14"/>
        <v>1.9993927600000001</v>
      </c>
      <c r="L53" s="83">
        <f>40261/1000000</f>
        <v>4.0260999999999998E-2</v>
      </c>
      <c r="M53" s="83">
        <v>0.46055555999999997</v>
      </c>
      <c r="N53" s="83">
        <v>1.4985762</v>
      </c>
      <c r="O53" s="83" t="s">
        <v>51</v>
      </c>
      <c r="P53" s="83">
        <f>SUM(Q53:T53)</f>
        <v>1.9993927600000001</v>
      </c>
      <c r="Q53" s="83">
        <f>40261/1000000</f>
        <v>4.0260999999999998E-2</v>
      </c>
      <c r="R53" s="83">
        <v>0.46055555999999997</v>
      </c>
      <c r="S53" s="83">
        <v>1.4985762</v>
      </c>
      <c r="T53" s="83" t="s">
        <v>51</v>
      </c>
      <c r="U53" s="88">
        <v>0</v>
      </c>
      <c r="V53" s="88">
        <v>0</v>
      </c>
      <c r="W53" s="84">
        <f>IF(G53=2024,I53,0)</f>
        <v>0</v>
      </c>
      <c r="X53" s="87">
        <f>K53</f>
        <v>1.9993927600000001</v>
      </c>
      <c r="Y53" s="83">
        <f>P53</f>
        <v>1.9993927600000001</v>
      </c>
      <c r="Z53" s="82">
        <f t="shared" ref="Z53:AE73" si="17">IF(F53=2026,H53,0)</f>
        <v>0</v>
      </c>
      <c r="AA53" s="84">
        <f t="shared" si="17"/>
        <v>0</v>
      </c>
      <c r="AB53" s="82">
        <f t="shared" si="17"/>
        <v>0</v>
      </c>
      <c r="AC53" s="84">
        <f t="shared" si="17"/>
        <v>0</v>
      </c>
      <c r="AD53" s="82">
        <f t="shared" si="17"/>
        <v>0</v>
      </c>
      <c r="AE53" s="84">
        <f t="shared" si="17"/>
        <v>0</v>
      </c>
      <c r="AF53" s="87">
        <f t="shared" si="15"/>
        <v>1.9993927600000001</v>
      </c>
      <c r="AG53" s="87">
        <f t="shared" si="16"/>
        <v>1.9993927600000001</v>
      </c>
      <c r="AH53" s="89" t="s">
        <v>109</v>
      </c>
    </row>
    <row r="54" spans="1:34" ht="28.5" customHeight="1" x14ac:dyDescent="0.25">
      <c r="A54" s="78" t="s">
        <v>110</v>
      </c>
      <c r="B54" s="79" t="str">
        <f>'[2]Ф2 '!B54</f>
        <v>Реконструкция КТП № 10 с. Новопокровка, Красноармейский район</v>
      </c>
      <c r="C54" s="80" t="str">
        <f>'[2]Ф2 '!C54</f>
        <v>L_ДЭСК_022</v>
      </c>
      <c r="D54" s="81" t="str">
        <f>'[2]Ф2 '!D54</f>
        <v>П</v>
      </c>
      <c r="E54" s="81">
        <f>'[2]Ф2 '!E54</f>
        <v>2024</v>
      </c>
      <c r="F54" s="81">
        <f>'[2]Ф2 '!F54</f>
        <v>2024</v>
      </c>
      <c r="G54" s="82" t="str">
        <f>'[2]Ф2 '!G54</f>
        <v>нд</v>
      </c>
      <c r="H54" s="83">
        <f>'[2]Ф2 '!T54/1.2</f>
        <v>1.7323188300000001</v>
      </c>
      <c r="I54" s="83">
        <v>1.7323188300000001</v>
      </c>
      <c r="J54" s="82" t="s">
        <v>51</v>
      </c>
      <c r="K54" s="83">
        <f t="shared" si="14"/>
        <v>1.7323185299999999</v>
      </c>
      <c r="L54" s="83">
        <f>43.851/1000</f>
        <v>4.3851000000000001E-2</v>
      </c>
      <c r="M54" s="83">
        <v>0.49239515</v>
      </c>
      <c r="N54" s="83">
        <v>1.1960723799999999</v>
      </c>
      <c r="O54" s="83" t="s">
        <v>51</v>
      </c>
      <c r="P54" s="83">
        <f>SUM(Q54:T54)</f>
        <v>1.7323185299999999</v>
      </c>
      <c r="Q54" s="83">
        <f>43.851/1000</f>
        <v>4.3851000000000001E-2</v>
      </c>
      <c r="R54" s="83">
        <v>0.49239515</v>
      </c>
      <c r="S54" s="83">
        <v>1.1960723799999999</v>
      </c>
      <c r="T54" s="83" t="s">
        <v>51</v>
      </c>
      <c r="U54" s="88">
        <v>0</v>
      </c>
      <c r="V54" s="88">
        <v>0</v>
      </c>
      <c r="W54" s="83">
        <f>I54</f>
        <v>1.7323188300000001</v>
      </c>
      <c r="X54" s="88">
        <v>0</v>
      </c>
      <c r="Y54" s="84">
        <f>IF(G54=2025,I54,0)</f>
        <v>0</v>
      </c>
      <c r="Z54" s="82">
        <f t="shared" si="17"/>
        <v>0</v>
      </c>
      <c r="AA54" s="84">
        <f t="shared" si="17"/>
        <v>0</v>
      </c>
      <c r="AB54" s="82">
        <f t="shared" si="17"/>
        <v>0</v>
      </c>
      <c r="AC54" s="84">
        <f t="shared" si="17"/>
        <v>0</v>
      </c>
      <c r="AD54" s="82">
        <f t="shared" si="17"/>
        <v>0</v>
      </c>
      <c r="AE54" s="84">
        <f t="shared" si="17"/>
        <v>0</v>
      </c>
      <c r="AF54" s="87">
        <f t="shared" si="15"/>
        <v>1.7323188300000001</v>
      </c>
      <c r="AG54" s="87">
        <f t="shared" si="16"/>
        <v>1.7323188300000001</v>
      </c>
      <c r="AH54" s="89" t="s">
        <v>51</v>
      </c>
    </row>
    <row r="55" spans="1:34" ht="37.5" customHeight="1" x14ac:dyDescent="0.25">
      <c r="A55" s="78" t="s">
        <v>111</v>
      </c>
      <c r="B55" s="79" t="str">
        <f>'[2]Ф2 '!B55</f>
        <v>Реконструкция СТП №339 на КТП 630кВА г.Артем</v>
      </c>
      <c r="C55" s="80" t="str">
        <f>'[2]Ф2 '!C55</f>
        <v>Р_ДЭСК_002</v>
      </c>
      <c r="D55" s="81" t="str">
        <f>'[2]Ф2 '!D55</f>
        <v>П</v>
      </c>
      <c r="E55" s="81">
        <f>'[2]Ф2 '!E55</f>
        <v>2025</v>
      </c>
      <c r="F55" s="81">
        <f>'[2]Ф2 '!F55</f>
        <v>2025</v>
      </c>
      <c r="G55" s="82">
        <f>'[2]Ф2 '!G55</f>
        <v>2025</v>
      </c>
      <c r="H55" s="83">
        <f>'[2]Ф2 '!T55/1.2</f>
        <v>2.1868903500000001</v>
      </c>
      <c r="I55" s="83">
        <v>2.1868903500000001</v>
      </c>
      <c r="J55" s="82" t="s">
        <v>51</v>
      </c>
      <c r="K55" s="83">
        <f t="shared" si="14"/>
        <v>2.1868904300000001</v>
      </c>
      <c r="L55" s="83">
        <f>49.192/1000</f>
        <v>4.9192E-2</v>
      </c>
      <c r="M55" s="83">
        <v>0.56048518000000003</v>
      </c>
      <c r="N55" s="83">
        <v>1.57721325</v>
      </c>
      <c r="O55" s="83" t="s">
        <v>51</v>
      </c>
      <c r="P55" s="83">
        <f>SUM(Q55:T55)</f>
        <v>2.1868904300000001</v>
      </c>
      <c r="Q55" s="83">
        <f>49.192/1000</f>
        <v>4.9192E-2</v>
      </c>
      <c r="R55" s="83">
        <v>0.56048518000000003</v>
      </c>
      <c r="S55" s="83">
        <v>1.57721325</v>
      </c>
      <c r="T55" s="83" t="s">
        <v>51</v>
      </c>
      <c r="U55" s="88">
        <v>0</v>
      </c>
      <c r="V55" s="88">
        <v>0</v>
      </c>
      <c r="W55" s="84">
        <f t="shared" ref="W55:W101" si="18">IF(G55=2024,I55,0)</f>
        <v>0</v>
      </c>
      <c r="X55" s="87">
        <f t="shared" ref="X55:Y73" si="19">H55</f>
        <v>2.1868903500000001</v>
      </c>
      <c r="Y55" s="83">
        <f t="shared" si="19"/>
        <v>2.1868903500000001</v>
      </c>
      <c r="Z55" s="82">
        <f t="shared" si="17"/>
        <v>0</v>
      </c>
      <c r="AA55" s="84">
        <f t="shared" si="17"/>
        <v>0</v>
      </c>
      <c r="AB55" s="82">
        <f t="shared" si="17"/>
        <v>0</v>
      </c>
      <c r="AC55" s="84">
        <f t="shared" si="17"/>
        <v>0</v>
      </c>
      <c r="AD55" s="82">
        <f t="shared" si="17"/>
        <v>0</v>
      </c>
      <c r="AE55" s="84">
        <f t="shared" si="17"/>
        <v>0</v>
      </c>
      <c r="AF55" s="87">
        <f t="shared" si="15"/>
        <v>2.1868903500000001</v>
      </c>
      <c r="AG55" s="87">
        <f t="shared" si="16"/>
        <v>2.1868903500000001</v>
      </c>
      <c r="AH55" s="89" t="s">
        <v>109</v>
      </c>
    </row>
    <row r="56" spans="1:34" ht="37.5" customHeight="1" x14ac:dyDescent="0.25">
      <c r="A56" s="78" t="s">
        <v>112</v>
      </c>
      <c r="B56" s="79" t="str">
        <f>'[2]Ф2 '!B56</f>
        <v>Реконструкция КТП №36 (630 кВА) на новое КТП 630кВА г.Артем</v>
      </c>
      <c r="C56" s="80" t="str">
        <f>'[2]Ф2 '!C56</f>
        <v>Р_ДЭСК_003</v>
      </c>
      <c r="D56" s="81" t="str">
        <f>'[2]Ф2 '!D56</f>
        <v>П</v>
      </c>
      <c r="E56" s="81">
        <f>'[2]Ф2 '!E56</f>
        <v>2025</v>
      </c>
      <c r="F56" s="81">
        <f>'[2]Ф2 '!F56</f>
        <v>2025</v>
      </c>
      <c r="G56" s="82">
        <f>'[2]Ф2 '!G56</f>
        <v>2025</v>
      </c>
      <c r="H56" s="83">
        <f>'[2]Ф2 '!T56/1.2</f>
        <v>2.3824031666666667</v>
      </c>
      <c r="I56" s="83">
        <v>2.3824031699999999</v>
      </c>
      <c r="J56" s="82" t="s">
        <v>51</v>
      </c>
      <c r="K56" s="83">
        <f t="shared" si="14"/>
        <v>2.3824029000000002</v>
      </c>
      <c r="L56" s="83">
        <f>66.617/1000</f>
        <v>6.661700000000001E-2</v>
      </c>
      <c r="M56" s="83">
        <v>0.73857265000000005</v>
      </c>
      <c r="N56" s="83">
        <v>1.57721325</v>
      </c>
      <c r="O56" s="83" t="s">
        <v>51</v>
      </c>
      <c r="P56" s="83">
        <f t="shared" ref="P56:P61" si="20">SUM(Q56:T56)</f>
        <v>2.3824029000000002</v>
      </c>
      <c r="Q56" s="83">
        <f>66.617/1000</f>
        <v>6.661700000000001E-2</v>
      </c>
      <c r="R56" s="83">
        <v>0.73857265000000005</v>
      </c>
      <c r="S56" s="83">
        <v>1.57721325</v>
      </c>
      <c r="T56" s="83" t="s">
        <v>51</v>
      </c>
      <c r="U56" s="88">
        <v>0</v>
      </c>
      <c r="V56" s="88">
        <v>0</v>
      </c>
      <c r="W56" s="84">
        <f t="shared" si="18"/>
        <v>0</v>
      </c>
      <c r="X56" s="87">
        <f t="shared" si="19"/>
        <v>2.3824031666666667</v>
      </c>
      <c r="Y56" s="83">
        <f t="shared" si="19"/>
        <v>2.3824031699999999</v>
      </c>
      <c r="Z56" s="82">
        <f t="shared" si="17"/>
        <v>0</v>
      </c>
      <c r="AA56" s="84">
        <f t="shared" si="17"/>
        <v>0</v>
      </c>
      <c r="AB56" s="82">
        <f t="shared" si="17"/>
        <v>0</v>
      </c>
      <c r="AC56" s="84">
        <f t="shared" si="17"/>
        <v>0</v>
      </c>
      <c r="AD56" s="82">
        <f t="shared" si="17"/>
        <v>0</v>
      </c>
      <c r="AE56" s="84">
        <f t="shared" si="17"/>
        <v>0</v>
      </c>
      <c r="AF56" s="87">
        <f t="shared" si="15"/>
        <v>2.3824031666666667</v>
      </c>
      <c r="AG56" s="87">
        <f t="shared" si="16"/>
        <v>2.3824031699999999</v>
      </c>
      <c r="AH56" s="89" t="s">
        <v>109</v>
      </c>
    </row>
    <row r="57" spans="1:34" ht="42.75" customHeight="1" x14ac:dyDescent="0.25">
      <c r="A57" s="78" t="s">
        <v>113</v>
      </c>
      <c r="B57" s="79" t="str">
        <f>'[2]Ф2 '!B57</f>
        <v>Реконструкция КТП №64 (400 кВА) на КТП 630 кВА 8 рубильников, 3 пролета ВЛЗ-6 кВ г.Артем</v>
      </c>
      <c r="C57" s="80" t="str">
        <f>'[2]Ф2 '!C57</f>
        <v>Р_ДЭСК_004</v>
      </c>
      <c r="D57" s="81" t="str">
        <f>'[2]Ф2 '!D57</f>
        <v>П</v>
      </c>
      <c r="E57" s="81">
        <f>'[2]Ф2 '!E57</f>
        <v>2025</v>
      </c>
      <c r="F57" s="81">
        <f>'[2]Ф2 '!F57</f>
        <v>2025</v>
      </c>
      <c r="G57" s="82">
        <f>'[2]Ф2 '!G57</f>
        <v>2025</v>
      </c>
      <c r="H57" s="83">
        <f>'[2]Ф2 '!T57/1.2</f>
        <v>2.4379988500000001</v>
      </c>
      <c r="I57" s="83">
        <v>2.4379988500000001</v>
      </c>
      <c r="J57" s="82" t="s">
        <v>51</v>
      </c>
      <c r="K57" s="83">
        <f t="shared" si="14"/>
        <v>2.4379985199999998</v>
      </c>
      <c r="L57" s="83">
        <f>71.572/1000</f>
        <v>7.1571999999999997E-2</v>
      </c>
      <c r="M57" s="83">
        <v>0.78921326999999997</v>
      </c>
      <c r="N57" s="83">
        <v>1.57721325</v>
      </c>
      <c r="O57" s="83" t="s">
        <v>51</v>
      </c>
      <c r="P57" s="83">
        <f t="shared" si="20"/>
        <v>2.4379985199999998</v>
      </c>
      <c r="Q57" s="83">
        <f>71.572/1000</f>
        <v>7.1571999999999997E-2</v>
      </c>
      <c r="R57" s="83">
        <v>0.78921326999999997</v>
      </c>
      <c r="S57" s="83">
        <v>1.57721325</v>
      </c>
      <c r="T57" s="83" t="s">
        <v>51</v>
      </c>
      <c r="U57" s="88">
        <v>0</v>
      </c>
      <c r="V57" s="88">
        <v>0</v>
      </c>
      <c r="W57" s="84">
        <f t="shared" si="18"/>
        <v>0</v>
      </c>
      <c r="X57" s="87">
        <f t="shared" si="19"/>
        <v>2.4379988500000001</v>
      </c>
      <c r="Y57" s="83">
        <f t="shared" si="19"/>
        <v>2.4379988500000001</v>
      </c>
      <c r="Z57" s="82">
        <f t="shared" si="17"/>
        <v>0</v>
      </c>
      <c r="AA57" s="84">
        <f t="shared" si="17"/>
        <v>0</v>
      </c>
      <c r="AB57" s="82">
        <f t="shared" si="17"/>
        <v>0</v>
      </c>
      <c r="AC57" s="84">
        <f t="shared" si="17"/>
        <v>0</v>
      </c>
      <c r="AD57" s="82">
        <f t="shared" si="17"/>
        <v>0</v>
      </c>
      <c r="AE57" s="84">
        <f t="shared" si="17"/>
        <v>0</v>
      </c>
      <c r="AF57" s="87">
        <f t="shared" si="15"/>
        <v>2.4379988500000001</v>
      </c>
      <c r="AG57" s="87">
        <f t="shared" si="16"/>
        <v>2.4379988500000001</v>
      </c>
      <c r="AH57" s="89" t="s">
        <v>109</v>
      </c>
    </row>
    <row r="58" spans="1:34" ht="42.75" customHeight="1" x14ac:dyDescent="0.25">
      <c r="A58" s="78" t="s">
        <v>114</v>
      </c>
      <c r="B58" s="79" t="str">
        <f>'[2]Ф2 '!B58</f>
        <v>Реконструкция КТП № 201, 202 на двухтрансформаторную ТР-Р №1 630 кВА и ТР-Р № 2 400 кВА г.Артем</v>
      </c>
      <c r="C58" s="80" t="str">
        <f>'[2]Ф2 '!C58</f>
        <v>Р_ДЭСК_005</v>
      </c>
      <c r="D58" s="81" t="str">
        <f>'[2]Ф2 '!D58</f>
        <v>П</v>
      </c>
      <c r="E58" s="81">
        <f>'[2]Ф2 '!E58</f>
        <v>2025</v>
      </c>
      <c r="F58" s="81">
        <f>'[2]Ф2 '!F58</f>
        <v>2025</v>
      </c>
      <c r="G58" s="82">
        <f>'[2]Ф2 '!G58</f>
        <v>2025</v>
      </c>
      <c r="H58" s="83">
        <f>'[2]Ф2 '!T58/1.2</f>
        <v>3.269320841666667</v>
      </c>
      <c r="I58" s="83">
        <v>3.2693208416999999</v>
      </c>
      <c r="J58" s="82" t="s">
        <v>51</v>
      </c>
      <c r="K58" s="83">
        <f t="shared" si="14"/>
        <v>3.2693208900000004</v>
      </c>
      <c r="L58" s="83">
        <f>70.381/1000</f>
        <v>7.0380999999999999E-2</v>
      </c>
      <c r="M58" s="83">
        <v>0.79359994</v>
      </c>
      <c r="N58" s="83">
        <v>2.4053399500000001</v>
      </c>
      <c r="O58" s="83" t="s">
        <v>51</v>
      </c>
      <c r="P58" s="83">
        <f t="shared" si="20"/>
        <v>3.2693208900000004</v>
      </c>
      <c r="Q58" s="83">
        <f>70.381/1000</f>
        <v>7.0380999999999999E-2</v>
      </c>
      <c r="R58" s="83">
        <v>0.79359994</v>
      </c>
      <c r="S58" s="83">
        <v>2.4053399500000001</v>
      </c>
      <c r="T58" s="83" t="s">
        <v>51</v>
      </c>
      <c r="U58" s="88">
        <v>0</v>
      </c>
      <c r="V58" s="88">
        <v>0</v>
      </c>
      <c r="W58" s="84">
        <f t="shared" si="18"/>
        <v>0</v>
      </c>
      <c r="X58" s="87">
        <f t="shared" si="19"/>
        <v>3.269320841666667</v>
      </c>
      <c r="Y58" s="83">
        <f t="shared" si="19"/>
        <v>3.2693208416999999</v>
      </c>
      <c r="Z58" s="82">
        <f t="shared" si="17"/>
        <v>0</v>
      </c>
      <c r="AA58" s="84">
        <f t="shared" si="17"/>
        <v>0</v>
      </c>
      <c r="AB58" s="82">
        <f t="shared" si="17"/>
        <v>0</v>
      </c>
      <c r="AC58" s="84">
        <f t="shared" si="17"/>
        <v>0</v>
      </c>
      <c r="AD58" s="82">
        <f t="shared" si="17"/>
        <v>0</v>
      </c>
      <c r="AE58" s="84">
        <f t="shared" si="17"/>
        <v>0</v>
      </c>
      <c r="AF58" s="87">
        <f t="shared" si="15"/>
        <v>3.269320841666667</v>
      </c>
      <c r="AG58" s="87">
        <f t="shared" si="16"/>
        <v>3.2693208416999999</v>
      </c>
      <c r="AH58" s="89" t="s">
        <v>109</v>
      </c>
    </row>
    <row r="59" spans="1:34" ht="42.75" customHeight="1" x14ac:dyDescent="0.25">
      <c r="A59" s="78" t="s">
        <v>115</v>
      </c>
      <c r="B59" s="79" t="str">
        <f>'[2]Ф2 '!B59</f>
        <v>Реконструкция КТП-109 250 кВА на КТП- 400 кВА проходного типа с тремя линейными ячейками 6 кВ г.Артем</v>
      </c>
      <c r="C59" s="80" t="str">
        <f>'[2]Ф2 '!C59</f>
        <v>Р_ДЭСК_008</v>
      </c>
      <c r="D59" s="81" t="str">
        <f>'[2]Ф2 '!D59</f>
        <v>П</v>
      </c>
      <c r="E59" s="81">
        <f>'[2]Ф2 '!E59</f>
        <v>2025</v>
      </c>
      <c r="F59" s="81">
        <f>'[2]Ф2 '!F59</f>
        <v>2025</v>
      </c>
      <c r="G59" s="82">
        <f>'[2]Ф2 '!G59</f>
        <v>2025</v>
      </c>
      <c r="H59" s="83">
        <f>'[2]Ф2 '!T59/1.2</f>
        <v>2.6217684299999999</v>
      </c>
      <c r="I59" s="83">
        <v>2.6217684299999999</v>
      </c>
      <c r="J59" s="82" t="s">
        <v>51</v>
      </c>
      <c r="K59" s="83">
        <f t="shared" si="14"/>
        <v>2.6217683100000002</v>
      </c>
      <c r="L59" s="83">
        <f>85.494/1000</f>
        <v>8.5494000000000001E-2</v>
      </c>
      <c r="M59" s="83">
        <v>0.94733811000000001</v>
      </c>
      <c r="N59" s="83">
        <v>1.5889362</v>
      </c>
      <c r="O59" s="83" t="s">
        <v>51</v>
      </c>
      <c r="P59" s="83">
        <f t="shared" si="20"/>
        <v>2.6217683100000002</v>
      </c>
      <c r="Q59" s="83">
        <f>85.494/1000</f>
        <v>8.5494000000000001E-2</v>
      </c>
      <c r="R59" s="83">
        <v>0.94733811000000001</v>
      </c>
      <c r="S59" s="83">
        <v>1.5889362</v>
      </c>
      <c r="T59" s="83" t="s">
        <v>51</v>
      </c>
      <c r="U59" s="88">
        <v>0</v>
      </c>
      <c r="V59" s="88">
        <v>0</v>
      </c>
      <c r="W59" s="84">
        <f t="shared" si="18"/>
        <v>0</v>
      </c>
      <c r="X59" s="87">
        <f t="shared" si="19"/>
        <v>2.6217684299999999</v>
      </c>
      <c r="Y59" s="83">
        <f t="shared" si="19"/>
        <v>2.6217684299999999</v>
      </c>
      <c r="Z59" s="82">
        <f t="shared" si="17"/>
        <v>0</v>
      </c>
      <c r="AA59" s="84">
        <f t="shared" si="17"/>
        <v>0</v>
      </c>
      <c r="AB59" s="82">
        <f t="shared" si="17"/>
        <v>0</v>
      </c>
      <c r="AC59" s="84">
        <f t="shared" si="17"/>
        <v>0</v>
      </c>
      <c r="AD59" s="82">
        <f t="shared" si="17"/>
        <v>0</v>
      </c>
      <c r="AE59" s="84">
        <f t="shared" si="17"/>
        <v>0</v>
      </c>
      <c r="AF59" s="87">
        <f t="shared" si="15"/>
        <v>2.6217684299999999</v>
      </c>
      <c r="AG59" s="87">
        <f t="shared" si="16"/>
        <v>2.6217684299999999</v>
      </c>
      <c r="AH59" s="89" t="s">
        <v>109</v>
      </c>
    </row>
    <row r="60" spans="1:34" ht="42.75" customHeight="1" x14ac:dyDescent="0.25">
      <c r="A60" s="78" t="s">
        <v>116</v>
      </c>
      <c r="B60" s="79" t="str">
        <f>'[2]Ф2 '!B60</f>
        <v>Реконструкция ТП-107 250 кВА на КТП- 400 кВА проходного типа с двумя линейными ячейками 6 кВ г.Артем</v>
      </c>
      <c r="C60" s="80" t="str">
        <f>'[2]Ф2 '!C60</f>
        <v>Р_ДЭСК_010</v>
      </c>
      <c r="D60" s="81" t="str">
        <f>'[2]Ф2 '!D60</f>
        <v>П</v>
      </c>
      <c r="E60" s="81">
        <f>'[2]Ф2 '!E60</f>
        <v>2025</v>
      </c>
      <c r="F60" s="81">
        <f>'[2]Ф2 '!F60</f>
        <v>2025</v>
      </c>
      <c r="G60" s="82">
        <f>'[2]Ф2 '!G60</f>
        <v>2025</v>
      </c>
      <c r="H60" s="83">
        <f>'[2]Ф2 '!T60/1.2</f>
        <v>2.3436005583333337</v>
      </c>
      <c r="I60" s="83">
        <v>2.3436005600000001</v>
      </c>
      <c r="J60" s="82" t="s">
        <v>51</v>
      </c>
      <c r="K60" s="83">
        <f t="shared" si="14"/>
        <v>2.34260029</v>
      </c>
      <c r="L60" s="83">
        <f>72.402/1000</f>
        <v>7.2401999999999994E-2</v>
      </c>
      <c r="M60" s="83">
        <v>0.80208109000000005</v>
      </c>
      <c r="N60" s="83">
        <v>1.4681172</v>
      </c>
      <c r="O60" s="83" t="s">
        <v>51</v>
      </c>
      <c r="P60" s="83">
        <f t="shared" si="20"/>
        <v>2.34260029</v>
      </c>
      <c r="Q60" s="83">
        <f>72.402/1000</f>
        <v>7.2401999999999994E-2</v>
      </c>
      <c r="R60" s="83">
        <v>0.80208109000000005</v>
      </c>
      <c r="S60" s="83">
        <v>1.4681172</v>
      </c>
      <c r="T60" s="83" t="s">
        <v>51</v>
      </c>
      <c r="U60" s="88">
        <v>0</v>
      </c>
      <c r="V60" s="88">
        <v>0</v>
      </c>
      <c r="W60" s="84">
        <f t="shared" si="18"/>
        <v>0</v>
      </c>
      <c r="X60" s="87">
        <f t="shared" si="19"/>
        <v>2.3436005583333337</v>
      </c>
      <c r="Y60" s="83">
        <f t="shared" si="19"/>
        <v>2.3436005600000001</v>
      </c>
      <c r="Z60" s="82">
        <f t="shared" si="17"/>
        <v>0</v>
      </c>
      <c r="AA60" s="84">
        <f t="shared" si="17"/>
        <v>0</v>
      </c>
      <c r="AB60" s="82">
        <f t="shared" si="17"/>
        <v>0</v>
      </c>
      <c r="AC60" s="84">
        <f t="shared" si="17"/>
        <v>0</v>
      </c>
      <c r="AD60" s="82">
        <f t="shared" si="17"/>
        <v>0</v>
      </c>
      <c r="AE60" s="84">
        <f t="shared" si="17"/>
        <v>0</v>
      </c>
      <c r="AF60" s="87">
        <f t="shared" si="15"/>
        <v>2.3436005583333337</v>
      </c>
      <c r="AG60" s="87">
        <f t="shared" si="16"/>
        <v>2.3436005600000001</v>
      </c>
      <c r="AH60" s="89" t="s">
        <v>109</v>
      </c>
    </row>
    <row r="61" spans="1:34" ht="30" customHeight="1" x14ac:dyDescent="0.25">
      <c r="A61" s="78" t="s">
        <v>117</v>
      </c>
      <c r="B61" s="79" t="str">
        <f>'[2]Ф2 '!B61</f>
        <v>Реконструкция КТП-2 с. Пожарское Пожарский район</v>
      </c>
      <c r="C61" s="80" t="str">
        <f>'[2]Ф2 '!C61</f>
        <v>Р_ДЭСК_012</v>
      </c>
      <c r="D61" s="81" t="str">
        <f>'[2]Ф2 '!D61</f>
        <v>П</v>
      </c>
      <c r="E61" s="81">
        <f>'[2]Ф2 '!E61</f>
        <v>2025</v>
      </c>
      <c r="F61" s="81">
        <f>'[2]Ф2 '!F61</f>
        <v>2025</v>
      </c>
      <c r="G61" s="82">
        <f>'[2]Ф2 '!G61</f>
        <v>2025</v>
      </c>
      <c r="H61" s="83">
        <f>'[2]Ф2 '!T61/1.2</f>
        <v>1.52911456</v>
      </c>
      <c r="I61" s="83">
        <v>1.52911456</v>
      </c>
      <c r="J61" s="82" t="s">
        <v>51</v>
      </c>
      <c r="K61" s="83">
        <f t="shared" si="14"/>
        <v>1.52911464</v>
      </c>
      <c r="L61" s="83">
        <f>49.215/1000</f>
        <v>4.9215000000000002E-2</v>
      </c>
      <c r="M61" s="83">
        <v>0.54086723000000003</v>
      </c>
      <c r="N61" s="83">
        <v>0.93903241000000004</v>
      </c>
      <c r="O61" s="83" t="s">
        <v>51</v>
      </c>
      <c r="P61" s="83">
        <f t="shared" si="20"/>
        <v>1.52911464</v>
      </c>
      <c r="Q61" s="83">
        <f>49.215/1000</f>
        <v>4.9215000000000002E-2</v>
      </c>
      <c r="R61" s="83">
        <v>0.54086723000000003</v>
      </c>
      <c r="S61" s="83">
        <v>0.93903241000000004</v>
      </c>
      <c r="T61" s="83" t="s">
        <v>51</v>
      </c>
      <c r="U61" s="88">
        <v>0</v>
      </c>
      <c r="V61" s="88">
        <v>0</v>
      </c>
      <c r="W61" s="84">
        <f t="shared" si="18"/>
        <v>0</v>
      </c>
      <c r="X61" s="87">
        <f t="shared" si="19"/>
        <v>1.52911456</v>
      </c>
      <c r="Y61" s="83">
        <f t="shared" si="19"/>
        <v>1.52911456</v>
      </c>
      <c r="Z61" s="82">
        <f t="shared" si="17"/>
        <v>0</v>
      </c>
      <c r="AA61" s="84">
        <f t="shared" si="17"/>
        <v>0</v>
      </c>
      <c r="AB61" s="82">
        <f t="shared" si="17"/>
        <v>0</v>
      </c>
      <c r="AC61" s="84">
        <f t="shared" si="17"/>
        <v>0</v>
      </c>
      <c r="AD61" s="82">
        <f t="shared" si="17"/>
        <v>0</v>
      </c>
      <c r="AE61" s="84">
        <f t="shared" si="17"/>
        <v>0</v>
      </c>
      <c r="AF61" s="87">
        <f t="shared" si="15"/>
        <v>1.52911456</v>
      </c>
      <c r="AG61" s="87">
        <f t="shared" si="16"/>
        <v>1.52911456</v>
      </c>
      <c r="AH61" s="89" t="s">
        <v>109</v>
      </c>
    </row>
    <row r="62" spans="1:34" ht="45.75" customHeight="1" x14ac:dyDescent="0.25">
      <c r="A62" s="78" t="s">
        <v>118</v>
      </c>
      <c r="B62" s="79" t="str">
        <f>'[2]Ф2 '!B62</f>
        <v>Реконструкция КТП-827 п. Ливадия, ул. Восточная, 1  на КТП-630 кВА</v>
      </c>
      <c r="C62" s="80" t="str">
        <f>'[2]Ф2 '!C62</f>
        <v>Р_ДЭСК_039</v>
      </c>
      <c r="D62" s="81" t="str">
        <f>'[2]Ф2 '!D62</f>
        <v>П</v>
      </c>
      <c r="E62" s="81">
        <f>'[2]Ф2 '!E62</f>
        <v>2025</v>
      </c>
      <c r="F62" s="81">
        <f>'[2]Ф2 '!F62</f>
        <v>2025</v>
      </c>
      <c r="G62" s="82">
        <f>'[2]Ф2 '!G62</f>
        <v>2025</v>
      </c>
      <c r="H62" s="83">
        <f>'[2]Ф2 '!T62/1.2</f>
        <v>3.7285500000000003</v>
      </c>
      <c r="I62" s="83">
        <v>2.8446479</v>
      </c>
      <c r="J62" s="82" t="s">
        <v>51</v>
      </c>
      <c r="K62" s="83">
        <f t="shared" si="14"/>
        <v>3.7285500000000003</v>
      </c>
      <c r="L62" s="84">
        <v>0</v>
      </c>
      <c r="M62" s="83">
        <f>'[2]Ф2 '!T62/1.2</f>
        <v>3.7285500000000003</v>
      </c>
      <c r="N62" s="84">
        <v>0</v>
      </c>
      <c r="O62" s="84">
        <v>0</v>
      </c>
      <c r="P62" s="83">
        <f>R62</f>
        <v>2.8446479</v>
      </c>
      <c r="Q62" s="84">
        <v>0</v>
      </c>
      <c r="R62" s="83">
        <f>'[2]Ф2 '!U62/1.2</f>
        <v>2.8446479</v>
      </c>
      <c r="S62" s="84">
        <v>0</v>
      </c>
      <c r="T62" s="84">
        <v>0</v>
      </c>
      <c r="U62" s="88">
        <v>0</v>
      </c>
      <c r="V62" s="88">
        <v>0</v>
      </c>
      <c r="W62" s="84">
        <f t="shared" si="18"/>
        <v>0</v>
      </c>
      <c r="X62" s="87">
        <f t="shared" si="19"/>
        <v>3.7285500000000003</v>
      </c>
      <c r="Y62" s="83">
        <f t="shared" si="19"/>
        <v>2.8446479</v>
      </c>
      <c r="Z62" s="82">
        <f t="shared" si="17"/>
        <v>0</v>
      </c>
      <c r="AA62" s="84">
        <f t="shared" si="17"/>
        <v>0</v>
      </c>
      <c r="AB62" s="82">
        <f t="shared" si="17"/>
        <v>0</v>
      </c>
      <c r="AC62" s="84">
        <f t="shared" si="17"/>
        <v>0</v>
      </c>
      <c r="AD62" s="82">
        <f t="shared" si="17"/>
        <v>0</v>
      </c>
      <c r="AE62" s="84">
        <f t="shared" si="17"/>
        <v>0</v>
      </c>
      <c r="AF62" s="87">
        <f t="shared" si="15"/>
        <v>3.7285500000000003</v>
      </c>
      <c r="AG62" s="87">
        <f t="shared" si="16"/>
        <v>2.8446479</v>
      </c>
      <c r="AH62" s="89" t="s">
        <v>109</v>
      </c>
    </row>
    <row r="63" spans="1:34" ht="45.75" customHeight="1" x14ac:dyDescent="0.25">
      <c r="A63" s="78" t="s">
        <v>119</v>
      </c>
      <c r="B63" s="79" t="str">
        <f>'[2]Ф2 '!B63</f>
        <v xml:space="preserve">Реконструкция ТП-714 п.Врангель Приморский пр-т,2а: замена трансформатора на ТМГ-400 кВа,замена ячейки выключателя </v>
      </c>
      <c r="C63" s="80" t="str">
        <f>'[2]Ф2 '!C63</f>
        <v>Р_ДЭСК_040</v>
      </c>
      <c r="D63" s="81" t="str">
        <f>'[2]Ф2 '!D63</f>
        <v>П</v>
      </c>
      <c r="E63" s="81">
        <f>'[2]Ф2 '!E63</f>
        <v>2025</v>
      </c>
      <c r="F63" s="81">
        <f>'[2]Ф2 '!F63</f>
        <v>2025</v>
      </c>
      <c r="G63" s="82">
        <f>'[2]Ф2 '!G63</f>
        <v>2025</v>
      </c>
      <c r="H63" s="83">
        <f>'[2]Ф2 '!T63/1.2</f>
        <v>2.1858333333333335</v>
      </c>
      <c r="I63" s="83">
        <v>0.84410174999999998</v>
      </c>
      <c r="J63" s="82" t="s">
        <v>51</v>
      </c>
      <c r="K63" s="83">
        <f t="shared" si="14"/>
        <v>2.1858333333333335</v>
      </c>
      <c r="L63" s="84">
        <v>0</v>
      </c>
      <c r="M63" s="83">
        <f>'[2]Ф2 '!T63/1.2</f>
        <v>2.1858333333333335</v>
      </c>
      <c r="N63" s="84">
        <v>0</v>
      </c>
      <c r="O63" s="84">
        <v>0</v>
      </c>
      <c r="P63" s="83">
        <f t="shared" ref="P63:P101" si="21">R63</f>
        <v>0.84410174999999998</v>
      </c>
      <c r="Q63" s="84">
        <v>0</v>
      </c>
      <c r="R63" s="83">
        <f>'[2]Ф2 '!U63/1.2</f>
        <v>0.84410174999999998</v>
      </c>
      <c r="S63" s="84">
        <v>0</v>
      </c>
      <c r="T63" s="84">
        <v>0</v>
      </c>
      <c r="U63" s="88">
        <v>0</v>
      </c>
      <c r="V63" s="88">
        <v>0</v>
      </c>
      <c r="W63" s="84">
        <f t="shared" si="18"/>
        <v>0</v>
      </c>
      <c r="X63" s="87">
        <f t="shared" si="19"/>
        <v>2.1858333333333335</v>
      </c>
      <c r="Y63" s="83">
        <f t="shared" si="19"/>
        <v>0.84410174999999998</v>
      </c>
      <c r="Z63" s="82">
        <f t="shared" si="17"/>
        <v>0</v>
      </c>
      <c r="AA63" s="84">
        <f t="shared" si="17"/>
        <v>0</v>
      </c>
      <c r="AB63" s="82">
        <f t="shared" si="17"/>
        <v>0</v>
      </c>
      <c r="AC63" s="84">
        <f t="shared" si="17"/>
        <v>0</v>
      </c>
      <c r="AD63" s="82">
        <f t="shared" si="17"/>
        <v>0</v>
      </c>
      <c r="AE63" s="84">
        <f t="shared" si="17"/>
        <v>0</v>
      </c>
      <c r="AF63" s="87">
        <f t="shared" si="15"/>
        <v>2.1858333333333335</v>
      </c>
      <c r="AG63" s="87">
        <f t="shared" si="16"/>
        <v>0.84410174999999998</v>
      </c>
      <c r="AH63" s="89" t="s">
        <v>109</v>
      </c>
    </row>
    <row r="64" spans="1:34" ht="45.75" customHeight="1" x14ac:dyDescent="0.25">
      <c r="A64" s="78" t="s">
        <v>120</v>
      </c>
      <c r="B64" s="79" t="str">
        <f>'[2]Ф2 '!B64</f>
        <v>Реконструкция ТП-846 п. Южно-Морской, ул.Победы,3 : замена трансформаторов на  ТМГ-630 кВа, замена ячейки выключателя</v>
      </c>
      <c r="C64" s="80" t="str">
        <f>'[2]Ф2 '!C64</f>
        <v>Р_ДЭСК_041</v>
      </c>
      <c r="D64" s="81" t="str">
        <f>'[2]Ф2 '!D64</f>
        <v>П</v>
      </c>
      <c r="E64" s="81">
        <f>'[2]Ф2 '!E64</f>
        <v>2025</v>
      </c>
      <c r="F64" s="81">
        <f>'[2]Ф2 '!F64</f>
        <v>2025</v>
      </c>
      <c r="G64" s="82">
        <f>'[2]Ф2 '!G64</f>
        <v>2025</v>
      </c>
      <c r="H64" s="83">
        <f>'[2]Ф2 '!T64/1.2</f>
        <v>3.3447833333333339</v>
      </c>
      <c r="I64" s="83">
        <v>1.79262627</v>
      </c>
      <c r="J64" s="82" t="s">
        <v>51</v>
      </c>
      <c r="K64" s="83">
        <f t="shared" si="14"/>
        <v>3.3447833333333339</v>
      </c>
      <c r="L64" s="84">
        <v>0</v>
      </c>
      <c r="M64" s="83">
        <f>'[2]Ф2 '!T64/1.2</f>
        <v>3.3447833333333339</v>
      </c>
      <c r="N64" s="84">
        <v>0</v>
      </c>
      <c r="O64" s="84">
        <v>0</v>
      </c>
      <c r="P64" s="83">
        <f t="shared" si="21"/>
        <v>1.7926262666666668</v>
      </c>
      <c r="Q64" s="84">
        <v>0</v>
      </c>
      <c r="R64" s="83">
        <f>'[2]Ф2 '!U64/1.2</f>
        <v>1.7926262666666668</v>
      </c>
      <c r="S64" s="84">
        <v>0</v>
      </c>
      <c r="T64" s="84">
        <v>0</v>
      </c>
      <c r="U64" s="88">
        <v>0</v>
      </c>
      <c r="V64" s="88">
        <v>0</v>
      </c>
      <c r="W64" s="84">
        <f t="shared" si="18"/>
        <v>0</v>
      </c>
      <c r="X64" s="87">
        <f t="shared" si="19"/>
        <v>3.3447833333333339</v>
      </c>
      <c r="Y64" s="83">
        <f t="shared" si="19"/>
        <v>1.79262627</v>
      </c>
      <c r="Z64" s="82">
        <f t="shared" si="17"/>
        <v>0</v>
      </c>
      <c r="AA64" s="84">
        <f t="shared" si="17"/>
        <v>0</v>
      </c>
      <c r="AB64" s="82">
        <f t="shared" si="17"/>
        <v>0</v>
      </c>
      <c r="AC64" s="84">
        <f t="shared" si="17"/>
        <v>0</v>
      </c>
      <c r="AD64" s="82">
        <f t="shared" si="17"/>
        <v>0</v>
      </c>
      <c r="AE64" s="84">
        <f t="shared" si="17"/>
        <v>0</v>
      </c>
      <c r="AF64" s="87">
        <f t="shared" si="15"/>
        <v>3.3447833333333339</v>
      </c>
      <c r="AG64" s="87">
        <f t="shared" si="16"/>
        <v>1.79262627</v>
      </c>
      <c r="AH64" s="89" t="s">
        <v>109</v>
      </c>
    </row>
    <row r="65" spans="1:34" ht="45.75" customHeight="1" x14ac:dyDescent="0.25">
      <c r="A65" s="78" t="s">
        <v>121</v>
      </c>
      <c r="B65" s="79" t="str">
        <f>'[2]Ф2 '!B65</f>
        <v>Реконструкция ТП-848 п.Южно-Морской, ул.Победы,11 на КТП-630 кВА</v>
      </c>
      <c r="C65" s="80" t="str">
        <f>'[2]Ф2 '!C65</f>
        <v>Р_ДЭСК_042</v>
      </c>
      <c r="D65" s="81" t="str">
        <f>'[2]Ф2 '!D65</f>
        <v>П</v>
      </c>
      <c r="E65" s="81">
        <f>'[2]Ф2 '!E65</f>
        <v>2025</v>
      </c>
      <c r="F65" s="81">
        <f>'[2]Ф2 '!F65</f>
        <v>2025</v>
      </c>
      <c r="G65" s="82">
        <f>'[2]Ф2 '!G65</f>
        <v>2025</v>
      </c>
      <c r="H65" s="83">
        <f>'[2]Ф2 '!T65/1.2</f>
        <v>3.7285500000000003</v>
      </c>
      <c r="I65" s="84">
        <v>0</v>
      </c>
      <c r="J65" s="82" t="s">
        <v>51</v>
      </c>
      <c r="K65" s="83">
        <f t="shared" si="14"/>
        <v>3.7285500000000003</v>
      </c>
      <c r="L65" s="84">
        <v>0</v>
      </c>
      <c r="M65" s="83">
        <f>'[2]Ф2 '!T65/1.2</f>
        <v>3.7285500000000003</v>
      </c>
      <c r="N65" s="84">
        <v>0</v>
      </c>
      <c r="O65" s="84">
        <v>0</v>
      </c>
      <c r="P65" s="84">
        <f t="shared" si="21"/>
        <v>0</v>
      </c>
      <c r="Q65" s="84">
        <v>0</v>
      </c>
      <c r="R65" s="84">
        <f>'[2]Ф2 '!U65/1.2</f>
        <v>0</v>
      </c>
      <c r="S65" s="84">
        <v>0</v>
      </c>
      <c r="T65" s="84">
        <v>0</v>
      </c>
      <c r="U65" s="88">
        <v>0</v>
      </c>
      <c r="V65" s="88">
        <v>0</v>
      </c>
      <c r="W65" s="84">
        <f t="shared" si="18"/>
        <v>0</v>
      </c>
      <c r="X65" s="87">
        <f t="shared" si="19"/>
        <v>3.7285500000000003</v>
      </c>
      <c r="Y65" s="83">
        <f t="shared" si="19"/>
        <v>0</v>
      </c>
      <c r="Z65" s="82">
        <f t="shared" si="17"/>
        <v>0</v>
      </c>
      <c r="AA65" s="84">
        <f t="shared" si="17"/>
        <v>0</v>
      </c>
      <c r="AB65" s="82">
        <f t="shared" si="17"/>
        <v>0</v>
      </c>
      <c r="AC65" s="84">
        <f t="shared" si="17"/>
        <v>0</v>
      </c>
      <c r="AD65" s="82">
        <f t="shared" si="17"/>
        <v>0</v>
      </c>
      <c r="AE65" s="84">
        <f t="shared" si="17"/>
        <v>0</v>
      </c>
      <c r="AF65" s="87">
        <f t="shared" si="15"/>
        <v>3.7285500000000003</v>
      </c>
      <c r="AG65" s="88">
        <f t="shared" si="16"/>
        <v>0</v>
      </c>
      <c r="AH65" s="89" t="s">
        <v>122</v>
      </c>
    </row>
    <row r="66" spans="1:34" ht="45.75" customHeight="1" x14ac:dyDescent="0.25">
      <c r="A66" s="78" t="s">
        <v>123</v>
      </c>
      <c r="B66" s="79" t="str">
        <f>'[2]Ф2 '!B66</f>
        <v>Реконструкция ТП-840 п. Южно-Морской ул. Луговая,3а: замена трансформаторов на ТМГ-630 кВА, замена ячейки выключателя</v>
      </c>
      <c r="C66" s="80" t="str">
        <f>'[2]Ф2 '!C66</f>
        <v>Р_ДЭСК_043</v>
      </c>
      <c r="D66" s="81" t="str">
        <f>'[2]Ф2 '!D66</f>
        <v>П</v>
      </c>
      <c r="E66" s="81">
        <f>'[2]Ф2 '!E66</f>
        <v>2025</v>
      </c>
      <c r="F66" s="81">
        <f>'[2]Ф2 '!F66</f>
        <v>2025</v>
      </c>
      <c r="G66" s="82">
        <f>'[2]Ф2 '!G66</f>
        <v>2025</v>
      </c>
      <c r="H66" s="83">
        <f>'[2]Ф2 '!T66/1.2</f>
        <v>3.3447833333333339</v>
      </c>
      <c r="I66" s="83">
        <v>1.79262627</v>
      </c>
      <c r="J66" s="82" t="s">
        <v>51</v>
      </c>
      <c r="K66" s="83">
        <f t="shared" si="14"/>
        <v>3.3447833333333339</v>
      </c>
      <c r="L66" s="84">
        <v>0</v>
      </c>
      <c r="M66" s="83">
        <f>'[2]Ф2 '!T66/1.2</f>
        <v>3.3447833333333339</v>
      </c>
      <c r="N66" s="84">
        <v>0</v>
      </c>
      <c r="O66" s="84">
        <v>0</v>
      </c>
      <c r="P66" s="83">
        <f t="shared" si="21"/>
        <v>1.7926262666666668</v>
      </c>
      <c r="Q66" s="84">
        <v>0</v>
      </c>
      <c r="R66" s="83">
        <f>'[2]Ф2 '!U66/1.2</f>
        <v>1.7926262666666668</v>
      </c>
      <c r="S66" s="84">
        <v>0</v>
      </c>
      <c r="T66" s="84">
        <v>0</v>
      </c>
      <c r="U66" s="88">
        <v>0</v>
      </c>
      <c r="V66" s="88">
        <v>0</v>
      </c>
      <c r="W66" s="84">
        <f t="shared" si="18"/>
        <v>0</v>
      </c>
      <c r="X66" s="87">
        <f t="shared" si="19"/>
        <v>3.3447833333333339</v>
      </c>
      <c r="Y66" s="83">
        <f t="shared" si="19"/>
        <v>1.79262627</v>
      </c>
      <c r="Z66" s="82">
        <f t="shared" si="17"/>
        <v>0</v>
      </c>
      <c r="AA66" s="84">
        <f t="shared" si="17"/>
        <v>0</v>
      </c>
      <c r="AB66" s="82">
        <f t="shared" si="17"/>
        <v>0</v>
      </c>
      <c r="AC66" s="84">
        <f t="shared" si="17"/>
        <v>0</v>
      </c>
      <c r="AD66" s="82">
        <f t="shared" si="17"/>
        <v>0</v>
      </c>
      <c r="AE66" s="84">
        <f t="shared" si="17"/>
        <v>0</v>
      </c>
      <c r="AF66" s="87">
        <f t="shared" si="15"/>
        <v>3.3447833333333339</v>
      </c>
      <c r="AG66" s="87">
        <f t="shared" si="16"/>
        <v>1.79262627</v>
      </c>
      <c r="AH66" s="89" t="s">
        <v>109</v>
      </c>
    </row>
    <row r="67" spans="1:34" ht="45.75" customHeight="1" x14ac:dyDescent="0.25">
      <c r="A67" s="78" t="s">
        <v>124</v>
      </c>
      <c r="B67" s="79" t="str">
        <f>'[2]Ф2 '!B67</f>
        <v>Реконструкция ТП-825 ул. 70 лет Октября : замена трансформаторов на  ТМГ-630 кВа</v>
      </c>
      <c r="C67" s="80" t="str">
        <f>'[2]Ф2 '!C67</f>
        <v>Р_ДЭСК_044</v>
      </c>
      <c r="D67" s="81" t="str">
        <f>'[2]Ф2 '!D67</f>
        <v>П</v>
      </c>
      <c r="E67" s="81">
        <f>'[2]Ф2 '!E67</f>
        <v>2025</v>
      </c>
      <c r="F67" s="81">
        <f>'[2]Ф2 '!F67</f>
        <v>2025</v>
      </c>
      <c r="G67" s="82">
        <f>'[2]Ф2 '!G67</f>
        <v>2025</v>
      </c>
      <c r="H67" s="83">
        <f>'[2]Ф2 '!T67/1.2</f>
        <v>3.7285500000000003</v>
      </c>
      <c r="I67" s="84">
        <v>0</v>
      </c>
      <c r="J67" s="82" t="s">
        <v>51</v>
      </c>
      <c r="K67" s="83">
        <f t="shared" si="14"/>
        <v>3.7285500000000003</v>
      </c>
      <c r="L67" s="84">
        <v>0</v>
      </c>
      <c r="M67" s="83">
        <f>'[2]Ф2 '!T67/1.2</f>
        <v>3.7285500000000003</v>
      </c>
      <c r="N67" s="84">
        <v>0</v>
      </c>
      <c r="O67" s="84">
        <v>0</v>
      </c>
      <c r="P67" s="84">
        <f t="shared" si="21"/>
        <v>0</v>
      </c>
      <c r="Q67" s="84">
        <v>0</v>
      </c>
      <c r="R67" s="84">
        <f>'[2]Ф2 '!U67/1.2</f>
        <v>0</v>
      </c>
      <c r="S67" s="84">
        <v>0</v>
      </c>
      <c r="T67" s="84">
        <v>0</v>
      </c>
      <c r="U67" s="88">
        <v>0</v>
      </c>
      <c r="V67" s="88">
        <v>0</v>
      </c>
      <c r="W67" s="84">
        <f t="shared" si="18"/>
        <v>0</v>
      </c>
      <c r="X67" s="87">
        <f t="shared" si="19"/>
        <v>3.7285500000000003</v>
      </c>
      <c r="Y67" s="83">
        <f t="shared" si="19"/>
        <v>0</v>
      </c>
      <c r="Z67" s="82">
        <f t="shared" si="17"/>
        <v>0</v>
      </c>
      <c r="AA67" s="84">
        <f t="shared" si="17"/>
        <v>0</v>
      </c>
      <c r="AB67" s="82">
        <f t="shared" si="17"/>
        <v>0</v>
      </c>
      <c r="AC67" s="84">
        <f t="shared" si="17"/>
        <v>0</v>
      </c>
      <c r="AD67" s="82">
        <f t="shared" si="17"/>
        <v>0</v>
      </c>
      <c r="AE67" s="84">
        <f t="shared" si="17"/>
        <v>0</v>
      </c>
      <c r="AF67" s="87">
        <f t="shared" si="15"/>
        <v>3.7285500000000003</v>
      </c>
      <c r="AG67" s="87">
        <f t="shared" si="16"/>
        <v>0</v>
      </c>
      <c r="AH67" s="89" t="s">
        <v>122</v>
      </c>
    </row>
    <row r="68" spans="1:34" ht="45.75" customHeight="1" x14ac:dyDescent="0.25">
      <c r="A68" s="78" t="s">
        <v>125</v>
      </c>
      <c r="B68" s="79" t="str">
        <f>'[2]Ф2 '!B68</f>
        <v>Реконструкция КТП-814 п. Ливадия, ул. Берёзовая  на КТП-630 кВА</v>
      </c>
      <c r="C68" s="80" t="str">
        <f>'[2]Ф2 '!C68</f>
        <v>Р_ДЭСК_045</v>
      </c>
      <c r="D68" s="81" t="str">
        <f>'[2]Ф2 '!D68</f>
        <v>П</v>
      </c>
      <c r="E68" s="81">
        <f>'[2]Ф2 '!E68</f>
        <v>2025</v>
      </c>
      <c r="F68" s="81">
        <f>'[2]Ф2 '!F68</f>
        <v>2025</v>
      </c>
      <c r="G68" s="82">
        <f>'[2]Ф2 '!G68</f>
        <v>2025</v>
      </c>
      <c r="H68" s="83">
        <f>'[2]Ф2 '!T68/1.2</f>
        <v>3.7285500000000003</v>
      </c>
      <c r="I68" s="84">
        <v>0</v>
      </c>
      <c r="J68" s="82" t="s">
        <v>51</v>
      </c>
      <c r="K68" s="83">
        <f t="shared" si="14"/>
        <v>3.7285500000000003</v>
      </c>
      <c r="L68" s="84">
        <v>0</v>
      </c>
      <c r="M68" s="83">
        <f>'[2]Ф2 '!T68/1.2</f>
        <v>3.7285500000000003</v>
      </c>
      <c r="N68" s="84">
        <v>0</v>
      </c>
      <c r="O68" s="84">
        <v>0</v>
      </c>
      <c r="P68" s="84">
        <f t="shared" si="21"/>
        <v>0</v>
      </c>
      <c r="Q68" s="84">
        <v>0</v>
      </c>
      <c r="R68" s="84">
        <f>'[2]Ф2 '!U68/1.2</f>
        <v>0</v>
      </c>
      <c r="S68" s="84">
        <v>0</v>
      </c>
      <c r="T68" s="84">
        <v>0</v>
      </c>
      <c r="U68" s="88">
        <v>0</v>
      </c>
      <c r="V68" s="88">
        <v>0</v>
      </c>
      <c r="W68" s="84">
        <f t="shared" si="18"/>
        <v>0</v>
      </c>
      <c r="X68" s="87">
        <f t="shared" si="19"/>
        <v>3.7285500000000003</v>
      </c>
      <c r="Y68" s="84">
        <f t="shared" si="19"/>
        <v>0</v>
      </c>
      <c r="Z68" s="82">
        <f t="shared" si="17"/>
        <v>0</v>
      </c>
      <c r="AA68" s="84">
        <f t="shared" si="17"/>
        <v>0</v>
      </c>
      <c r="AB68" s="82">
        <f t="shared" si="17"/>
        <v>0</v>
      </c>
      <c r="AC68" s="84">
        <f t="shared" si="17"/>
        <v>0</v>
      </c>
      <c r="AD68" s="82">
        <f t="shared" si="17"/>
        <v>0</v>
      </c>
      <c r="AE68" s="84">
        <f t="shared" si="17"/>
        <v>0</v>
      </c>
      <c r="AF68" s="87">
        <f t="shared" si="15"/>
        <v>3.7285500000000003</v>
      </c>
      <c r="AG68" s="88">
        <f t="shared" si="16"/>
        <v>0</v>
      </c>
      <c r="AH68" s="89" t="s">
        <v>122</v>
      </c>
    </row>
    <row r="69" spans="1:34" ht="45.75" customHeight="1" x14ac:dyDescent="0.25">
      <c r="A69" s="78" t="s">
        <v>126</v>
      </c>
      <c r="B69" s="79" t="str">
        <f>'[2]Ф2 '!B69</f>
        <v>Реконструкция КТП-805 п. Ливадия, ул. Заводская,1  на КТП-630 кВА</v>
      </c>
      <c r="C69" s="80" t="str">
        <f>'[2]Ф2 '!C69</f>
        <v>Р_ДЭСК_046</v>
      </c>
      <c r="D69" s="81" t="str">
        <f>'[2]Ф2 '!D69</f>
        <v>П</v>
      </c>
      <c r="E69" s="81">
        <f>'[2]Ф2 '!E69</f>
        <v>2025</v>
      </c>
      <c r="F69" s="81">
        <f>'[2]Ф2 '!F69</f>
        <v>2025</v>
      </c>
      <c r="G69" s="82">
        <f>'[2]Ф2 '!G69</f>
        <v>2025</v>
      </c>
      <c r="H69" s="83">
        <f>'[2]Ф2 '!T69/1.2</f>
        <v>3.7285500000000003</v>
      </c>
      <c r="I69" s="83">
        <v>2.8446479</v>
      </c>
      <c r="J69" s="82" t="s">
        <v>51</v>
      </c>
      <c r="K69" s="83">
        <f t="shared" si="14"/>
        <v>3.7285500000000003</v>
      </c>
      <c r="L69" s="84">
        <v>0</v>
      </c>
      <c r="M69" s="83">
        <f>'[2]Ф2 '!T69/1.2</f>
        <v>3.7285500000000003</v>
      </c>
      <c r="N69" s="84">
        <v>0</v>
      </c>
      <c r="O69" s="84">
        <v>0</v>
      </c>
      <c r="P69" s="83">
        <f t="shared" si="21"/>
        <v>2.8446479</v>
      </c>
      <c r="Q69" s="84">
        <v>0</v>
      </c>
      <c r="R69" s="83">
        <f>'[2]Ф2 '!U69/1.2</f>
        <v>2.8446479</v>
      </c>
      <c r="S69" s="84">
        <v>0</v>
      </c>
      <c r="T69" s="84">
        <v>0</v>
      </c>
      <c r="U69" s="88">
        <v>0</v>
      </c>
      <c r="V69" s="88">
        <v>0</v>
      </c>
      <c r="W69" s="84">
        <f t="shared" si="18"/>
        <v>0</v>
      </c>
      <c r="X69" s="87">
        <f t="shared" si="19"/>
        <v>3.7285500000000003</v>
      </c>
      <c r="Y69" s="83">
        <f t="shared" si="19"/>
        <v>2.8446479</v>
      </c>
      <c r="Z69" s="82">
        <f t="shared" si="17"/>
        <v>0</v>
      </c>
      <c r="AA69" s="84">
        <f t="shared" si="17"/>
        <v>0</v>
      </c>
      <c r="AB69" s="82">
        <f t="shared" si="17"/>
        <v>0</v>
      </c>
      <c r="AC69" s="84">
        <f t="shared" si="17"/>
        <v>0</v>
      </c>
      <c r="AD69" s="82">
        <f t="shared" si="17"/>
        <v>0</v>
      </c>
      <c r="AE69" s="84">
        <f t="shared" si="17"/>
        <v>0</v>
      </c>
      <c r="AF69" s="87">
        <f t="shared" si="15"/>
        <v>3.7285500000000003</v>
      </c>
      <c r="AG69" s="87">
        <f t="shared" si="16"/>
        <v>2.8446479</v>
      </c>
      <c r="AH69" s="89" t="s">
        <v>109</v>
      </c>
    </row>
    <row r="70" spans="1:34" ht="24" customHeight="1" x14ac:dyDescent="0.25">
      <c r="A70" s="78" t="s">
        <v>127</v>
      </c>
      <c r="B70" s="79" t="str">
        <f>'[2]Ф2 '!B70</f>
        <v>Реконструкция КТП-808 п. Ливадия, ул. Заречная,1  на КТП-630 кВА</v>
      </c>
      <c r="C70" s="80" t="str">
        <f>'[2]Ф2 '!C70</f>
        <v>Р_ДЭСК_047</v>
      </c>
      <c r="D70" s="81" t="str">
        <f>'[2]Ф2 '!D70</f>
        <v>П</v>
      </c>
      <c r="E70" s="81">
        <f>'[2]Ф2 '!E70</f>
        <v>2025</v>
      </c>
      <c r="F70" s="81">
        <f>'[2]Ф2 '!F70</f>
        <v>2025</v>
      </c>
      <c r="G70" s="82">
        <f>'[2]Ф2 '!G70</f>
        <v>2025</v>
      </c>
      <c r="H70" s="83">
        <f>'[2]Ф2 '!T70/1.2</f>
        <v>3.7285500000000003</v>
      </c>
      <c r="I70" s="83">
        <v>2.8446479</v>
      </c>
      <c r="J70" s="82" t="s">
        <v>51</v>
      </c>
      <c r="K70" s="83">
        <f t="shared" si="14"/>
        <v>3.7285500000000003</v>
      </c>
      <c r="L70" s="84">
        <v>0</v>
      </c>
      <c r="M70" s="83">
        <f>'[2]Ф2 '!T70/1.2</f>
        <v>3.7285500000000003</v>
      </c>
      <c r="N70" s="84">
        <v>0</v>
      </c>
      <c r="O70" s="84">
        <v>0</v>
      </c>
      <c r="P70" s="83">
        <f t="shared" si="21"/>
        <v>2.8446479</v>
      </c>
      <c r="Q70" s="84">
        <v>0</v>
      </c>
      <c r="R70" s="83">
        <f>'[2]Ф2 '!U70/1.2</f>
        <v>2.8446479</v>
      </c>
      <c r="S70" s="84">
        <v>0</v>
      </c>
      <c r="T70" s="84">
        <v>0</v>
      </c>
      <c r="U70" s="88">
        <v>0</v>
      </c>
      <c r="V70" s="88">
        <v>0</v>
      </c>
      <c r="W70" s="84">
        <f t="shared" si="18"/>
        <v>0</v>
      </c>
      <c r="X70" s="87">
        <f t="shared" si="19"/>
        <v>3.7285500000000003</v>
      </c>
      <c r="Y70" s="83">
        <f t="shared" si="19"/>
        <v>2.8446479</v>
      </c>
      <c r="Z70" s="82">
        <f t="shared" si="17"/>
        <v>0</v>
      </c>
      <c r="AA70" s="84">
        <f t="shared" si="17"/>
        <v>0</v>
      </c>
      <c r="AB70" s="82">
        <f t="shared" si="17"/>
        <v>0</v>
      </c>
      <c r="AC70" s="84">
        <f t="shared" si="17"/>
        <v>0</v>
      </c>
      <c r="AD70" s="82">
        <f t="shared" si="17"/>
        <v>0</v>
      </c>
      <c r="AE70" s="84">
        <f t="shared" si="17"/>
        <v>0</v>
      </c>
      <c r="AF70" s="87">
        <f t="shared" si="15"/>
        <v>3.7285500000000003</v>
      </c>
      <c r="AG70" s="87">
        <f t="shared" si="16"/>
        <v>2.8446479</v>
      </c>
      <c r="AH70" s="89" t="s">
        <v>109</v>
      </c>
    </row>
    <row r="71" spans="1:34" ht="42.75" customHeight="1" x14ac:dyDescent="0.25">
      <c r="A71" s="78" t="s">
        <v>128</v>
      </c>
      <c r="B71" s="79" t="str">
        <f>'[2]Ф2 '!B71</f>
        <v xml:space="preserve">Реконструкция ТП-314 пляж: замена трансформатора на ТМГ-400 кВа,замена ячейки выключателя </v>
      </c>
      <c r="C71" s="80" t="str">
        <f>'[2]Ф2 '!C71</f>
        <v>Р_ДЭСК_063</v>
      </c>
      <c r="D71" s="81" t="str">
        <f>'[2]Ф2 '!D71</f>
        <v>П</v>
      </c>
      <c r="E71" s="81">
        <f>'[2]Ф2 '!E71</f>
        <v>2025</v>
      </c>
      <c r="F71" s="81">
        <f>'[2]Ф2 '!F71</f>
        <v>2025</v>
      </c>
      <c r="G71" s="82">
        <f>'[2]Ф2 '!G71</f>
        <v>2025</v>
      </c>
      <c r="H71" s="83">
        <f>'[2]Ф2 '!T71/1.2</f>
        <v>2.1858308833333333</v>
      </c>
      <c r="I71" s="83">
        <v>0.84410174999999998</v>
      </c>
      <c r="J71" s="82" t="s">
        <v>51</v>
      </c>
      <c r="K71" s="83">
        <f t="shared" si="14"/>
        <v>2.1858308833333333</v>
      </c>
      <c r="L71" s="84">
        <v>0</v>
      </c>
      <c r="M71" s="83">
        <f>'[2]Ф2 '!T71/1.2</f>
        <v>2.1858308833333333</v>
      </c>
      <c r="N71" s="84">
        <v>0</v>
      </c>
      <c r="O71" s="84">
        <v>0</v>
      </c>
      <c r="P71" s="83">
        <f t="shared" si="21"/>
        <v>0.84410174999999998</v>
      </c>
      <c r="Q71" s="84">
        <v>0</v>
      </c>
      <c r="R71" s="83">
        <f>'[2]Ф2 '!U71/1.2</f>
        <v>0.84410174999999998</v>
      </c>
      <c r="S71" s="84">
        <v>0</v>
      </c>
      <c r="T71" s="84">
        <v>0</v>
      </c>
      <c r="U71" s="88">
        <v>0</v>
      </c>
      <c r="V71" s="88">
        <v>0</v>
      </c>
      <c r="W71" s="84">
        <f t="shared" si="18"/>
        <v>0</v>
      </c>
      <c r="X71" s="87">
        <f t="shared" si="19"/>
        <v>2.1858308833333333</v>
      </c>
      <c r="Y71" s="83">
        <f t="shared" si="19"/>
        <v>0.84410174999999998</v>
      </c>
      <c r="Z71" s="82">
        <f t="shared" si="17"/>
        <v>0</v>
      </c>
      <c r="AA71" s="84">
        <f t="shared" si="17"/>
        <v>0</v>
      </c>
      <c r="AB71" s="82">
        <f t="shared" si="17"/>
        <v>0</v>
      </c>
      <c r="AC71" s="84">
        <f t="shared" si="17"/>
        <v>0</v>
      </c>
      <c r="AD71" s="82">
        <f t="shared" si="17"/>
        <v>0</v>
      </c>
      <c r="AE71" s="84">
        <f t="shared" si="17"/>
        <v>0</v>
      </c>
      <c r="AF71" s="87">
        <f t="shared" si="15"/>
        <v>2.1858308833333333</v>
      </c>
      <c r="AG71" s="87">
        <f t="shared" si="16"/>
        <v>0.84410174999999998</v>
      </c>
      <c r="AH71" s="89" t="s">
        <v>109</v>
      </c>
    </row>
    <row r="72" spans="1:34" ht="37.5" customHeight="1" x14ac:dyDescent="0.25">
      <c r="A72" s="78" t="s">
        <v>129</v>
      </c>
      <c r="B72" s="79" t="str">
        <f>'[2]Ф2 '!B72</f>
        <v xml:space="preserve">Реконструкция ТП-343 ул. Маяковского, 23: замена трансформатора на ТМГ-400 кВа,замена ячейки выключателя </v>
      </c>
      <c r="C72" s="80" t="str">
        <f>'[2]Ф2 '!C72</f>
        <v>Р_ДЭСК_064</v>
      </c>
      <c r="D72" s="81" t="str">
        <f>'[2]Ф2 '!D72</f>
        <v>П</v>
      </c>
      <c r="E72" s="81">
        <f>'[2]Ф2 '!E72</f>
        <v>2025</v>
      </c>
      <c r="F72" s="81">
        <f>'[2]Ф2 '!F72</f>
        <v>2025</v>
      </c>
      <c r="G72" s="82">
        <f>'[2]Ф2 '!G72</f>
        <v>2025</v>
      </c>
      <c r="H72" s="83">
        <f>'[2]Ф2 '!T72/1.2</f>
        <v>2.1858308833333333</v>
      </c>
      <c r="I72" s="83">
        <v>0.84410174999999998</v>
      </c>
      <c r="J72" s="82" t="s">
        <v>51</v>
      </c>
      <c r="K72" s="83">
        <f t="shared" si="14"/>
        <v>2.1858308833333333</v>
      </c>
      <c r="L72" s="84">
        <v>0</v>
      </c>
      <c r="M72" s="83">
        <f>H72</f>
        <v>2.1858308833333333</v>
      </c>
      <c r="N72" s="84">
        <v>0</v>
      </c>
      <c r="O72" s="84">
        <v>0</v>
      </c>
      <c r="P72" s="83">
        <f t="shared" si="21"/>
        <v>0.84410174999999998</v>
      </c>
      <c r="Q72" s="84">
        <v>0</v>
      </c>
      <c r="R72" s="83">
        <f>'[2]Ф2 '!U72/1.2</f>
        <v>0.84410174999999998</v>
      </c>
      <c r="S72" s="84">
        <v>0</v>
      </c>
      <c r="T72" s="84">
        <v>0</v>
      </c>
      <c r="U72" s="88">
        <v>0</v>
      </c>
      <c r="V72" s="88">
        <v>0</v>
      </c>
      <c r="W72" s="84">
        <f t="shared" si="18"/>
        <v>0</v>
      </c>
      <c r="X72" s="87">
        <f t="shared" si="19"/>
        <v>2.1858308833333333</v>
      </c>
      <c r="Y72" s="83">
        <f t="shared" si="19"/>
        <v>0.84410174999999998</v>
      </c>
      <c r="Z72" s="82">
        <f t="shared" si="17"/>
        <v>0</v>
      </c>
      <c r="AA72" s="84">
        <f t="shared" si="17"/>
        <v>0</v>
      </c>
      <c r="AB72" s="82">
        <f t="shared" si="17"/>
        <v>0</v>
      </c>
      <c r="AC72" s="84">
        <f t="shared" si="17"/>
        <v>0</v>
      </c>
      <c r="AD72" s="82">
        <f t="shared" si="17"/>
        <v>0</v>
      </c>
      <c r="AE72" s="84">
        <f t="shared" si="17"/>
        <v>0</v>
      </c>
      <c r="AF72" s="87">
        <f t="shared" si="15"/>
        <v>2.1858308833333333</v>
      </c>
      <c r="AG72" s="87">
        <f t="shared" si="16"/>
        <v>0.84410174999999998</v>
      </c>
      <c r="AH72" s="89" t="s">
        <v>109</v>
      </c>
    </row>
    <row r="73" spans="1:34" ht="70.5" customHeight="1" x14ac:dyDescent="0.25">
      <c r="A73" s="78" t="s">
        <v>130</v>
      </c>
      <c r="B73" s="79" t="str">
        <f>'[2]Ф2 '!B73</f>
        <v>Реконструкция КТП-123 на КТП-630 кВА по ул. Урицкого,2</v>
      </c>
      <c r="C73" s="80" t="str">
        <f>'[2]Ф2 '!C73</f>
        <v>Q_ДЭСК_01</v>
      </c>
      <c r="D73" s="81" t="str">
        <f>'[2]Ф2 '!D73</f>
        <v>П</v>
      </c>
      <c r="E73" s="81">
        <f>'[2]Ф2 '!E73</f>
        <v>2025</v>
      </c>
      <c r="F73" s="81">
        <f>'[2]Ф2 '!F73</f>
        <v>2025</v>
      </c>
      <c r="G73" s="82">
        <f>'[2]Ф2 '!G73</f>
        <v>2025</v>
      </c>
      <c r="H73" s="84">
        <f>'[2]Ф2 '!T73/1.2</f>
        <v>0</v>
      </c>
      <c r="I73" s="83">
        <v>2.8446479</v>
      </c>
      <c r="J73" s="82" t="s">
        <v>51</v>
      </c>
      <c r="K73" s="84">
        <f t="shared" si="14"/>
        <v>0</v>
      </c>
      <c r="L73" s="84">
        <v>0</v>
      </c>
      <c r="M73" s="84">
        <f t="shared" ref="M73:M76" si="22">H73</f>
        <v>0</v>
      </c>
      <c r="N73" s="84">
        <v>0</v>
      </c>
      <c r="O73" s="84">
        <v>0</v>
      </c>
      <c r="P73" s="83">
        <f t="shared" si="21"/>
        <v>2.8446479</v>
      </c>
      <c r="Q73" s="84">
        <v>0</v>
      </c>
      <c r="R73" s="83">
        <f>'[2]Ф2 '!U73/1.2</f>
        <v>2.8446479</v>
      </c>
      <c r="S73" s="84">
        <v>0</v>
      </c>
      <c r="T73" s="84">
        <v>0</v>
      </c>
      <c r="U73" s="88">
        <v>0</v>
      </c>
      <c r="V73" s="88">
        <v>0</v>
      </c>
      <c r="W73" s="84">
        <f t="shared" si="18"/>
        <v>0</v>
      </c>
      <c r="X73" s="88">
        <f t="shared" si="19"/>
        <v>0</v>
      </c>
      <c r="Y73" s="83">
        <f t="shared" si="19"/>
        <v>2.8446479</v>
      </c>
      <c r="Z73" s="82">
        <f t="shared" si="17"/>
        <v>0</v>
      </c>
      <c r="AA73" s="84">
        <f t="shared" si="17"/>
        <v>0</v>
      </c>
      <c r="AB73" s="82">
        <f t="shared" si="17"/>
        <v>0</v>
      </c>
      <c r="AC73" s="84">
        <f t="shared" si="17"/>
        <v>0</v>
      </c>
      <c r="AD73" s="82">
        <f t="shared" si="17"/>
        <v>0</v>
      </c>
      <c r="AE73" s="84">
        <f t="shared" si="17"/>
        <v>0</v>
      </c>
      <c r="AF73" s="88">
        <f t="shared" si="15"/>
        <v>0</v>
      </c>
      <c r="AG73" s="87">
        <f t="shared" si="16"/>
        <v>2.8446479</v>
      </c>
      <c r="AH73" s="89" t="s">
        <v>109</v>
      </c>
    </row>
    <row r="74" spans="1:34" ht="70.5" customHeight="1" x14ac:dyDescent="0.25">
      <c r="A74" s="78" t="s">
        <v>131</v>
      </c>
      <c r="B74" s="79" t="str">
        <f>'[2]Ф2 '!B74</f>
        <v>Реконструкция КТП-825 по ул. 70 лет Октября на КТП-630 кВа</v>
      </c>
      <c r="C74" s="80" t="str">
        <f>'[2]Ф2 '!C74</f>
        <v>Q_ДЭСК_140</v>
      </c>
      <c r="D74" s="81" t="str">
        <f>'[2]Ф2 '!D74</f>
        <v>П</v>
      </c>
      <c r="E74" s="81">
        <f>'[2]Ф2 '!E74</f>
        <v>2025</v>
      </c>
      <c r="F74" s="81">
        <f>'[2]Ф2 '!F74</f>
        <v>2025</v>
      </c>
      <c r="G74" s="82">
        <f>'[2]Ф2 '!G74</f>
        <v>2025</v>
      </c>
      <c r="H74" s="84">
        <f>'[2]Ф2 '!T74/1.2</f>
        <v>0</v>
      </c>
      <c r="I74" s="83">
        <v>1.5809156099999999</v>
      </c>
      <c r="J74" s="82" t="s">
        <v>51</v>
      </c>
      <c r="K74" s="84">
        <v>0</v>
      </c>
      <c r="L74" s="84">
        <v>0</v>
      </c>
      <c r="M74" s="84">
        <f t="shared" si="22"/>
        <v>0</v>
      </c>
      <c r="N74" s="84">
        <v>0</v>
      </c>
      <c r="O74" s="84">
        <v>0</v>
      </c>
      <c r="P74" s="83">
        <f t="shared" si="21"/>
        <v>1.5809156083333333</v>
      </c>
      <c r="Q74" s="84">
        <v>0</v>
      </c>
      <c r="R74" s="83">
        <f>'[2]Ф2 '!U74/1.2</f>
        <v>1.5809156083333333</v>
      </c>
      <c r="S74" s="84">
        <v>0</v>
      </c>
      <c r="T74" s="84">
        <v>0</v>
      </c>
      <c r="U74" s="88">
        <v>0</v>
      </c>
      <c r="V74" s="88">
        <v>0</v>
      </c>
      <c r="W74" s="84">
        <f t="shared" si="18"/>
        <v>0</v>
      </c>
      <c r="X74" s="88">
        <f t="shared" ref="X74:Y74" si="23">H74</f>
        <v>0</v>
      </c>
      <c r="Y74" s="83">
        <f t="shared" si="23"/>
        <v>1.5809156099999999</v>
      </c>
      <c r="Z74" s="82">
        <f t="shared" ref="Z74:AE89" si="24">IF(F74=2026,H74,0)</f>
        <v>0</v>
      </c>
      <c r="AA74" s="84">
        <f t="shared" si="24"/>
        <v>0</v>
      </c>
      <c r="AB74" s="82">
        <f t="shared" si="24"/>
        <v>0</v>
      </c>
      <c r="AC74" s="84">
        <f t="shared" si="24"/>
        <v>0</v>
      </c>
      <c r="AD74" s="82">
        <f t="shared" si="24"/>
        <v>0</v>
      </c>
      <c r="AE74" s="84">
        <f t="shared" si="24"/>
        <v>0</v>
      </c>
      <c r="AF74" s="88">
        <f t="shared" si="15"/>
        <v>0</v>
      </c>
      <c r="AG74" s="87">
        <f t="shared" si="16"/>
        <v>1.5809156099999999</v>
      </c>
      <c r="AH74" s="89" t="s">
        <v>109</v>
      </c>
    </row>
    <row r="75" spans="1:34" ht="24" customHeight="1" x14ac:dyDescent="0.25">
      <c r="A75" s="78" t="s">
        <v>132</v>
      </c>
      <c r="B75" s="79" t="str">
        <f>'[2]Ф2 '!B75</f>
        <v>Реконструкция КТП № 19 г.Дальнереченск</v>
      </c>
      <c r="C75" s="80" t="str">
        <f>'[2]Ф2 '!C75</f>
        <v>L_ДЭСК_050</v>
      </c>
      <c r="D75" s="81" t="str">
        <f>'[2]Ф2 '!D75</f>
        <v>П</v>
      </c>
      <c r="E75" s="81">
        <f>'[2]Ф2 '!E75</f>
        <v>2026</v>
      </c>
      <c r="F75" s="81">
        <f>'[2]Ф2 '!F75</f>
        <v>2026</v>
      </c>
      <c r="G75" s="82">
        <f>'[2]Ф2 '!G75</f>
        <v>2026</v>
      </c>
      <c r="H75" s="83">
        <f>'[2]Ф2 '!T75/1.2</f>
        <v>1.2397498416666668</v>
      </c>
      <c r="I75" s="83">
        <v>2.5763175299999999</v>
      </c>
      <c r="J75" s="82" t="s">
        <v>51</v>
      </c>
      <c r="K75" s="83">
        <f t="shared" si="14"/>
        <v>1.2397498416666668</v>
      </c>
      <c r="L75" s="84">
        <v>0</v>
      </c>
      <c r="M75" s="83">
        <f t="shared" si="22"/>
        <v>1.2397498416666668</v>
      </c>
      <c r="N75" s="84">
        <v>0</v>
      </c>
      <c r="O75" s="84">
        <v>0</v>
      </c>
      <c r="P75" s="83">
        <f t="shared" si="21"/>
        <v>2.5763175249999999</v>
      </c>
      <c r="Q75" s="84">
        <v>0</v>
      </c>
      <c r="R75" s="83">
        <f>'[2]Ф2 '!U75/1.2</f>
        <v>2.5763175249999999</v>
      </c>
      <c r="S75" s="84">
        <v>0</v>
      </c>
      <c r="T75" s="84">
        <v>0</v>
      </c>
      <c r="U75" s="88">
        <v>0</v>
      </c>
      <c r="V75" s="88">
        <v>0</v>
      </c>
      <c r="W75" s="84">
        <f t="shared" si="18"/>
        <v>0</v>
      </c>
      <c r="X75" s="88">
        <v>0</v>
      </c>
      <c r="Y75" s="84">
        <v>0</v>
      </c>
      <c r="Z75" s="94">
        <f t="shared" ref="Z75:AA82" si="25">H75</f>
        <v>1.2397498416666668</v>
      </c>
      <c r="AA75" s="83">
        <f t="shared" si="25"/>
        <v>2.5763175299999999</v>
      </c>
      <c r="AB75" s="82">
        <f t="shared" si="24"/>
        <v>0</v>
      </c>
      <c r="AC75" s="84">
        <f t="shared" si="24"/>
        <v>0</v>
      </c>
      <c r="AD75" s="82">
        <f t="shared" si="24"/>
        <v>0</v>
      </c>
      <c r="AE75" s="84">
        <f t="shared" si="24"/>
        <v>0</v>
      </c>
      <c r="AF75" s="87">
        <f t="shared" si="15"/>
        <v>1.2397498416666668</v>
      </c>
      <c r="AG75" s="87">
        <f t="shared" si="16"/>
        <v>2.5763175299999999</v>
      </c>
      <c r="AH75" s="89" t="s">
        <v>109</v>
      </c>
    </row>
    <row r="76" spans="1:34" ht="24" customHeight="1" x14ac:dyDescent="0.25">
      <c r="A76" s="78" t="s">
        <v>133</v>
      </c>
      <c r="B76" s="79" t="str">
        <f>'[2]Ф2 '!B76</f>
        <v>Реконструкция КТП №14 г.Дальнереченск</v>
      </c>
      <c r="C76" s="80" t="str">
        <f>'[2]Ф2 '!C76</f>
        <v>L_ДЭСК_051</v>
      </c>
      <c r="D76" s="81" t="str">
        <f>'[2]Ф2 '!D76</f>
        <v>П</v>
      </c>
      <c r="E76" s="81">
        <f>'[2]Ф2 '!E76</f>
        <v>2026</v>
      </c>
      <c r="F76" s="81">
        <f>'[2]Ф2 '!F76</f>
        <v>2026</v>
      </c>
      <c r="G76" s="82" t="str">
        <f>'[2]Ф2 '!G76</f>
        <v>нд</v>
      </c>
      <c r="H76" s="83">
        <f>'[2]Ф2 '!T76/1.2</f>
        <v>1.2397498416666668</v>
      </c>
      <c r="I76" s="84">
        <v>0</v>
      </c>
      <c r="J76" s="82" t="s">
        <v>51</v>
      </c>
      <c r="K76" s="83">
        <f t="shared" si="14"/>
        <v>1.2397498416666668</v>
      </c>
      <c r="L76" s="84">
        <v>0</v>
      </c>
      <c r="M76" s="83">
        <f t="shared" si="22"/>
        <v>1.2397498416666668</v>
      </c>
      <c r="N76" s="84">
        <v>0</v>
      </c>
      <c r="O76" s="84">
        <v>0</v>
      </c>
      <c r="P76" s="84">
        <f t="shared" si="21"/>
        <v>0</v>
      </c>
      <c r="Q76" s="84">
        <v>0</v>
      </c>
      <c r="R76" s="84">
        <f>'[2]Ф2 '!U76/1.2</f>
        <v>0</v>
      </c>
      <c r="S76" s="84">
        <v>0</v>
      </c>
      <c r="T76" s="84">
        <v>0</v>
      </c>
      <c r="U76" s="88">
        <v>0</v>
      </c>
      <c r="V76" s="88">
        <v>0</v>
      </c>
      <c r="W76" s="84">
        <f t="shared" si="18"/>
        <v>0</v>
      </c>
      <c r="X76" s="88">
        <v>0</v>
      </c>
      <c r="Y76" s="84">
        <v>0</v>
      </c>
      <c r="Z76" s="94">
        <f t="shared" si="25"/>
        <v>1.2397498416666668</v>
      </c>
      <c r="AA76" s="84">
        <f t="shared" si="25"/>
        <v>0</v>
      </c>
      <c r="AB76" s="82">
        <f t="shared" si="24"/>
        <v>0</v>
      </c>
      <c r="AC76" s="84">
        <f t="shared" si="24"/>
        <v>0</v>
      </c>
      <c r="AD76" s="82">
        <f t="shared" si="24"/>
        <v>0</v>
      </c>
      <c r="AE76" s="84">
        <f t="shared" si="24"/>
        <v>0</v>
      </c>
      <c r="AF76" s="87">
        <f t="shared" si="15"/>
        <v>1.2397498416666668</v>
      </c>
      <c r="AG76" s="88">
        <f t="shared" si="16"/>
        <v>0</v>
      </c>
      <c r="AH76" s="89" t="s">
        <v>122</v>
      </c>
    </row>
    <row r="77" spans="1:34" ht="36" customHeight="1" x14ac:dyDescent="0.25">
      <c r="A77" s="78" t="s">
        <v>134</v>
      </c>
      <c r="B77" s="79" t="str">
        <f>'[2]Ф2 '!B77</f>
        <v>Реконструкция КТП №133 г.Дальнереченск</v>
      </c>
      <c r="C77" s="80" t="str">
        <f>'[2]Ф2 '!C77</f>
        <v>L_ДЭСК_053</v>
      </c>
      <c r="D77" s="81" t="str">
        <f>'[2]Ф2 '!D77</f>
        <v>П</v>
      </c>
      <c r="E77" s="81">
        <f>'[2]Ф2 '!E77</f>
        <v>2026</v>
      </c>
      <c r="F77" s="81">
        <f>'[2]Ф2 '!F77</f>
        <v>2026</v>
      </c>
      <c r="G77" s="82" t="str">
        <f>'[2]Ф2 '!G77</f>
        <v>нд</v>
      </c>
      <c r="H77" s="83">
        <f>'[2]Ф2 '!T77/1.2</f>
        <v>1.2397498416666668</v>
      </c>
      <c r="I77" s="84">
        <v>0</v>
      </c>
      <c r="J77" s="82" t="s">
        <v>51</v>
      </c>
      <c r="K77" s="83">
        <f t="shared" si="14"/>
        <v>1.2397498416666668</v>
      </c>
      <c r="L77" s="95">
        <v>0</v>
      </c>
      <c r="M77" s="83">
        <f>'[2]Ф2 '!T77/1.2</f>
        <v>1.2397498416666668</v>
      </c>
      <c r="N77" s="84">
        <v>0</v>
      </c>
      <c r="O77" s="84">
        <v>0</v>
      </c>
      <c r="P77" s="84">
        <f t="shared" si="21"/>
        <v>0</v>
      </c>
      <c r="Q77" s="84">
        <v>0</v>
      </c>
      <c r="R77" s="84">
        <f>'[2]Ф2 '!U77/1.2</f>
        <v>0</v>
      </c>
      <c r="S77" s="84">
        <v>0</v>
      </c>
      <c r="T77" s="84">
        <v>0</v>
      </c>
      <c r="U77" s="88">
        <v>0</v>
      </c>
      <c r="V77" s="88">
        <v>0</v>
      </c>
      <c r="W77" s="84">
        <f t="shared" si="18"/>
        <v>0</v>
      </c>
      <c r="X77" s="88">
        <v>0</v>
      </c>
      <c r="Y77" s="84">
        <v>0</v>
      </c>
      <c r="Z77" s="94">
        <f t="shared" si="25"/>
        <v>1.2397498416666668</v>
      </c>
      <c r="AA77" s="84">
        <f t="shared" si="25"/>
        <v>0</v>
      </c>
      <c r="AB77" s="82">
        <f t="shared" si="24"/>
        <v>0</v>
      </c>
      <c r="AC77" s="84">
        <f t="shared" si="24"/>
        <v>0</v>
      </c>
      <c r="AD77" s="82">
        <f t="shared" si="24"/>
        <v>0</v>
      </c>
      <c r="AE77" s="84">
        <f t="shared" si="24"/>
        <v>0</v>
      </c>
      <c r="AF77" s="87">
        <f t="shared" si="15"/>
        <v>1.2397498416666668</v>
      </c>
      <c r="AG77" s="88">
        <f t="shared" si="16"/>
        <v>0</v>
      </c>
      <c r="AH77" s="89" t="s">
        <v>122</v>
      </c>
    </row>
    <row r="78" spans="1:34" ht="36" customHeight="1" x14ac:dyDescent="0.25">
      <c r="A78" s="78" t="s">
        <v>135</v>
      </c>
      <c r="B78" s="79" t="str">
        <f>'[2]Ф2 '!B78</f>
        <v>Реконструкция КТП № 8 г.Дальнереченск</v>
      </c>
      <c r="C78" s="80" t="str">
        <f>'[2]Ф2 '!C78</f>
        <v>L_ДЭСК_055</v>
      </c>
      <c r="D78" s="81" t="str">
        <f>'[2]Ф2 '!D78</f>
        <v>П</v>
      </c>
      <c r="E78" s="81">
        <f>'[2]Ф2 '!E78</f>
        <v>2026</v>
      </c>
      <c r="F78" s="81">
        <f>'[2]Ф2 '!F78</f>
        <v>2026</v>
      </c>
      <c r="G78" s="82" t="str">
        <f>'[2]Ф2 '!G78</f>
        <v>нд</v>
      </c>
      <c r="H78" s="83">
        <f>'[2]Ф2 '!T78/1.2</f>
        <v>1.2397498416666668</v>
      </c>
      <c r="I78" s="84">
        <v>0</v>
      </c>
      <c r="J78" s="82" t="s">
        <v>51</v>
      </c>
      <c r="K78" s="83">
        <f t="shared" si="14"/>
        <v>1.2397498416666668</v>
      </c>
      <c r="L78" s="95">
        <v>0</v>
      </c>
      <c r="M78" s="83">
        <f>'[2]Ф2 '!T78/1.2</f>
        <v>1.2397498416666668</v>
      </c>
      <c r="N78" s="84">
        <v>0</v>
      </c>
      <c r="O78" s="84">
        <v>0</v>
      </c>
      <c r="P78" s="84">
        <f t="shared" si="21"/>
        <v>0</v>
      </c>
      <c r="Q78" s="84">
        <v>0</v>
      </c>
      <c r="R78" s="84">
        <f>'[2]Ф2 '!U78/1.2</f>
        <v>0</v>
      </c>
      <c r="S78" s="84">
        <v>0</v>
      </c>
      <c r="T78" s="84">
        <v>0</v>
      </c>
      <c r="U78" s="88">
        <v>0</v>
      </c>
      <c r="V78" s="88">
        <v>0</v>
      </c>
      <c r="W78" s="84">
        <f t="shared" si="18"/>
        <v>0</v>
      </c>
      <c r="X78" s="88">
        <v>0</v>
      </c>
      <c r="Y78" s="84">
        <v>0</v>
      </c>
      <c r="Z78" s="94">
        <f t="shared" si="25"/>
        <v>1.2397498416666668</v>
      </c>
      <c r="AA78" s="84">
        <f t="shared" si="25"/>
        <v>0</v>
      </c>
      <c r="AB78" s="82">
        <f t="shared" si="24"/>
        <v>0</v>
      </c>
      <c r="AC78" s="84">
        <f t="shared" si="24"/>
        <v>0</v>
      </c>
      <c r="AD78" s="82">
        <f t="shared" si="24"/>
        <v>0</v>
      </c>
      <c r="AE78" s="84">
        <f t="shared" si="24"/>
        <v>0</v>
      </c>
      <c r="AF78" s="87">
        <f t="shared" si="15"/>
        <v>1.2397498416666668</v>
      </c>
      <c r="AG78" s="88">
        <f t="shared" si="16"/>
        <v>0</v>
      </c>
      <c r="AH78" s="89" t="s">
        <v>122</v>
      </c>
    </row>
    <row r="79" spans="1:34" ht="42" customHeight="1" x14ac:dyDescent="0.25">
      <c r="A79" s="78" t="s">
        <v>136</v>
      </c>
      <c r="B79" s="79" t="str">
        <f>'[2]Ф2 '!B79</f>
        <v>Реконструкция  КТП- 132 на КТП проходного типа с трансформатором мощностью 400кВА</v>
      </c>
      <c r="C79" s="80" t="str">
        <f>'[2]Ф2 '!C79</f>
        <v>Q_ДЭСК_09</v>
      </c>
      <c r="D79" s="81" t="str">
        <f>'[2]Ф2 '!D79</f>
        <v>П</v>
      </c>
      <c r="E79" s="81">
        <f>'[2]Ф2 '!E79</f>
        <v>2026</v>
      </c>
      <c r="F79" s="81" t="str">
        <f>'[2]Ф2 '!F79</f>
        <v>нд</v>
      </c>
      <c r="G79" s="82">
        <f>'[2]Ф2 '!G79</f>
        <v>2026</v>
      </c>
      <c r="H79" s="84">
        <f>'[2]Ф2 '!T79/1.2</f>
        <v>0</v>
      </c>
      <c r="I79" s="83">
        <v>3.4184726900000002</v>
      </c>
      <c r="J79" s="82" t="s">
        <v>51</v>
      </c>
      <c r="K79" s="84">
        <f t="shared" si="14"/>
        <v>0</v>
      </c>
      <c r="L79" s="96">
        <v>0</v>
      </c>
      <c r="M79" s="84">
        <f>'[2]Ф2 '!T79/1.2</f>
        <v>0</v>
      </c>
      <c r="N79" s="84">
        <v>0</v>
      </c>
      <c r="O79" s="84">
        <v>0</v>
      </c>
      <c r="P79" s="83">
        <f t="shared" si="21"/>
        <v>3.418472691666667</v>
      </c>
      <c r="Q79" s="84">
        <v>0</v>
      </c>
      <c r="R79" s="83">
        <f>'[2]Ф2 '!U79/1.2</f>
        <v>3.418472691666667</v>
      </c>
      <c r="S79" s="84">
        <v>0</v>
      </c>
      <c r="T79" s="84">
        <v>0</v>
      </c>
      <c r="U79" s="88">
        <v>0</v>
      </c>
      <c r="V79" s="88">
        <v>0</v>
      </c>
      <c r="W79" s="84">
        <f t="shared" si="18"/>
        <v>0</v>
      </c>
      <c r="X79" s="88">
        <v>0</v>
      </c>
      <c r="Y79" s="84">
        <v>0</v>
      </c>
      <c r="Z79" s="88">
        <f t="shared" si="25"/>
        <v>0</v>
      </c>
      <c r="AA79" s="83">
        <f t="shared" si="25"/>
        <v>3.4184726900000002</v>
      </c>
      <c r="AB79" s="82">
        <f t="shared" si="24"/>
        <v>0</v>
      </c>
      <c r="AC79" s="84">
        <f t="shared" si="24"/>
        <v>0</v>
      </c>
      <c r="AD79" s="82">
        <f t="shared" si="24"/>
        <v>0</v>
      </c>
      <c r="AE79" s="84">
        <f t="shared" si="24"/>
        <v>0</v>
      </c>
      <c r="AF79" s="88">
        <f t="shared" si="15"/>
        <v>0</v>
      </c>
      <c r="AG79" s="87">
        <f t="shared" si="16"/>
        <v>3.4184726900000002</v>
      </c>
      <c r="AH79" s="89" t="s">
        <v>109</v>
      </c>
    </row>
    <row r="80" spans="1:34" ht="26.25" customHeight="1" x14ac:dyDescent="0.25">
      <c r="A80" s="78" t="s">
        <v>137</v>
      </c>
      <c r="B80" s="79" t="str">
        <f>'[2]Ф2 '!B80</f>
        <v>Реконструкция КТП-100 на КТП с трансформатором  400кВА</v>
      </c>
      <c r="C80" s="80" t="str">
        <f>'[2]Ф2 '!C80</f>
        <v>Q_ДЭСК_10</v>
      </c>
      <c r="D80" s="81" t="str">
        <f>'[2]Ф2 '!D80</f>
        <v>П</v>
      </c>
      <c r="E80" s="81">
        <f>'[2]Ф2 '!E80</f>
        <v>2026</v>
      </c>
      <c r="F80" s="81" t="str">
        <f>'[2]Ф2 '!F80</f>
        <v>нд</v>
      </c>
      <c r="G80" s="82">
        <f>'[2]Ф2 '!G80</f>
        <v>2026</v>
      </c>
      <c r="H80" s="84">
        <f>'[2]Ф2 '!T80/1.2</f>
        <v>0</v>
      </c>
      <c r="I80" s="83">
        <v>1.72742748</v>
      </c>
      <c r="J80" s="82" t="s">
        <v>51</v>
      </c>
      <c r="K80" s="84">
        <f t="shared" si="14"/>
        <v>0</v>
      </c>
      <c r="L80" s="96">
        <v>0</v>
      </c>
      <c r="M80" s="84">
        <f>'[2]Ф2 '!T80/1.2</f>
        <v>0</v>
      </c>
      <c r="N80" s="84">
        <v>0</v>
      </c>
      <c r="O80" s="84">
        <v>0</v>
      </c>
      <c r="P80" s="83">
        <f t="shared" si="21"/>
        <v>1.7274274833333334</v>
      </c>
      <c r="Q80" s="84">
        <v>0</v>
      </c>
      <c r="R80" s="83">
        <f>'[2]Ф2 '!U80/1.2</f>
        <v>1.7274274833333334</v>
      </c>
      <c r="S80" s="84">
        <v>0</v>
      </c>
      <c r="T80" s="84">
        <v>0</v>
      </c>
      <c r="U80" s="88">
        <v>0</v>
      </c>
      <c r="V80" s="88">
        <v>0</v>
      </c>
      <c r="W80" s="84">
        <f t="shared" si="18"/>
        <v>0</v>
      </c>
      <c r="X80" s="88">
        <v>0</v>
      </c>
      <c r="Y80" s="84">
        <v>0</v>
      </c>
      <c r="Z80" s="88">
        <f t="shared" si="25"/>
        <v>0</v>
      </c>
      <c r="AA80" s="83">
        <f t="shared" si="25"/>
        <v>1.72742748</v>
      </c>
      <c r="AB80" s="82">
        <f t="shared" si="24"/>
        <v>0</v>
      </c>
      <c r="AC80" s="84">
        <f t="shared" si="24"/>
        <v>0</v>
      </c>
      <c r="AD80" s="82">
        <f t="shared" si="24"/>
        <v>0</v>
      </c>
      <c r="AE80" s="84">
        <f t="shared" si="24"/>
        <v>0</v>
      </c>
      <c r="AF80" s="88">
        <f t="shared" si="15"/>
        <v>0</v>
      </c>
      <c r="AG80" s="87">
        <f t="shared" si="16"/>
        <v>1.72742748</v>
      </c>
      <c r="AH80" s="89" t="s">
        <v>109</v>
      </c>
    </row>
    <row r="81" spans="1:34" ht="26.25" customHeight="1" x14ac:dyDescent="0.25">
      <c r="A81" s="78" t="s">
        <v>138</v>
      </c>
      <c r="B81" s="79" t="str">
        <f>'[2]Ф2 '!B81</f>
        <v>Реконструкция КТП-64  ул. Спортивная, 55  на КТП-630 кВА</v>
      </c>
      <c r="C81" s="80" t="str">
        <f>'[2]Ф2 '!C81</f>
        <v>Q_ДЭСК_11</v>
      </c>
      <c r="D81" s="81" t="str">
        <f>'[2]Ф2 '!D81</f>
        <v>П</v>
      </c>
      <c r="E81" s="81">
        <f>'[2]Ф2 '!E81</f>
        <v>2026</v>
      </c>
      <c r="F81" s="81" t="str">
        <f>'[2]Ф2 '!F81</f>
        <v>нд</v>
      </c>
      <c r="G81" s="82">
        <f>'[2]Ф2 '!G81</f>
        <v>2026</v>
      </c>
      <c r="H81" s="84">
        <f>'[2]Ф2 '!T81/1.2</f>
        <v>0</v>
      </c>
      <c r="I81" s="83">
        <v>2.5490196599999999</v>
      </c>
      <c r="J81" s="82" t="s">
        <v>51</v>
      </c>
      <c r="K81" s="84">
        <f t="shared" si="14"/>
        <v>0</v>
      </c>
      <c r="L81" s="96">
        <v>0</v>
      </c>
      <c r="M81" s="84">
        <f>'[2]Ф2 '!T81/1.2</f>
        <v>0</v>
      </c>
      <c r="N81" s="84">
        <v>0</v>
      </c>
      <c r="O81" s="84">
        <v>0</v>
      </c>
      <c r="P81" s="83">
        <f t="shared" si="21"/>
        <v>2.5490196583333331</v>
      </c>
      <c r="Q81" s="84">
        <v>0</v>
      </c>
      <c r="R81" s="83">
        <f>'[2]Ф2 '!U81/1.2</f>
        <v>2.5490196583333331</v>
      </c>
      <c r="S81" s="84">
        <v>0</v>
      </c>
      <c r="T81" s="84">
        <v>0</v>
      </c>
      <c r="U81" s="88">
        <v>0</v>
      </c>
      <c r="V81" s="88">
        <v>0</v>
      </c>
      <c r="W81" s="84">
        <f t="shared" si="18"/>
        <v>0</v>
      </c>
      <c r="X81" s="88">
        <v>0</v>
      </c>
      <c r="Y81" s="84">
        <v>0</v>
      </c>
      <c r="Z81" s="88">
        <f t="shared" si="25"/>
        <v>0</v>
      </c>
      <c r="AA81" s="83">
        <f t="shared" si="25"/>
        <v>2.5490196599999999</v>
      </c>
      <c r="AB81" s="82">
        <f>IF(H81=2026,J81,0)</f>
        <v>0</v>
      </c>
      <c r="AC81" s="84">
        <v>0</v>
      </c>
      <c r="AD81" s="82">
        <f t="shared" si="24"/>
        <v>0</v>
      </c>
      <c r="AE81" s="84">
        <f t="shared" si="24"/>
        <v>0</v>
      </c>
      <c r="AF81" s="88">
        <f t="shared" si="15"/>
        <v>0</v>
      </c>
      <c r="AG81" s="87">
        <f t="shared" si="16"/>
        <v>2.5490196599999999</v>
      </c>
      <c r="AH81" s="89" t="s">
        <v>109</v>
      </c>
    </row>
    <row r="82" spans="1:34" ht="26.25" customHeight="1" x14ac:dyDescent="0.25">
      <c r="A82" s="78" t="s">
        <v>139</v>
      </c>
      <c r="B82" s="79" t="str">
        <f>'[2]Ф2 '!B82</f>
        <v>Реконструкция КТП-248  ул. Крещенская  на КТП-630 кВА</v>
      </c>
      <c r="C82" s="80" t="str">
        <f>'[2]Ф2 '!C82</f>
        <v>Q_ДЭСК_12</v>
      </c>
      <c r="D82" s="81" t="str">
        <f>'[2]Ф2 '!D82</f>
        <v>П</v>
      </c>
      <c r="E82" s="81">
        <f>'[2]Ф2 '!E82</f>
        <v>2026</v>
      </c>
      <c r="F82" s="81" t="str">
        <f>'[2]Ф2 '!F82</f>
        <v>нд</v>
      </c>
      <c r="G82" s="82">
        <f>'[2]Ф2 '!G82</f>
        <v>2026</v>
      </c>
      <c r="H82" s="84">
        <f>'[2]Ф2 '!T82/1.2</f>
        <v>0</v>
      </c>
      <c r="I82" s="83">
        <v>2.5490196599999999</v>
      </c>
      <c r="J82" s="82" t="s">
        <v>51</v>
      </c>
      <c r="K82" s="84">
        <f t="shared" si="14"/>
        <v>0</v>
      </c>
      <c r="L82" s="96">
        <v>0</v>
      </c>
      <c r="M82" s="84">
        <f>'[2]Ф2 '!T82/1.2</f>
        <v>0</v>
      </c>
      <c r="N82" s="84">
        <v>0</v>
      </c>
      <c r="O82" s="84">
        <v>0</v>
      </c>
      <c r="P82" s="83">
        <f t="shared" si="21"/>
        <v>2.5490196583333331</v>
      </c>
      <c r="Q82" s="84">
        <v>0</v>
      </c>
      <c r="R82" s="83">
        <f>'[2]Ф2 '!U82/1.2</f>
        <v>2.5490196583333331</v>
      </c>
      <c r="S82" s="84">
        <v>0</v>
      </c>
      <c r="T82" s="84">
        <v>0</v>
      </c>
      <c r="U82" s="88">
        <v>0</v>
      </c>
      <c r="V82" s="88">
        <v>0</v>
      </c>
      <c r="W82" s="84">
        <f t="shared" si="18"/>
        <v>0</v>
      </c>
      <c r="X82" s="88">
        <v>0</v>
      </c>
      <c r="Y82" s="84">
        <v>0</v>
      </c>
      <c r="Z82" s="88">
        <f t="shared" si="25"/>
        <v>0</v>
      </c>
      <c r="AA82" s="83">
        <f t="shared" si="25"/>
        <v>2.5490196599999999</v>
      </c>
      <c r="AB82" s="82">
        <f>IF(H82=2026,J82,0)</f>
        <v>0</v>
      </c>
      <c r="AC82" s="84">
        <v>0</v>
      </c>
      <c r="AD82" s="82">
        <f t="shared" si="24"/>
        <v>0</v>
      </c>
      <c r="AE82" s="84">
        <f t="shared" si="24"/>
        <v>0</v>
      </c>
      <c r="AF82" s="88">
        <f t="shared" si="15"/>
        <v>0</v>
      </c>
      <c r="AG82" s="87">
        <f t="shared" si="16"/>
        <v>2.5490196599999999</v>
      </c>
      <c r="AH82" s="89" t="s">
        <v>109</v>
      </c>
    </row>
    <row r="83" spans="1:34" ht="26.25" customHeight="1" x14ac:dyDescent="0.25">
      <c r="A83" s="78" t="s">
        <v>140</v>
      </c>
      <c r="B83" s="79" t="str">
        <f>'[2]Ф2 '!B83</f>
        <v>Замена КТП № 61 г. Дальнереченск</v>
      </c>
      <c r="C83" s="80" t="str">
        <f>'[2]Ф2 '!C83</f>
        <v>Q_ДЭСК_75</v>
      </c>
      <c r="D83" s="81" t="str">
        <f>'[2]Ф2 '!D83</f>
        <v>П</v>
      </c>
      <c r="E83" s="81">
        <f>'[2]Ф2 '!E83</f>
        <v>2027</v>
      </c>
      <c r="F83" s="81" t="str">
        <f>'[2]Ф2 '!F83</f>
        <v>нд</v>
      </c>
      <c r="G83" s="82">
        <f>'[2]Ф2 '!G83</f>
        <v>2027</v>
      </c>
      <c r="H83" s="84">
        <f>'[2]Ф2 '!T83/1.2</f>
        <v>0</v>
      </c>
      <c r="I83" s="83">
        <v>4.8961480499999999</v>
      </c>
      <c r="J83" s="82" t="s">
        <v>51</v>
      </c>
      <c r="K83" s="84">
        <f t="shared" si="14"/>
        <v>0</v>
      </c>
      <c r="L83" s="96">
        <v>0</v>
      </c>
      <c r="M83" s="84">
        <f>'[2]Ф2 '!T83/1.2</f>
        <v>0</v>
      </c>
      <c r="N83" s="84">
        <v>0</v>
      </c>
      <c r="O83" s="84">
        <v>0</v>
      </c>
      <c r="P83" s="83">
        <f t="shared" si="21"/>
        <v>4.8961480499999999</v>
      </c>
      <c r="Q83" s="84">
        <v>0</v>
      </c>
      <c r="R83" s="83">
        <f>'[2]Ф2 '!U83/1.2</f>
        <v>4.8961480499999999</v>
      </c>
      <c r="S83" s="84">
        <v>0</v>
      </c>
      <c r="T83" s="84">
        <v>0</v>
      </c>
      <c r="U83" s="88">
        <v>0</v>
      </c>
      <c r="V83" s="88">
        <v>0</v>
      </c>
      <c r="W83" s="84">
        <f t="shared" si="18"/>
        <v>0</v>
      </c>
      <c r="X83" s="88">
        <v>0</v>
      </c>
      <c r="Y83" s="84">
        <v>0</v>
      </c>
      <c r="Z83" s="82">
        <f t="shared" ref="Z83:AA101" si="26">IF(F83=2026,H83,0)</f>
        <v>0</v>
      </c>
      <c r="AA83" s="84">
        <f t="shared" si="26"/>
        <v>0</v>
      </c>
      <c r="AB83" s="84">
        <f t="shared" ref="AB83:AC101" si="27">H83</f>
        <v>0</v>
      </c>
      <c r="AC83" s="97">
        <f t="shared" si="27"/>
        <v>4.8961480499999999</v>
      </c>
      <c r="AD83" s="82">
        <f t="shared" si="24"/>
        <v>0</v>
      </c>
      <c r="AE83" s="84">
        <f t="shared" si="24"/>
        <v>0</v>
      </c>
      <c r="AF83" s="88">
        <f t="shared" si="15"/>
        <v>0</v>
      </c>
      <c r="AG83" s="87">
        <f t="shared" si="16"/>
        <v>4.8961480499999999</v>
      </c>
      <c r="AH83" s="89" t="s">
        <v>109</v>
      </c>
    </row>
    <row r="84" spans="1:34" ht="39.75" customHeight="1" x14ac:dyDescent="0.25">
      <c r="A84" s="78" t="s">
        <v>141</v>
      </c>
      <c r="B84" s="79" t="str">
        <f>'[2]Ф2 '!B84</f>
        <v xml:space="preserve">Реконструкция КТП-110 на КТП-6/,04кВ с трансформатором 100кВА </v>
      </c>
      <c r="C84" s="80" t="str">
        <f>'[2]Ф2 '!C84</f>
        <v>Q_ДЭСК_77</v>
      </c>
      <c r="D84" s="81" t="str">
        <f>'[2]Ф2 '!D84</f>
        <v>П</v>
      </c>
      <c r="E84" s="81">
        <f>'[2]Ф2 '!E84</f>
        <v>2027</v>
      </c>
      <c r="F84" s="81" t="str">
        <f>'[2]Ф2 '!F84</f>
        <v>нд</v>
      </c>
      <c r="G84" s="82">
        <f>'[2]Ф2 '!G84</f>
        <v>2027</v>
      </c>
      <c r="H84" s="84">
        <f>'[2]Ф2 '!T84/1.2</f>
        <v>0</v>
      </c>
      <c r="I84" s="83">
        <v>2.64350796</v>
      </c>
      <c r="J84" s="82" t="s">
        <v>51</v>
      </c>
      <c r="K84" s="84">
        <f t="shared" si="14"/>
        <v>0</v>
      </c>
      <c r="L84" s="96">
        <v>0</v>
      </c>
      <c r="M84" s="84">
        <f>'[2]Ф2 '!T84/1.2</f>
        <v>0</v>
      </c>
      <c r="N84" s="84">
        <v>0</v>
      </c>
      <c r="O84" s="84">
        <v>0</v>
      </c>
      <c r="P84" s="83">
        <f t="shared" si="21"/>
        <v>2.6435079653856426</v>
      </c>
      <c r="Q84" s="84">
        <v>0</v>
      </c>
      <c r="R84" s="83">
        <f>'[2]Ф2 '!U84/1.2</f>
        <v>2.6435079653856426</v>
      </c>
      <c r="S84" s="84">
        <v>0</v>
      </c>
      <c r="T84" s="84">
        <v>0</v>
      </c>
      <c r="U84" s="88">
        <v>0</v>
      </c>
      <c r="V84" s="88">
        <v>0</v>
      </c>
      <c r="W84" s="84">
        <f t="shared" si="18"/>
        <v>0</v>
      </c>
      <c r="X84" s="88">
        <v>0</v>
      </c>
      <c r="Y84" s="84">
        <v>0</v>
      </c>
      <c r="Z84" s="82">
        <f t="shared" si="26"/>
        <v>0</v>
      </c>
      <c r="AA84" s="84">
        <f t="shared" si="26"/>
        <v>0</v>
      </c>
      <c r="AB84" s="84">
        <f t="shared" si="27"/>
        <v>0</v>
      </c>
      <c r="AC84" s="97">
        <f t="shared" si="27"/>
        <v>2.64350796</v>
      </c>
      <c r="AD84" s="82">
        <f t="shared" si="24"/>
        <v>0</v>
      </c>
      <c r="AE84" s="84">
        <f t="shared" si="24"/>
        <v>0</v>
      </c>
      <c r="AF84" s="88">
        <f t="shared" si="15"/>
        <v>0</v>
      </c>
      <c r="AG84" s="87">
        <f t="shared" si="16"/>
        <v>2.64350796</v>
      </c>
      <c r="AH84" s="89" t="s">
        <v>109</v>
      </c>
    </row>
    <row r="85" spans="1:34" ht="39.75" customHeight="1" x14ac:dyDescent="0.25">
      <c r="A85" s="78" t="s">
        <v>142</v>
      </c>
      <c r="B85" s="79" t="str">
        <f>'[2]Ф2 '!B85</f>
        <v>Реконструкция  СТП- 317 на  КТП- 6/0,4кВ с трансформатором 630кВА</v>
      </c>
      <c r="C85" s="80" t="str">
        <f>'[2]Ф2 '!C85</f>
        <v>Q_ДЭСК_78</v>
      </c>
      <c r="D85" s="81" t="str">
        <f>'[2]Ф2 '!D85</f>
        <v>П</v>
      </c>
      <c r="E85" s="81">
        <f>'[2]Ф2 '!E85</f>
        <v>2027</v>
      </c>
      <c r="F85" s="81" t="str">
        <f>'[2]Ф2 '!F85</f>
        <v>нд</v>
      </c>
      <c r="G85" s="82">
        <f>'[2]Ф2 '!G85</f>
        <v>2027</v>
      </c>
      <c r="H85" s="84">
        <f>'[2]Ф2 '!T85/1.2</f>
        <v>0</v>
      </c>
      <c r="I85" s="83">
        <v>2.6479342400000001</v>
      </c>
      <c r="J85" s="82" t="s">
        <v>51</v>
      </c>
      <c r="K85" s="84">
        <f t="shared" si="14"/>
        <v>0</v>
      </c>
      <c r="L85" s="96">
        <v>0</v>
      </c>
      <c r="M85" s="84">
        <f>'[2]Ф2 '!T85/1.2</f>
        <v>0</v>
      </c>
      <c r="N85" s="84">
        <v>0</v>
      </c>
      <c r="O85" s="84">
        <v>0</v>
      </c>
      <c r="P85" s="83">
        <f t="shared" si="21"/>
        <v>2.6479342379779207</v>
      </c>
      <c r="Q85" s="84">
        <v>0</v>
      </c>
      <c r="R85" s="83">
        <f>'[2]Ф2 '!U85/1.2</f>
        <v>2.6479342379779207</v>
      </c>
      <c r="S85" s="84">
        <v>0</v>
      </c>
      <c r="T85" s="84">
        <v>0</v>
      </c>
      <c r="U85" s="88">
        <v>0</v>
      </c>
      <c r="V85" s="88">
        <v>0</v>
      </c>
      <c r="W85" s="84">
        <f t="shared" si="18"/>
        <v>0</v>
      </c>
      <c r="X85" s="88">
        <v>0</v>
      </c>
      <c r="Y85" s="84">
        <v>0</v>
      </c>
      <c r="Z85" s="82">
        <f t="shared" si="26"/>
        <v>0</v>
      </c>
      <c r="AA85" s="84">
        <f t="shared" si="26"/>
        <v>0</v>
      </c>
      <c r="AB85" s="84">
        <f t="shared" si="27"/>
        <v>0</v>
      </c>
      <c r="AC85" s="97">
        <f t="shared" si="27"/>
        <v>2.6479342400000001</v>
      </c>
      <c r="AD85" s="82">
        <f t="shared" si="24"/>
        <v>0</v>
      </c>
      <c r="AE85" s="84">
        <f t="shared" si="24"/>
        <v>0</v>
      </c>
      <c r="AF85" s="88">
        <f t="shared" si="15"/>
        <v>0</v>
      </c>
      <c r="AG85" s="87">
        <f t="shared" si="16"/>
        <v>2.6479342400000001</v>
      </c>
      <c r="AH85" s="89" t="s">
        <v>109</v>
      </c>
    </row>
    <row r="86" spans="1:34" ht="39.75" customHeight="1" x14ac:dyDescent="0.25">
      <c r="A86" s="78" t="s">
        <v>143</v>
      </c>
      <c r="B86" s="79" t="str">
        <f>'[2]Ф2 '!B86</f>
        <v>Реконструкция здания ТП-136 со сносом здания и строительство БКТП-60,4кВ с двумя трансформаторами 630кВА</v>
      </c>
      <c r="C86" s="80" t="str">
        <f>'[2]Ф2 '!C86</f>
        <v>Q_ДЭСК_79</v>
      </c>
      <c r="D86" s="81" t="str">
        <f>'[2]Ф2 '!D86</f>
        <v>П</v>
      </c>
      <c r="E86" s="81">
        <f>'[2]Ф2 '!E86</f>
        <v>2027</v>
      </c>
      <c r="F86" s="81" t="str">
        <f>'[2]Ф2 '!F86</f>
        <v>нд</v>
      </c>
      <c r="G86" s="82">
        <f>'[2]Ф2 '!G86</f>
        <v>2027</v>
      </c>
      <c r="H86" s="84">
        <f>'[2]Ф2 '!T86/1.2</f>
        <v>0</v>
      </c>
      <c r="I86" s="83">
        <v>21.12194667</v>
      </c>
      <c r="J86" s="82" t="s">
        <v>51</v>
      </c>
      <c r="K86" s="84">
        <f t="shared" si="14"/>
        <v>0</v>
      </c>
      <c r="L86" s="96">
        <v>0</v>
      </c>
      <c r="M86" s="84">
        <f>'[2]Ф2 '!T86/1.2</f>
        <v>0</v>
      </c>
      <c r="N86" s="84">
        <v>0</v>
      </c>
      <c r="O86" s="84">
        <v>0</v>
      </c>
      <c r="P86" s="83">
        <f t="shared" si="21"/>
        <v>21.121946668987317</v>
      </c>
      <c r="Q86" s="84">
        <v>0</v>
      </c>
      <c r="R86" s="83">
        <f>'[2]Ф2 '!U86/1.2</f>
        <v>21.121946668987317</v>
      </c>
      <c r="S86" s="84">
        <v>0</v>
      </c>
      <c r="T86" s="84">
        <v>0</v>
      </c>
      <c r="U86" s="88">
        <v>0</v>
      </c>
      <c r="V86" s="88">
        <v>0</v>
      </c>
      <c r="W86" s="84">
        <f t="shared" si="18"/>
        <v>0</v>
      </c>
      <c r="X86" s="88">
        <v>0</v>
      </c>
      <c r="Y86" s="84">
        <v>0</v>
      </c>
      <c r="Z86" s="82">
        <f t="shared" si="26"/>
        <v>0</v>
      </c>
      <c r="AA86" s="84">
        <f t="shared" si="26"/>
        <v>0</v>
      </c>
      <c r="AB86" s="84">
        <f t="shared" si="27"/>
        <v>0</v>
      </c>
      <c r="AC86" s="97">
        <f t="shared" si="27"/>
        <v>21.12194667</v>
      </c>
      <c r="AD86" s="82">
        <f t="shared" si="24"/>
        <v>0</v>
      </c>
      <c r="AE86" s="84">
        <f t="shared" si="24"/>
        <v>0</v>
      </c>
      <c r="AF86" s="88">
        <f t="shared" si="15"/>
        <v>0</v>
      </c>
      <c r="AG86" s="87">
        <f t="shared" si="16"/>
        <v>21.12194667</v>
      </c>
      <c r="AH86" s="89" t="s">
        <v>109</v>
      </c>
    </row>
    <row r="87" spans="1:34" ht="39.75" customHeight="1" x14ac:dyDescent="0.25">
      <c r="A87" s="78" t="s">
        <v>144</v>
      </c>
      <c r="B87" s="79" t="str">
        <f>'[2]Ф2 '!B87</f>
        <v>Реконструкция КТП- 72 на КТП-6/0,4кВ проходного типа с трансформатором 630кВА</v>
      </c>
      <c r="C87" s="80" t="str">
        <f>'[2]Ф2 '!C87</f>
        <v>Q_ДЭСК_80</v>
      </c>
      <c r="D87" s="81" t="str">
        <f>'[2]Ф2 '!D87</f>
        <v>П</v>
      </c>
      <c r="E87" s="81">
        <f>'[2]Ф2 '!E87</f>
        <v>2027</v>
      </c>
      <c r="F87" s="81" t="str">
        <f>'[2]Ф2 '!F87</f>
        <v>нд</v>
      </c>
      <c r="G87" s="82">
        <f>'[2]Ф2 '!G87</f>
        <v>2027</v>
      </c>
      <c r="H87" s="84">
        <f>'[2]Ф2 '!T87/1.2</f>
        <v>0</v>
      </c>
      <c r="I87" s="83">
        <v>2.7069599100000001</v>
      </c>
      <c r="J87" s="82" t="s">
        <v>51</v>
      </c>
      <c r="K87" s="84">
        <f t="shared" si="14"/>
        <v>0</v>
      </c>
      <c r="L87" s="96">
        <v>0</v>
      </c>
      <c r="M87" s="84">
        <f>'[2]Ф2 '!T87/1.2</f>
        <v>0</v>
      </c>
      <c r="N87" s="84">
        <v>0</v>
      </c>
      <c r="O87" s="84">
        <v>0</v>
      </c>
      <c r="P87" s="83">
        <f t="shared" si="21"/>
        <v>2.7069599146863865</v>
      </c>
      <c r="Q87" s="84">
        <v>0</v>
      </c>
      <c r="R87" s="83">
        <f>'[2]Ф2 '!U87/1.2</f>
        <v>2.7069599146863865</v>
      </c>
      <c r="S87" s="84">
        <v>0</v>
      </c>
      <c r="T87" s="84">
        <v>0</v>
      </c>
      <c r="U87" s="88">
        <v>0</v>
      </c>
      <c r="V87" s="88">
        <v>0</v>
      </c>
      <c r="W87" s="84">
        <f t="shared" si="18"/>
        <v>0</v>
      </c>
      <c r="X87" s="88">
        <v>0</v>
      </c>
      <c r="Y87" s="84">
        <v>0</v>
      </c>
      <c r="Z87" s="82">
        <f t="shared" si="26"/>
        <v>0</v>
      </c>
      <c r="AA87" s="84">
        <f t="shared" si="26"/>
        <v>0</v>
      </c>
      <c r="AB87" s="84">
        <f t="shared" si="27"/>
        <v>0</v>
      </c>
      <c r="AC87" s="97">
        <f t="shared" si="27"/>
        <v>2.7069599100000001</v>
      </c>
      <c r="AD87" s="82">
        <f t="shared" si="24"/>
        <v>0</v>
      </c>
      <c r="AE87" s="84">
        <f t="shared" si="24"/>
        <v>0</v>
      </c>
      <c r="AF87" s="88">
        <f t="shared" si="15"/>
        <v>0</v>
      </c>
      <c r="AG87" s="87">
        <f t="shared" si="16"/>
        <v>2.7069599100000001</v>
      </c>
      <c r="AH87" s="89" t="s">
        <v>109</v>
      </c>
    </row>
    <row r="88" spans="1:34" ht="39.75" customHeight="1" x14ac:dyDescent="0.25">
      <c r="A88" s="78" t="s">
        <v>145</v>
      </c>
      <c r="B88" s="79" t="str">
        <f>'[2]Ф2 '!B88</f>
        <v>Реконструкция КТП-90  на КТП-6/0,4кВ проходного типа с трансформатором 1000кВА</v>
      </c>
      <c r="C88" s="80" t="str">
        <f>'[2]Ф2 '!C88</f>
        <v>Q_ДЭСК_81</v>
      </c>
      <c r="D88" s="81" t="str">
        <f>'[2]Ф2 '!D88</f>
        <v>П</v>
      </c>
      <c r="E88" s="81">
        <f>'[2]Ф2 '!E88</f>
        <v>2027</v>
      </c>
      <c r="F88" s="81" t="str">
        <f>'[2]Ф2 '!F88</f>
        <v>нд</v>
      </c>
      <c r="G88" s="82">
        <f>'[2]Ф2 '!G88</f>
        <v>2027</v>
      </c>
      <c r="H88" s="84">
        <f>'[2]Ф2 '!T88/1.2</f>
        <v>0</v>
      </c>
      <c r="I88" s="83">
        <v>4.2537933499999996</v>
      </c>
      <c r="J88" s="82" t="s">
        <v>51</v>
      </c>
      <c r="K88" s="84">
        <f t="shared" si="14"/>
        <v>0</v>
      </c>
      <c r="L88" s="96">
        <v>0</v>
      </c>
      <c r="M88" s="84">
        <f>'[2]Ф2 '!T88/1.2</f>
        <v>0</v>
      </c>
      <c r="N88" s="84">
        <v>0</v>
      </c>
      <c r="O88" s="84">
        <v>0</v>
      </c>
      <c r="P88" s="83">
        <f t="shared" si="21"/>
        <v>4.2537933542100959</v>
      </c>
      <c r="Q88" s="84">
        <v>0</v>
      </c>
      <c r="R88" s="83">
        <f>'[2]Ф2 '!U88/1.2</f>
        <v>4.2537933542100959</v>
      </c>
      <c r="S88" s="84">
        <v>0</v>
      </c>
      <c r="T88" s="84">
        <v>0</v>
      </c>
      <c r="U88" s="88">
        <v>0</v>
      </c>
      <c r="V88" s="88">
        <v>0</v>
      </c>
      <c r="W88" s="84">
        <f t="shared" si="18"/>
        <v>0</v>
      </c>
      <c r="X88" s="88">
        <v>0</v>
      </c>
      <c r="Y88" s="84">
        <v>0</v>
      </c>
      <c r="Z88" s="82">
        <f t="shared" si="26"/>
        <v>0</v>
      </c>
      <c r="AA88" s="84">
        <f t="shared" si="26"/>
        <v>0</v>
      </c>
      <c r="AB88" s="84">
        <f t="shared" si="27"/>
        <v>0</v>
      </c>
      <c r="AC88" s="97">
        <f t="shared" si="27"/>
        <v>4.2537933499999996</v>
      </c>
      <c r="AD88" s="82">
        <f t="shared" si="24"/>
        <v>0</v>
      </c>
      <c r="AE88" s="84">
        <f t="shared" si="24"/>
        <v>0</v>
      </c>
      <c r="AF88" s="88">
        <f t="shared" si="15"/>
        <v>0</v>
      </c>
      <c r="AG88" s="87">
        <f t="shared" si="16"/>
        <v>4.2537933499999996</v>
      </c>
      <c r="AH88" s="89" t="s">
        <v>109</v>
      </c>
    </row>
    <row r="89" spans="1:34" ht="37.5" customHeight="1" x14ac:dyDescent="0.25">
      <c r="A89" s="78" t="s">
        <v>146</v>
      </c>
      <c r="B89" s="79" t="str">
        <f>'[2]Ф2 '!B89</f>
        <v>Реконструкция КТП-139 на КТП-6/0,4кВ проходного типа с трансформатором 400кВА</v>
      </c>
      <c r="C89" s="80" t="str">
        <f>'[2]Ф2 '!C89</f>
        <v>Q_ДЭСК_82</v>
      </c>
      <c r="D89" s="81" t="str">
        <f>'[2]Ф2 '!D89</f>
        <v>П</v>
      </c>
      <c r="E89" s="81">
        <f>'[2]Ф2 '!E89</f>
        <v>2027</v>
      </c>
      <c r="F89" s="81" t="str">
        <f>'[2]Ф2 '!F89</f>
        <v>нд</v>
      </c>
      <c r="G89" s="82">
        <f>'[2]Ф2 '!G89</f>
        <v>2027</v>
      </c>
      <c r="H89" s="84">
        <f>'[2]Ф2 '!T89/1.2</f>
        <v>0</v>
      </c>
      <c r="I89" s="83">
        <v>3.5260887799999998</v>
      </c>
      <c r="J89" s="82" t="s">
        <v>51</v>
      </c>
      <c r="K89" s="84">
        <f t="shared" si="14"/>
        <v>0</v>
      </c>
      <c r="L89" s="96">
        <v>0</v>
      </c>
      <c r="M89" s="84">
        <f>'[2]Ф2 '!T89/1.2</f>
        <v>0</v>
      </c>
      <c r="N89" s="84">
        <v>0</v>
      </c>
      <c r="O89" s="84">
        <v>0</v>
      </c>
      <c r="P89" s="83">
        <f t="shared" si="21"/>
        <v>3.5260887828197749</v>
      </c>
      <c r="Q89" s="84">
        <v>0</v>
      </c>
      <c r="R89" s="83">
        <f>'[2]Ф2 '!U89/1.2</f>
        <v>3.5260887828197749</v>
      </c>
      <c r="S89" s="84">
        <v>0</v>
      </c>
      <c r="T89" s="84">
        <v>0</v>
      </c>
      <c r="U89" s="88">
        <v>0</v>
      </c>
      <c r="V89" s="88">
        <v>0</v>
      </c>
      <c r="W89" s="84">
        <f t="shared" si="18"/>
        <v>0</v>
      </c>
      <c r="X89" s="88">
        <v>0</v>
      </c>
      <c r="Y89" s="84">
        <v>0</v>
      </c>
      <c r="Z89" s="82">
        <f t="shared" si="26"/>
        <v>0</v>
      </c>
      <c r="AA89" s="84">
        <f t="shared" si="26"/>
        <v>0</v>
      </c>
      <c r="AB89" s="84">
        <f t="shared" si="27"/>
        <v>0</v>
      </c>
      <c r="AC89" s="97">
        <f t="shared" si="27"/>
        <v>3.5260887799999998</v>
      </c>
      <c r="AD89" s="82">
        <f t="shared" si="24"/>
        <v>0</v>
      </c>
      <c r="AE89" s="84">
        <f t="shared" si="24"/>
        <v>0</v>
      </c>
      <c r="AF89" s="88">
        <f t="shared" si="15"/>
        <v>0</v>
      </c>
      <c r="AG89" s="87">
        <f t="shared" si="16"/>
        <v>3.5260887799999998</v>
      </c>
      <c r="AH89" s="89" t="s">
        <v>109</v>
      </c>
    </row>
    <row r="90" spans="1:34" ht="24.75" customHeight="1" x14ac:dyDescent="0.25">
      <c r="A90" s="78" t="s">
        <v>147</v>
      </c>
      <c r="B90" s="79" t="str">
        <f>'[2]Ф2 '!B90</f>
        <v>Реконструкция СТП-311 на КТП-6/0,4кВ с трансформатором 630 кВА</v>
      </c>
      <c r="C90" s="80" t="str">
        <f>'[2]Ф2 '!C90</f>
        <v>Q_ДЭСК_84</v>
      </c>
      <c r="D90" s="81" t="str">
        <f>'[2]Ф2 '!D90</f>
        <v>П</v>
      </c>
      <c r="E90" s="81">
        <f>'[2]Ф2 '!E90</f>
        <v>2027</v>
      </c>
      <c r="F90" s="81" t="str">
        <f>'[2]Ф2 '!F90</f>
        <v>нд</v>
      </c>
      <c r="G90" s="82">
        <f>'[2]Ф2 '!G90</f>
        <v>2027</v>
      </c>
      <c r="H90" s="84">
        <f>'[2]Ф2 '!T90/1.2</f>
        <v>0</v>
      </c>
      <c r="I90" s="83">
        <v>2.5814263300000002</v>
      </c>
      <c r="J90" s="82" t="s">
        <v>51</v>
      </c>
      <c r="K90" s="84">
        <f t="shared" si="14"/>
        <v>0</v>
      </c>
      <c r="L90" s="96">
        <v>0</v>
      </c>
      <c r="M90" s="84">
        <f>'[2]Ф2 '!T90/1.2</f>
        <v>0</v>
      </c>
      <c r="N90" s="84">
        <v>0</v>
      </c>
      <c r="O90" s="84">
        <v>0</v>
      </c>
      <c r="P90" s="83">
        <f t="shared" si="21"/>
        <v>2.581426330299426</v>
      </c>
      <c r="Q90" s="84">
        <v>0</v>
      </c>
      <c r="R90" s="83">
        <f>'[2]Ф2 '!U90/1.2</f>
        <v>2.581426330299426</v>
      </c>
      <c r="S90" s="84">
        <v>0</v>
      </c>
      <c r="T90" s="84">
        <v>0</v>
      </c>
      <c r="U90" s="88">
        <v>0</v>
      </c>
      <c r="V90" s="88">
        <v>0</v>
      </c>
      <c r="W90" s="84">
        <f t="shared" si="18"/>
        <v>0</v>
      </c>
      <c r="X90" s="88">
        <v>0</v>
      </c>
      <c r="Y90" s="84">
        <v>0</v>
      </c>
      <c r="Z90" s="82">
        <f t="shared" si="26"/>
        <v>0</v>
      </c>
      <c r="AA90" s="84">
        <f t="shared" si="26"/>
        <v>0</v>
      </c>
      <c r="AB90" s="84">
        <f t="shared" si="27"/>
        <v>0</v>
      </c>
      <c r="AC90" s="97">
        <f t="shared" si="27"/>
        <v>2.5814263300000002</v>
      </c>
      <c r="AD90" s="82">
        <f t="shared" ref="AD90:AE110" si="28">IF(J90=2026,L90,0)</f>
        <v>0</v>
      </c>
      <c r="AE90" s="84">
        <f t="shared" si="28"/>
        <v>0</v>
      </c>
      <c r="AF90" s="88">
        <f t="shared" si="15"/>
        <v>0</v>
      </c>
      <c r="AG90" s="87">
        <f t="shared" si="16"/>
        <v>2.5814263300000002</v>
      </c>
      <c r="AH90" s="89" t="s">
        <v>109</v>
      </c>
    </row>
    <row r="91" spans="1:34" ht="43.5" customHeight="1" x14ac:dyDescent="0.25">
      <c r="A91" s="78" t="s">
        <v>148</v>
      </c>
      <c r="B91" s="79" t="str">
        <f>'[2]Ф2 '!B91</f>
        <v>Реконструкция СТП-Аралова,СТП-Гуллер на КТП-6/0,4кВ проходного типа с трансформатором  630кВА</v>
      </c>
      <c r="C91" s="80" t="str">
        <f>'[2]Ф2 '!C91</f>
        <v>Q_ДЭСК_85</v>
      </c>
      <c r="D91" s="81" t="str">
        <f>'[2]Ф2 '!D91</f>
        <v>П</v>
      </c>
      <c r="E91" s="81">
        <f>'[2]Ф2 '!E91</f>
        <v>2027</v>
      </c>
      <c r="F91" s="81" t="str">
        <f>'[2]Ф2 '!F91</f>
        <v>нд</v>
      </c>
      <c r="G91" s="82">
        <f>'[2]Ф2 '!G91</f>
        <v>2027</v>
      </c>
      <c r="H91" s="84">
        <f>'[2]Ф2 '!T91/1.2</f>
        <v>0</v>
      </c>
      <c r="I91" s="83">
        <v>3.3996791700000002</v>
      </c>
      <c r="J91" s="82" t="s">
        <v>51</v>
      </c>
      <c r="K91" s="84">
        <f t="shared" si="14"/>
        <v>0</v>
      </c>
      <c r="L91" s="96">
        <v>0</v>
      </c>
      <c r="M91" s="84">
        <f>'[2]Ф2 '!T91/1.2</f>
        <v>0</v>
      </c>
      <c r="N91" s="84">
        <v>0</v>
      </c>
      <c r="O91" s="84">
        <v>0</v>
      </c>
      <c r="P91" s="83">
        <f t="shared" si="21"/>
        <v>3.3996791764054208</v>
      </c>
      <c r="Q91" s="84">
        <v>0</v>
      </c>
      <c r="R91" s="83">
        <f>'[2]Ф2 '!U91/1.2</f>
        <v>3.3996791764054208</v>
      </c>
      <c r="S91" s="84">
        <v>0</v>
      </c>
      <c r="T91" s="84">
        <v>0</v>
      </c>
      <c r="U91" s="88">
        <v>0</v>
      </c>
      <c r="V91" s="88">
        <v>0</v>
      </c>
      <c r="W91" s="84">
        <f t="shared" si="18"/>
        <v>0</v>
      </c>
      <c r="X91" s="88">
        <v>0</v>
      </c>
      <c r="Y91" s="84">
        <v>0</v>
      </c>
      <c r="Z91" s="82">
        <f t="shared" si="26"/>
        <v>0</v>
      </c>
      <c r="AA91" s="84">
        <f t="shared" si="26"/>
        <v>0</v>
      </c>
      <c r="AB91" s="84">
        <f t="shared" si="27"/>
        <v>0</v>
      </c>
      <c r="AC91" s="97">
        <f t="shared" si="27"/>
        <v>3.3996791700000002</v>
      </c>
      <c r="AD91" s="82">
        <f t="shared" si="28"/>
        <v>0</v>
      </c>
      <c r="AE91" s="84">
        <f t="shared" si="28"/>
        <v>0</v>
      </c>
      <c r="AF91" s="88">
        <f t="shared" si="15"/>
        <v>0</v>
      </c>
      <c r="AG91" s="87">
        <f t="shared" si="16"/>
        <v>3.3996791700000002</v>
      </c>
      <c r="AH91" s="89" t="s">
        <v>109</v>
      </c>
    </row>
    <row r="92" spans="1:34" ht="24.75" customHeight="1" x14ac:dyDescent="0.25">
      <c r="A92" s="78" t="s">
        <v>149</v>
      </c>
      <c r="B92" s="79" t="str">
        <f>'[2]Ф2 '!B92</f>
        <v>Реконструкция ТП-65</v>
      </c>
      <c r="C92" s="80" t="str">
        <f>'[2]Ф2 '!C92</f>
        <v>Q_ДЭСК_86</v>
      </c>
      <c r="D92" s="81" t="str">
        <f>'[2]Ф2 '!D92</f>
        <v>П</v>
      </c>
      <c r="E92" s="81">
        <f>'[2]Ф2 '!E92</f>
        <v>2027</v>
      </c>
      <c r="F92" s="81" t="str">
        <f>'[2]Ф2 '!F92</f>
        <v>нд</v>
      </c>
      <c r="G92" s="82">
        <f>'[2]Ф2 '!G92</f>
        <v>2027</v>
      </c>
      <c r="H92" s="84">
        <f>'[2]Ф2 '!T92/1.2</f>
        <v>0</v>
      </c>
      <c r="I92" s="83">
        <v>3.6336419100000001</v>
      </c>
      <c r="J92" s="82" t="s">
        <v>51</v>
      </c>
      <c r="K92" s="84">
        <f t="shared" si="14"/>
        <v>0</v>
      </c>
      <c r="L92" s="96">
        <v>0</v>
      </c>
      <c r="M92" s="84">
        <f>'[2]Ф2 '!T92/1.2</f>
        <v>0</v>
      </c>
      <c r="N92" s="84">
        <v>0</v>
      </c>
      <c r="O92" s="84">
        <v>0</v>
      </c>
      <c r="P92" s="83">
        <f t="shared" si="21"/>
        <v>3.6336419134277271</v>
      </c>
      <c r="Q92" s="84">
        <v>0</v>
      </c>
      <c r="R92" s="83">
        <f>'[2]Ф2 '!U92/1.2</f>
        <v>3.6336419134277271</v>
      </c>
      <c r="S92" s="84">
        <v>0</v>
      </c>
      <c r="T92" s="84">
        <v>0</v>
      </c>
      <c r="U92" s="88">
        <v>0</v>
      </c>
      <c r="V92" s="88">
        <v>0</v>
      </c>
      <c r="W92" s="84">
        <f t="shared" si="18"/>
        <v>0</v>
      </c>
      <c r="X92" s="88">
        <v>0</v>
      </c>
      <c r="Y92" s="84">
        <v>0</v>
      </c>
      <c r="Z92" s="82">
        <f t="shared" si="26"/>
        <v>0</v>
      </c>
      <c r="AA92" s="84">
        <f t="shared" si="26"/>
        <v>0</v>
      </c>
      <c r="AB92" s="84">
        <f t="shared" si="27"/>
        <v>0</v>
      </c>
      <c r="AC92" s="97">
        <f t="shared" si="27"/>
        <v>3.6336419100000001</v>
      </c>
      <c r="AD92" s="82">
        <f t="shared" si="28"/>
        <v>0</v>
      </c>
      <c r="AE92" s="84">
        <f t="shared" si="28"/>
        <v>0</v>
      </c>
      <c r="AF92" s="88">
        <f t="shared" si="15"/>
        <v>0</v>
      </c>
      <c r="AG92" s="87">
        <f t="shared" si="16"/>
        <v>3.6336419100000001</v>
      </c>
      <c r="AH92" s="89" t="s">
        <v>109</v>
      </c>
    </row>
    <row r="93" spans="1:34" ht="24.75" customHeight="1" x14ac:dyDescent="0.25">
      <c r="A93" s="78" t="s">
        <v>150</v>
      </c>
      <c r="B93" s="79" t="str">
        <f>'[2]Ф2 '!B93</f>
        <v>Реконструкция ТП-75</v>
      </c>
      <c r="C93" s="80" t="str">
        <f>'[2]Ф2 '!C93</f>
        <v>Q_ДЭСК_87</v>
      </c>
      <c r="D93" s="81" t="str">
        <f>'[2]Ф2 '!D93</f>
        <v>П</v>
      </c>
      <c r="E93" s="81">
        <f>'[2]Ф2 '!E93</f>
        <v>2027</v>
      </c>
      <c r="F93" s="81" t="str">
        <f>'[2]Ф2 '!F93</f>
        <v>нд</v>
      </c>
      <c r="G93" s="82">
        <f>'[2]Ф2 '!G93</f>
        <v>2027</v>
      </c>
      <c r="H93" s="84">
        <f>'[2]Ф2 '!T93/1.2</f>
        <v>0</v>
      </c>
      <c r="I93" s="83">
        <v>3.6336419100000001</v>
      </c>
      <c r="J93" s="82" t="s">
        <v>51</v>
      </c>
      <c r="K93" s="84">
        <f t="shared" si="14"/>
        <v>0</v>
      </c>
      <c r="L93" s="96">
        <v>0</v>
      </c>
      <c r="M93" s="84">
        <f>'[2]Ф2 '!T93/1.2</f>
        <v>0</v>
      </c>
      <c r="N93" s="84">
        <v>0</v>
      </c>
      <c r="O93" s="84">
        <v>0</v>
      </c>
      <c r="P93" s="83">
        <f t="shared" si="21"/>
        <v>3.6336419134277271</v>
      </c>
      <c r="Q93" s="84">
        <v>0</v>
      </c>
      <c r="R93" s="83">
        <f>'[2]Ф2 '!U93/1.2</f>
        <v>3.6336419134277271</v>
      </c>
      <c r="S93" s="84">
        <v>0</v>
      </c>
      <c r="T93" s="84">
        <v>0</v>
      </c>
      <c r="U93" s="88">
        <v>0</v>
      </c>
      <c r="V93" s="88">
        <v>0</v>
      </c>
      <c r="W93" s="84">
        <f t="shared" si="18"/>
        <v>0</v>
      </c>
      <c r="X93" s="88">
        <v>0</v>
      </c>
      <c r="Y93" s="84">
        <v>0</v>
      </c>
      <c r="Z93" s="82">
        <f t="shared" si="26"/>
        <v>0</v>
      </c>
      <c r="AA93" s="84">
        <f t="shared" si="26"/>
        <v>0</v>
      </c>
      <c r="AB93" s="84">
        <f t="shared" si="27"/>
        <v>0</v>
      </c>
      <c r="AC93" s="97">
        <f t="shared" si="27"/>
        <v>3.6336419100000001</v>
      </c>
      <c r="AD93" s="82">
        <f t="shared" si="28"/>
        <v>0</v>
      </c>
      <c r="AE93" s="84">
        <f t="shared" si="28"/>
        <v>0</v>
      </c>
      <c r="AF93" s="88">
        <f t="shared" si="15"/>
        <v>0</v>
      </c>
      <c r="AG93" s="87">
        <f t="shared" si="16"/>
        <v>3.6336419100000001</v>
      </c>
      <c r="AH93" s="89" t="s">
        <v>109</v>
      </c>
    </row>
    <row r="94" spans="1:34" ht="24.75" customHeight="1" x14ac:dyDescent="0.25">
      <c r="A94" s="78" t="s">
        <v>151</v>
      </c>
      <c r="B94" s="79" t="str">
        <f>'[2]Ф2 '!B94</f>
        <v>Ремонт  наружных стен здания ТП- 65</v>
      </c>
      <c r="C94" s="80" t="str">
        <f>'[2]Ф2 '!C94</f>
        <v>Q_ДЭСК_88</v>
      </c>
      <c r="D94" s="81" t="str">
        <f>'[2]Ф2 '!D94</f>
        <v>П</v>
      </c>
      <c r="E94" s="81">
        <f>'[2]Ф2 '!E94</f>
        <v>2027</v>
      </c>
      <c r="F94" s="81" t="str">
        <f>'[2]Ф2 '!F94</f>
        <v>нд</v>
      </c>
      <c r="G94" s="82">
        <f>'[2]Ф2 '!G94</f>
        <v>2027</v>
      </c>
      <c r="H94" s="84">
        <f>'[2]Ф2 '!T94/1.2</f>
        <v>0</v>
      </c>
      <c r="I94" s="83">
        <v>0.19316747000000001</v>
      </c>
      <c r="J94" s="82" t="s">
        <v>51</v>
      </c>
      <c r="K94" s="84">
        <f t="shared" si="14"/>
        <v>0</v>
      </c>
      <c r="L94" s="96">
        <v>0</v>
      </c>
      <c r="M94" s="84">
        <f>'[2]Ф2 '!T94/1.2</f>
        <v>0</v>
      </c>
      <c r="N94" s="84">
        <v>0</v>
      </c>
      <c r="O94" s="84">
        <v>0</v>
      </c>
      <c r="P94" s="83">
        <f t="shared" si="21"/>
        <v>0.19316747040860582</v>
      </c>
      <c r="Q94" s="84">
        <v>0</v>
      </c>
      <c r="R94" s="83">
        <f>'[2]Ф2 '!U94/1.2</f>
        <v>0.19316747040860582</v>
      </c>
      <c r="S94" s="84">
        <v>0</v>
      </c>
      <c r="T94" s="84">
        <v>0</v>
      </c>
      <c r="U94" s="88">
        <v>0</v>
      </c>
      <c r="V94" s="88">
        <v>0</v>
      </c>
      <c r="W94" s="84">
        <f t="shared" si="18"/>
        <v>0</v>
      </c>
      <c r="X94" s="88">
        <v>0</v>
      </c>
      <c r="Y94" s="84">
        <v>0</v>
      </c>
      <c r="Z94" s="82">
        <f t="shared" si="26"/>
        <v>0</v>
      </c>
      <c r="AA94" s="84">
        <f t="shared" si="26"/>
        <v>0</v>
      </c>
      <c r="AB94" s="84">
        <f t="shared" si="27"/>
        <v>0</v>
      </c>
      <c r="AC94" s="97">
        <f t="shared" si="27"/>
        <v>0.19316747000000001</v>
      </c>
      <c r="AD94" s="82">
        <f t="shared" si="28"/>
        <v>0</v>
      </c>
      <c r="AE94" s="84">
        <f t="shared" si="28"/>
        <v>0</v>
      </c>
      <c r="AF94" s="88">
        <f t="shared" si="15"/>
        <v>0</v>
      </c>
      <c r="AG94" s="87">
        <f t="shared" si="16"/>
        <v>0.19316747000000001</v>
      </c>
      <c r="AH94" s="89" t="s">
        <v>109</v>
      </c>
    </row>
    <row r="95" spans="1:34" ht="24.75" customHeight="1" x14ac:dyDescent="0.25">
      <c r="A95" s="78" t="s">
        <v>152</v>
      </c>
      <c r="B95" s="79" t="str">
        <f>'[2]Ф2 '!B95</f>
        <v>Реконструкция КТП-735  п. Врангель, ул. Большая, 16 на КТП-630 кВА</v>
      </c>
      <c r="C95" s="80" t="str">
        <f>'[2]Ф2 '!C95</f>
        <v>Q_ДЭСК_89</v>
      </c>
      <c r="D95" s="81" t="str">
        <f>'[2]Ф2 '!D95</f>
        <v>П</v>
      </c>
      <c r="E95" s="81">
        <f>'[2]Ф2 '!E95</f>
        <v>2027</v>
      </c>
      <c r="F95" s="81" t="str">
        <f>'[2]Ф2 '!F95</f>
        <v>нд</v>
      </c>
      <c r="G95" s="82">
        <f>'[2]Ф2 '!G95</f>
        <v>2027</v>
      </c>
      <c r="H95" s="84">
        <f>'[2]Ф2 '!T95/1.2</f>
        <v>0</v>
      </c>
      <c r="I95" s="83">
        <v>2.7936978200000002</v>
      </c>
      <c r="J95" s="82" t="s">
        <v>51</v>
      </c>
      <c r="K95" s="84">
        <f t="shared" si="14"/>
        <v>0</v>
      </c>
      <c r="L95" s="96">
        <v>0</v>
      </c>
      <c r="M95" s="84">
        <f>'[2]Ф2 '!T95/1.2</f>
        <v>0</v>
      </c>
      <c r="N95" s="84">
        <v>0</v>
      </c>
      <c r="O95" s="84">
        <v>0</v>
      </c>
      <c r="P95" s="83">
        <f t="shared" si="21"/>
        <v>2.7936978254384854</v>
      </c>
      <c r="Q95" s="84">
        <v>0</v>
      </c>
      <c r="R95" s="83">
        <f>'[2]Ф2 '!U95/1.2</f>
        <v>2.7936978254384854</v>
      </c>
      <c r="S95" s="84">
        <v>0</v>
      </c>
      <c r="T95" s="84">
        <v>0</v>
      </c>
      <c r="U95" s="88">
        <v>0</v>
      </c>
      <c r="V95" s="88">
        <v>0</v>
      </c>
      <c r="W95" s="84">
        <f t="shared" si="18"/>
        <v>0</v>
      </c>
      <c r="X95" s="88">
        <v>0</v>
      </c>
      <c r="Y95" s="84">
        <v>0</v>
      </c>
      <c r="Z95" s="82">
        <f t="shared" si="26"/>
        <v>0</v>
      </c>
      <c r="AA95" s="84">
        <f t="shared" si="26"/>
        <v>0</v>
      </c>
      <c r="AB95" s="84">
        <f t="shared" si="27"/>
        <v>0</v>
      </c>
      <c r="AC95" s="97">
        <f t="shared" si="27"/>
        <v>2.7936978200000002</v>
      </c>
      <c r="AD95" s="82">
        <f t="shared" si="28"/>
        <v>0</v>
      </c>
      <c r="AE95" s="84">
        <f t="shared" si="28"/>
        <v>0</v>
      </c>
      <c r="AF95" s="88">
        <f t="shared" si="15"/>
        <v>0</v>
      </c>
      <c r="AG95" s="87">
        <f t="shared" si="16"/>
        <v>2.7936978200000002</v>
      </c>
      <c r="AH95" s="89" t="s">
        <v>109</v>
      </c>
    </row>
    <row r="96" spans="1:34" ht="27" customHeight="1" x14ac:dyDescent="0.25">
      <c r="A96" s="78" t="s">
        <v>153</v>
      </c>
      <c r="B96" s="79" t="str">
        <f>'[2]Ф2 '!B96</f>
        <v>Реконструкция СТП-754 п. Врангель,  ул. Васяновича,  на КТП-160 кВА</v>
      </c>
      <c r="C96" s="80" t="str">
        <f>'[2]Ф2 '!C96</f>
        <v>Q_ДЭСК_90</v>
      </c>
      <c r="D96" s="81" t="str">
        <f>'[2]Ф2 '!D96</f>
        <v>П</v>
      </c>
      <c r="E96" s="81">
        <f>'[2]Ф2 '!E96</f>
        <v>2027</v>
      </c>
      <c r="F96" s="81" t="str">
        <f>'[2]Ф2 '!F96</f>
        <v>нд</v>
      </c>
      <c r="G96" s="82">
        <f>'[2]Ф2 '!G96</f>
        <v>2027</v>
      </c>
      <c r="H96" s="84">
        <f>'[2]Ф2 '!T96/1.2</f>
        <v>0</v>
      </c>
      <c r="I96" s="83">
        <v>1.9191515299999999</v>
      </c>
      <c r="J96" s="82" t="s">
        <v>51</v>
      </c>
      <c r="K96" s="84">
        <f t="shared" si="14"/>
        <v>0</v>
      </c>
      <c r="L96" s="96">
        <v>0</v>
      </c>
      <c r="M96" s="84">
        <f>'[2]Ф2 '!T96/1.2</f>
        <v>0</v>
      </c>
      <c r="N96" s="84">
        <v>0</v>
      </c>
      <c r="O96" s="84">
        <v>0</v>
      </c>
      <c r="P96" s="83">
        <f t="shared" si="21"/>
        <v>1.919151529160108</v>
      </c>
      <c r="Q96" s="84">
        <v>0</v>
      </c>
      <c r="R96" s="83">
        <f>'[2]Ф2 '!U96/1.2</f>
        <v>1.919151529160108</v>
      </c>
      <c r="S96" s="84">
        <v>0</v>
      </c>
      <c r="T96" s="84">
        <v>0</v>
      </c>
      <c r="U96" s="88">
        <v>0</v>
      </c>
      <c r="V96" s="88">
        <v>0</v>
      </c>
      <c r="W96" s="84">
        <f t="shared" si="18"/>
        <v>0</v>
      </c>
      <c r="X96" s="88">
        <v>0</v>
      </c>
      <c r="Y96" s="84">
        <v>0</v>
      </c>
      <c r="Z96" s="82">
        <f t="shared" si="26"/>
        <v>0</v>
      </c>
      <c r="AA96" s="84">
        <f t="shared" si="26"/>
        <v>0</v>
      </c>
      <c r="AB96" s="84">
        <f t="shared" si="27"/>
        <v>0</v>
      </c>
      <c r="AC96" s="97">
        <f t="shared" si="27"/>
        <v>1.9191515299999999</v>
      </c>
      <c r="AD96" s="82">
        <f t="shared" si="28"/>
        <v>0</v>
      </c>
      <c r="AE96" s="84">
        <f t="shared" si="28"/>
        <v>0</v>
      </c>
      <c r="AF96" s="88">
        <f t="shared" si="15"/>
        <v>0</v>
      </c>
      <c r="AG96" s="87">
        <f t="shared" si="16"/>
        <v>1.9191515299999999</v>
      </c>
      <c r="AH96" s="89" t="s">
        <v>109</v>
      </c>
    </row>
    <row r="97" spans="1:34" ht="27" customHeight="1" x14ac:dyDescent="0.25">
      <c r="A97" s="78" t="s">
        <v>154</v>
      </c>
      <c r="B97" s="79" t="str">
        <f>'[2]Ф2 '!B97</f>
        <v>Реконструкция ТП-287 (ТМГ-630 2шт+1яч.)</v>
      </c>
      <c r="C97" s="80" t="str">
        <f>'[2]Ф2 '!C97</f>
        <v>Q_ДЭСК_91</v>
      </c>
      <c r="D97" s="81" t="str">
        <f>'[2]Ф2 '!D97</f>
        <v>П</v>
      </c>
      <c r="E97" s="81">
        <f>'[2]Ф2 '!E97</f>
        <v>2027</v>
      </c>
      <c r="F97" s="81" t="str">
        <f>'[2]Ф2 '!F97</f>
        <v>нд</v>
      </c>
      <c r="G97" s="82">
        <f>'[2]Ф2 '!G97</f>
        <v>2027</v>
      </c>
      <c r="H97" s="84">
        <f>'[2]Ф2 '!T97/1.2</f>
        <v>0</v>
      </c>
      <c r="I97" s="83">
        <v>4.0106126499999997</v>
      </c>
      <c r="J97" s="82" t="s">
        <v>51</v>
      </c>
      <c r="K97" s="84">
        <f t="shared" si="14"/>
        <v>0</v>
      </c>
      <c r="L97" s="96">
        <v>0</v>
      </c>
      <c r="M97" s="84">
        <f>'[2]Ф2 '!T97/1.2</f>
        <v>0</v>
      </c>
      <c r="N97" s="84">
        <v>0</v>
      </c>
      <c r="O97" s="84">
        <v>0</v>
      </c>
      <c r="P97" s="83">
        <f t="shared" si="21"/>
        <v>4.0106126472063988</v>
      </c>
      <c r="Q97" s="84">
        <v>0</v>
      </c>
      <c r="R97" s="83">
        <f>'[2]Ф2 '!U97/1.2</f>
        <v>4.0106126472063988</v>
      </c>
      <c r="S97" s="84">
        <v>0</v>
      </c>
      <c r="T97" s="84">
        <v>0</v>
      </c>
      <c r="U97" s="88">
        <v>0</v>
      </c>
      <c r="V97" s="88">
        <v>0</v>
      </c>
      <c r="W97" s="84">
        <f t="shared" si="18"/>
        <v>0</v>
      </c>
      <c r="X97" s="88">
        <v>0</v>
      </c>
      <c r="Y97" s="84">
        <v>0</v>
      </c>
      <c r="Z97" s="82">
        <f t="shared" si="26"/>
        <v>0</v>
      </c>
      <c r="AA97" s="84">
        <f t="shared" si="26"/>
        <v>0</v>
      </c>
      <c r="AB97" s="84">
        <f t="shared" si="27"/>
        <v>0</v>
      </c>
      <c r="AC97" s="97">
        <f t="shared" si="27"/>
        <v>4.0106126499999997</v>
      </c>
      <c r="AD97" s="82">
        <f t="shared" si="28"/>
        <v>0</v>
      </c>
      <c r="AE97" s="84">
        <f t="shared" si="28"/>
        <v>0</v>
      </c>
      <c r="AF97" s="88">
        <f t="shared" si="15"/>
        <v>0</v>
      </c>
      <c r="AG97" s="87">
        <f t="shared" si="16"/>
        <v>4.0106126499999997</v>
      </c>
      <c r="AH97" s="89" t="s">
        <v>109</v>
      </c>
    </row>
    <row r="98" spans="1:34" ht="27" customHeight="1" x14ac:dyDescent="0.25">
      <c r="A98" s="78" t="s">
        <v>155</v>
      </c>
      <c r="B98" s="79" t="str">
        <f>'[2]Ф2 '!B98</f>
        <v>Реконструкция РП-11, ул. Кирова, 3: замена трансформаторов- 2 шт. на 400 кВА, замена ячеек  выключателя (КСО - 25 шт. : Вакуумный выключатель  - 18 шт + РВЗ - 36 шт.; РВ - 5 шт; ВНАП - 2 шт.)</v>
      </c>
      <c r="C98" s="80" t="str">
        <f>'[2]Ф2 '!C98</f>
        <v>Q_ДЭСК_92</v>
      </c>
      <c r="D98" s="81" t="str">
        <f>'[2]Ф2 '!D98</f>
        <v>П</v>
      </c>
      <c r="E98" s="81">
        <f>'[2]Ф2 '!E98</f>
        <v>2027</v>
      </c>
      <c r="F98" s="81" t="str">
        <f>'[2]Ф2 '!F98</f>
        <v>нд</v>
      </c>
      <c r="G98" s="82">
        <f>'[2]Ф2 '!G98</f>
        <v>2027</v>
      </c>
      <c r="H98" s="84">
        <f>'[2]Ф2 '!T98/1.2</f>
        <v>0</v>
      </c>
      <c r="I98" s="83">
        <v>36.867831369999998</v>
      </c>
      <c r="J98" s="82" t="s">
        <v>51</v>
      </c>
      <c r="K98" s="84">
        <f t="shared" si="14"/>
        <v>0</v>
      </c>
      <c r="L98" s="96">
        <v>0</v>
      </c>
      <c r="M98" s="84">
        <f>'[2]Ф2 '!T98/1.2</f>
        <v>0</v>
      </c>
      <c r="N98" s="84">
        <v>0</v>
      </c>
      <c r="O98" s="84">
        <v>0</v>
      </c>
      <c r="P98" s="83">
        <f t="shared" si="21"/>
        <v>36.867831373685945</v>
      </c>
      <c r="Q98" s="84">
        <v>0</v>
      </c>
      <c r="R98" s="83">
        <f>'[2]Ф2 '!U98/1.2</f>
        <v>36.867831373685945</v>
      </c>
      <c r="S98" s="84">
        <v>0</v>
      </c>
      <c r="T98" s="84">
        <v>0</v>
      </c>
      <c r="U98" s="88">
        <v>0</v>
      </c>
      <c r="V98" s="88">
        <v>0</v>
      </c>
      <c r="W98" s="84">
        <f t="shared" si="18"/>
        <v>0</v>
      </c>
      <c r="X98" s="88">
        <v>0</v>
      </c>
      <c r="Y98" s="84">
        <v>0</v>
      </c>
      <c r="Z98" s="82">
        <f t="shared" si="26"/>
        <v>0</v>
      </c>
      <c r="AA98" s="84">
        <f t="shared" si="26"/>
        <v>0</v>
      </c>
      <c r="AB98" s="84">
        <f t="shared" si="27"/>
        <v>0</v>
      </c>
      <c r="AC98" s="97">
        <f t="shared" si="27"/>
        <v>36.867831369999998</v>
      </c>
      <c r="AD98" s="82">
        <f t="shared" si="28"/>
        <v>0</v>
      </c>
      <c r="AE98" s="84">
        <f t="shared" si="28"/>
        <v>0</v>
      </c>
      <c r="AF98" s="88">
        <f t="shared" si="15"/>
        <v>0</v>
      </c>
      <c r="AG98" s="87">
        <f t="shared" si="16"/>
        <v>36.867831369999998</v>
      </c>
      <c r="AH98" s="89" t="s">
        <v>109</v>
      </c>
    </row>
    <row r="99" spans="1:34" ht="27" customHeight="1" x14ac:dyDescent="0.25">
      <c r="A99" s="78" t="s">
        <v>156</v>
      </c>
      <c r="B99" s="79" t="str">
        <f>'[2]Ф2 '!B99</f>
        <v>Замена силовых трансформаторов ТП-59 (2х630кВА), КТПН-2А (400кВА) и ТП-58 (2х630кВА)</v>
      </c>
      <c r="C99" s="80" t="str">
        <f>'[2]Ф2 '!C99</f>
        <v>Q_ДЭСК_93</v>
      </c>
      <c r="D99" s="81" t="str">
        <f>'[2]Ф2 '!D99</f>
        <v>П</v>
      </c>
      <c r="E99" s="81">
        <f>'[2]Ф2 '!E99</f>
        <v>2027</v>
      </c>
      <c r="F99" s="81" t="str">
        <f>'[2]Ф2 '!F99</f>
        <v>нд</v>
      </c>
      <c r="G99" s="82">
        <f>'[2]Ф2 '!G99</f>
        <v>2027</v>
      </c>
      <c r="H99" s="84">
        <f>'[2]Ф2 '!T99/1.2</f>
        <v>0</v>
      </c>
      <c r="I99" s="83">
        <v>3.7968705699999998</v>
      </c>
      <c r="J99" s="82" t="s">
        <v>51</v>
      </c>
      <c r="K99" s="84">
        <f t="shared" si="14"/>
        <v>0</v>
      </c>
      <c r="L99" s="96">
        <v>0</v>
      </c>
      <c r="M99" s="84">
        <f>'[2]Ф2 '!T99/1.2</f>
        <v>0</v>
      </c>
      <c r="N99" s="84">
        <v>0</v>
      </c>
      <c r="O99" s="84">
        <v>0</v>
      </c>
      <c r="P99" s="83">
        <f t="shared" si="21"/>
        <v>3.7968705714269344</v>
      </c>
      <c r="Q99" s="84">
        <v>0</v>
      </c>
      <c r="R99" s="83">
        <f>'[2]Ф2 '!U99/1.2</f>
        <v>3.7968705714269344</v>
      </c>
      <c r="S99" s="84">
        <v>0</v>
      </c>
      <c r="T99" s="84">
        <v>0</v>
      </c>
      <c r="U99" s="88">
        <v>0</v>
      </c>
      <c r="V99" s="88">
        <v>0</v>
      </c>
      <c r="W99" s="84">
        <f t="shared" si="18"/>
        <v>0</v>
      </c>
      <c r="X99" s="88">
        <v>0</v>
      </c>
      <c r="Y99" s="84">
        <v>0</v>
      </c>
      <c r="Z99" s="82">
        <f t="shared" si="26"/>
        <v>0</v>
      </c>
      <c r="AA99" s="84">
        <f t="shared" si="26"/>
        <v>0</v>
      </c>
      <c r="AB99" s="84">
        <f t="shared" si="27"/>
        <v>0</v>
      </c>
      <c r="AC99" s="97">
        <f t="shared" si="27"/>
        <v>3.7968705699999998</v>
      </c>
      <c r="AD99" s="82">
        <f t="shared" si="28"/>
        <v>0</v>
      </c>
      <c r="AE99" s="84">
        <f t="shared" si="28"/>
        <v>0</v>
      </c>
      <c r="AF99" s="88">
        <f t="shared" si="15"/>
        <v>0</v>
      </c>
      <c r="AG99" s="87">
        <f t="shared" si="16"/>
        <v>3.7968705699999998</v>
      </c>
      <c r="AH99" s="89" t="s">
        <v>109</v>
      </c>
    </row>
    <row r="100" spans="1:34" ht="30" customHeight="1" x14ac:dyDescent="0.25">
      <c r="A100" s="78" t="s">
        <v>157</v>
      </c>
      <c r="B100" s="79" t="str">
        <f>'[2]Ф2 '!B100</f>
        <v xml:space="preserve">Реконструкция РУ-6кВ ТП-175 </v>
      </c>
      <c r="C100" s="80" t="str">
        <f>'[2]Ф2 '!C100</f>
        <v>Q_ДЭСК_94</v>
      </c>
      <c r="D100" s="81" t="str">
        <f>'[2]Ф2 '!D100</f>
        <v>П</v>
      </c>
      <c r="E100" s="81">
        <f>'[2]Ф2 '!E100</f>
        <v>2027</v>
      </c>
      <c r="F100" s="81" t="str">
        <f>'[2]Ф2 '!F100</f>
        <v>нд</v>
      </c>
      <c r="G100" s="82">
        <f>'[2]Ф2 '!G100</f>
        <v>2027</v>
      </c>
      <c r="H100" s="84">
        <f>'[2]Ф2 '!T100/1.2</f>
        <v>0</v>
      </c>
      <c r="I100" s="83">
        <v>3.3756657699999999</v>
      </c>
      <c r="J100" s="82" t="s">
        <v>51</v>
      </c>
      <c r="K100" s="84">
        <f t="shared" si="14"/>
        <v>0</v>
      </c>
      <c r="L100" s="96">
        <v>0</v>
      </c>
      <c r="M100" s="84">
        <f>'[2]Ф2 '!T100/1.2</f>
        <v>0</v>
      </c>
      <c r="N100" s="84">
        <v>0</v>
      </c>
      <c r="O100" s="84">
        <v>0</v>
      </c>
      <c r="P100" s="83">
        <f t="shared" si="21"/>
        <v>3.3756657702371107</v>
      </c>
      <c r="Q100" s="84">
        <v>0</v>
      </c>
      <c r="R100" s="83">
        <f>'[2]Ф2 '!U100/1.2</f>
        <v>3.3756657702371107</v>
      </c>
      <c r="S100" s="84">
        <v>0</v>
      </c>
      <c r="T100" s="84">
        <v>0</v>
      </c>
      <c r="U100" s="88">
        <v>0</v>
      </c>
      <c r="V100" s="88">
        <v>0</v>
      </c>
      <c r="W100" s="84">
        <f t="shared" si="18"/>
        <v>0</v>
      </c>
      <c r="X100" s="88">
        <v>0</v>
      </c>
      <c r="Y100" s="84">
        <v>0</v>
      </c>
      <c r="Z100" s="82">
        <f t="shared" si="26"/>
        <v>0</v>
      </c>
      <c r="AA100" s="84">
        <f t="shared" si="26"/>
        <v>0</v>
      </c>
      <c r="AB100" s="84">
        <f t="shared" si="27"/>
        <v>0</v>
      </c>
      <c r="AC100" s="97">
        <f t="shared" si="27"/>
        <v>3.3756657699999999</v>
      </c>
      <c r="AD100" s="82">
        <f t="shared" si="28"/>
        <v>0</v>
      </c>
      <c r="AE100" s="84">
        <f t="shared" si="28"/>
        <v>0</v>
      </c>
      <c r="AF100" s="88">
        <f t="shared" si="15"/>
        <v>0</v>
      </c>
      <c r="AG100" s="87">
        <f t="shared" si="16"/>
        <v>3.3756657699999999</v>
      </c>
      <c r="AH100" s="89" t="s">
        <v>109</v>
      </c>
    </row>
    <row r="101" spans="1:34" ht="30" customHeight="1" x14ac:dyDescent="0.25">
      <c r="A101" s="78" t="s">
        <v>158</v>
      </c>
      <c r="B101" s="79" t="str">
        <f>'[2]Ф2 '!B101</f>
        <v xml:space="preserve">Реконструкция РУ-6кВ ТП-176 </v>
      </c>
      <c r="C101" s="80" t="str">
        <f>'[2]Ф2 '!C101</f>
        <v>Q_ДЭСК_95</v>
      </c>
      <c r="D101" s="81" t="str">
        <f>'[2]Ф2 '!D101</f>
        <v>П</v>
      </c>
      <c r="E101" s="81">
        <f>'[2]Ф2 '!E101</f>
        <v>2027</v>
      </c>
      <c r="F101" s="81" t="str">
        <f>'[2]Ф2 '!F101</f>
        <v>нд</v>
      </c>
      <c r="G101" s="82">
        <f>'[2]Ф2 '!G101</f>
        <v>2027</v>
      </c>
      <c r="H101" s="84">
        <f>'[2]Ф2 '!T101/1.2</f>
        <v>0</v>
      </c>
      <c r="I101" s="83">
        <v>2.35626918</v>
      </c>
      <c r="J101" s="82" t="s">
        <v>51</v>
      </c>
      <c r="K101" s="84">
        <f t="shared" si="14"/>
        <v>0</v>
      </c>
      <c r="L101" s="96">
        <v>0</v>
      </c>
      <c r="M101" s="84">
        <f>'[2]Ф2 '!T101/1.2</f>
        <v>0</v>
      </c>
      <c r="N101" s="84">
        <v>0</v>
      </c>
      <c r="O101" s="84">
        <v>0</v>
      </c>
      <c r="P101" s="83">
        <f t="shared" si="21"/>
        <v>2.3562691799366013</v>
      </c>
      <c r="Q101" s="84">
        <v>0</v>
      </c>
      <c r="R101" s="83">
        <f>'[2]Ф2 '!U101/1.2</f>
        <v>2.3562691799366013</v>
      </c>
      <c r="S101" s="84">
        <v>0</v>
      </c>
      <c r="T101" s="84">
        <v>0</v>
      </c>
      <c r="U101" s="88">
        <v>0</v>
      </c>
      <c r="V101" s="88">
        <v>0</v>
      </c>
      <c r="W101" s="84">
        <f t="shared" si="18"/>
        <v>0</v>
      </c>
      <c r="X101" s="88">
        <v>0</v>
      </c>
      <c r="Y101" s="84">
        <v>0</v>
      </c>
      <c r="Z101" s="82">
        <f t="shared" si="26"/>
        <v>0</v>
      </c>
      <c r="AA101" s="84">
        <f t="shared" si="26"/>
        <v>0</v>
      </c>
      <c r="AB101" s="84">
        <f t="shared" si="27"/>
        <v>0</v>
      </c>
      <c r="AC101" s="97">
        <f t="shared" si="27"/>
        <v>2.35626918</v>
      </c>
      <c r="AD101" s="82">
        <f t="shared" si="28"/>
        <v>0</v>
      </c>
      <c r="AE101" s="84">
        <f t="shared" si="28"/>
        <v>0</v>
      </c>
      <c r="AF101" s="88">
        <f t="shared" si="15"/>
        <v>0</v>
      </c>
      <c r="AG101" s="87">
        <f t="shared" si="16"/>
        <v>2.35626918</v>
      </c>
      <c r="AH101" s="89" t="s">
        <v>109</v>
      </c>
    </row>
    <row r="102" spans="1:34" ht="36" customHeight="1" outlineLevel="1" x14ac:dyDescent="0.25">
      <c r="A102" s="75" t="s">
        <v>159</v>
      </c>
      <c r="B102" s="76" t="s">
        <v>160</v>
      </c>
      <c r="C102" s="61" t="s">
        <v>51</v>
      </c>
      <c r="D102" s="61" t="str">
        <f>[1]Ф2!D67</f>
        <v>нд</v>
      </c>
      <c r="E102" s="61" t="s">
        <v>51</v>
      </c>
      <c r="F102" s="61" t="s">
        <v>51</v>
      </c>
      <c r="G102" s="61" t="s">
        <v>51</v>
      </c>
      <c r="H102" s="62">
        <f t="shared" ref="H102:AG102" si="29">SUM(H103:H110)</f>
        <v>6.4544083333333342</v>
      </c>
      <c r="I102" s="62">
        <f t="shared" si="29"/>
        <v>19.219566950000001</v>
      </c>
      <c r="J102" s="62">
        <f t="shared" si="29"/>
        <v>0</v>
      </c>
      <c r="K102" s="62">
        <f t="shared" si="29"/>
        <v>6.4544083333333342</v>
      </c>
      <c r="L102" s="62">
        <f t="shared" si="29"/>
        <v>0</v>
      </c>
      <c r="M102" s="62">
        <f t="shared" si="29"/>
        <v>6.4544083333333342</v>
      </c>
      <c r="N102" s="64">
        <f t="shared" si="29"/>
        <v>0</v>
      </c>
      <c r="O102" s="64">
        <f t="shared" si="29"/>
        <v>0</v>
      </c>
      <c r="P102" s="62">
        <f t="shared" si="29"/>
        <v>19.219566950000001</v>
      </c>
      <c r="Q102" s="62">
        <f t="shared" si="29"/>
        <v>0</v>
      </c>
      <c r="R102" s="62">
        <f t="shared" si="29"/>
        <v>19.219566950000001</v>
      </c>
      <c r="S102" s="62">
        <f t="shared" si="29"/>
        <v>0</v>
      </c>
      <c r="T102" s="62">
        <f t="shared" si="29"/>
        <v>0</v>
      </c>
      <c r="U102" s="62">
        <f t="shared" si="29"/>
        <v>0</v>
      </c>
      <c r="V102" s="62">
        <f t="shared" si="29"/>
        <v>0</v>
      </c>
      <c r="W102" s="62">
        <f t="shared" si="29"/>
        <v>0</v>
      </c>
      <c r="X102" s="62">
        <f t="shared" si="29"/>
        <v>6.4544083333333342</v>
      </c>
      <c r="Y102" s="62">
        <f t="shared" si="29"/>
        <v>6.45440228</v>
      </c>
      <c r="Z102" s="62">
        <f t="shared" si="29"/>
        <v>0</v>
      </c>
      <c r="AA102" s="62">
        <f t="shared" si="29"/>
        <v>3.0108664899999997</v>
      </c>
      <c r="AB102" s="62">
        <f t="shared" si="29"/>
        <v>0</v>
      </c>
      <c r="AC102" s="62">
        <f t="shared" si="29"/>
        <v>9.7542981799999993</v>
      </c>
      <c r="AD102" s="62">
        <f t="shared" si="29"/>
        <v>0</v>
      </c>
      <c r="AE102" s="62">
        <f t="shared" si="29"/>
        <v>0</v>
      </c>
      <c r="AF102" s="62">
        <f t="shared" si="29"/>
        <v>6.4544083333333342</v>
      </c>
      <c r="AG102" s="62">
        <f t="shared" si="29"/>
        <v>19.219566950000001</v>
      </c>
      <c r="AH102" s="98" t="s">
        <v>51</v>
      </c>
    </row>
    <row r="103" spans="1:34" ht="50.25" customHeight="1" outlineLevel="1" x14ac:dyDescent="0.25">
      <c r="A103" s="78" t="s">
        <v>161</v>
      </c>
      <c r="B103" s="99" t="str">
        <f>'[2]Ф2 '!B103</f>
        <v>Замена маслянных выключателей (МВ-10) на вакуумные (ВВЭ-10) на Ф-6, Ф-8, Ф-10 и Ф-25 от ПС-35/10кВ "БХЗ" (включая пуско-наладочные работы) г.Лесозаводск</v>
      </c>
      <c r="C103" s="100" t="str">
        <f>'[2]Ф2 '!C103</f>
        <v>Р_ДЭСК_057</v>
      </c>
      <c r="D103" s="82" t="s">
        <v>103</v>
      </c>
      <c r="E103" s="82">
        <f>'[2]Ф2 '!E103</f>
        <v>2025</v>
      </c>
      <c r="F103" s="82">
        <v>2025</v>
      </c>
      <c r="G103" s="82">
        <f>'[2]Ф2 '!G103</f>
        <v>2025</v>
      </c>
      <c r="H103" s="83">
        <f>'[2]Ф2 '!I103/1.2</f>
        <v>3.245825</v>
      </c>
      <c r="I103" s="83">
        <v>3.2458241399999999</v>
      </c>
      <c r="J103" s="82" t="s">
        <v>51</v>
      </c>
      <c r="K103" s="83">
        <f>SUM(L103:O103)</f>
        <v>3.245825</v>
      </c>
      <c r="L103" s="84">
        <v>0</v>
      </c>
      <c r="M103" s="83">
        <f>H103</f>
        <v>3.245825</v>
      </c>
      <c r="N103" s="84">
        <v>0</v>
      </c>
      <c r="O103" s="84">
        <v>0</v>
      </c>
      <c r="P103" s="83">
        <f>SUM(Q103:T103)</f>
        <v>3.2458241399999999</v>
      </c>
      <c r="Q103" s="84">
        <v>0</v>
      </c>
      <c r="R103" s="83">
        <f t="shared" ref="R103:R110" si="30">I103</f>
        <v>3.2458241399999999</v>
      </c>
      <c r="S103" s="84">
        <v>0</v>
      </c>
      <c r="T103" s="84">
        <v>0</v>
      </c>
      <c r="U103" s="88">
        <v>0</v>
      </c>
      <c r="V103" s="88">
        <v>0</v>
      </c>
      <c r="W103" s="84">
        <f t="shared" ref="W103:W110" si="31">IF(G103=2024,I103,0)</f>
        <v>0</v>
      </c>
      <c r="X103" s="83">
        <f t="shared" ref="X103:Y105" si="32">H103</f>
        <v>3.245825</v>
      </c>
      <c r="Y103" s="83">
        <f t="shared" si="32"/>
        <v>3.2458241399999999</v>
      </c>
      <c r="Z103" s="84">
        <f t="shared" ref="Z103:AE110" si="33">IF(F103=2026,H103,0)</f>
        <v>0</v>
      </c>
      <c r="AA103" s="84">
        <f t="shared" si="33"/>
        <v>0</v>
      </c>
      <c r="AB103" s="84">
        <f t="shared" si="33"/>
        <v>0</v>
      </c>
      <c r="AC103" s="84">
        <f t="shared" si="33"/>
        <v>0</v>
      </c>
      <c r="AD103" s="84">
        <f t="shared" si="33"/>
        <v>0</v>
      </c>
      <c r="AE103" s="84">
        <f t="shared" si="33"/>
        <v>0</v>
      </c>
      <c r="AF103" s="87">
        <f t="shared" ref="AF103:AF110" si="34">U103+V103+W103+X103+Z103+AB103+AD103</f>
        <v>3.245825</v>
      </c>
      <c r="AG103" s="87">
        <f t="shared" ref="AG103:AG110" si="35">U103+V103+W103+Y103+AA103+AC103+AE103</f>
        <v>3.2458241399999999</v>
      </c>
      <c r="AH103" s="101" t="str">
        <f>'[2]Ф2 '!CJ103</f>
        <v>Повышение пропускной способности, улучшение качества напряжения у существующих потребителей</v>
      </c>
    </row>
    <row r="104" spans="1:34" ht="25.5" customHeight="1" outlineLevel="1" x14ac:dyDescent="0.25">
      <c r="A104" s="78" t="s">
        <v>162</v>
      </c>
      <c r="B104" s="99" t="str">
        <f>'[2]Ф2 '!B104</f>
        <v>Замена камер КСО в ТП-100 (2 х 400 кВА), ТП-117 (100 кВА) г.Лесозаводск</v>
      </c>
      <c r="C104" s="100" t="str">
        <f>'[2]Ф2 '!C104</f>
        <v>Р_ДЭСК_059</v>
      </c>
      <c r="D104" s="82" t="s">
        <v>103</v>
      </c>
      <c r="E104" s="82">
        <f>'[2]Ф2 '!E104</f>
        <v>2025</v>
      </c>
      <c r="F104" s="82">
        <v>2025</v>
      </c>
      <c r="G104" s="82">
        <f>'[2]Ф2 '!G104</f>
        <v>2025</v>
      </c>
      <c r="H104" s="83">
        <f>'[2]Ф2 '!I104/1.2</f>
        <v>1.1029666666666669</v>
      </c>
      <c r="I104" s="83">
        <v>1.1029628300000001</v>
      </c>
      <c r="J104" s="82" t="s">
        <v>51</v>
      </c>
      <c r="K104" s="83">
        <f t="shared" ref="K104:K110" si="36">SUM(L104:O104)</f>
        <v>1.1029666666666669</v>
      </c>
      <c r="L104" s="84">
        <v>0</v>
      </c>
      <c r="M104" s="83">
        <f t="shared" ref="M104:M110" si="37">H104</f>
        <v>1.1029666666666669</v>
      </c>
      <c r="N104" s="84">
        <v>0</v>
      </c>
      <c r="O104" s="84">
        <v>0</v>
      </c>
      <c r="P104" s="83">
        <f t="shared" ref="P104:P110" si="38">SUM(Q104:T104)</f>
        <v>1.1029628300000001</v>
      </c>
      <c r="Q104" s="84">
        <v>0</v>
      </c>
      <c r="R104" s="83">
        <f t="shared" si="30"/>
        <v>1.1029628300000001</v>
      </c>
      <c r="S104" s="84">
        <v>0</v>
      </c>
      <c r="T104" s="84">
        <v>0</v>
      </c>
      <c r="U104" s="88">
        <v>0</v>
      </c>
      <c r="V104" s="88">
        <v>0</v>
      </c>
      <c r="W104" s="84">
        <f t="shared" si="31"/>
        <v>0</v>
      </c>
      <c r="X104" s="83">
        <f t="shared" si="32"/>
        <v>1.1029666666666669</v>
      </c>
      <c r="Y104" s="83">
        <f t="shared" si="32"/>
        <v>1.1029628300000001</v>
      </c>
      <c r="Z104" s="84">
        <f t="shared" si="33"/>
        <v>0</v>
      </c>
      <c r="AA104" s="84">
        <f t="shared" si="33"/>
        <v>0</v>
      </c>
      <c r="AB104" s="84">
        <f t="shared" si="33"/>
        <v>0</v>
      </c>
      <c r="AC104" s="84">
        <f t="shared" si="33"/>
        <v>0</v>
      </c>
      <c r="AD104" s="84">
        <f t="shared" si="33"/>
        <v>0</v>
      </c>
      <c r="AE104" s="84">
        <f t="shared" si="33"/>
        <v>0</v>
      </c>
      <c r="AF104" s="87">
        <f t="shared" si="34"/>
        <v>1.1029666666666669</v>
      </c>
      <c r="AG104" s="87">
        <f t="shared" si="35"/>
        <v>1.1029628300000001</v>
      </c>
      <c r="AH104" s="101" t="str">
        <f>'[2]Ф2 '!CJ104</f>
        <v>Повышение пропускной способности, улучшение качества напряжения у существующих потребителей</v>
      </c>
    </row>
    <row r="105" spans="1:34" ht="36" customHeight="1" outlineLevel="1" x14ac:dyDescent="0.25">
      <c r="A105" s="78" t="s">
        <v>163</v>
      </c>
      <c r="B105" s="99" t="str">
        <f>'[2]Ф2 '!B105</f>
        <v>Замена силовых трансформаторов ТП-83 (630 кВА) и ТП-30 (2 х 250 кВА) г.Лесозаводск</v>
      </c>
      <c r="C105" s="100" t="str">
        <f>'[2]Ф2 '!C105</f>
        <v>Р_ДЭСК_058</v>
      </c>
      <c r="D105" s="82" t="s">
        <v>103</v>
      </c>
      <c r="E105" s="82">
        <f>'[2]Ф2 '!E105</f>
        <v>2025</v>
      </c>
      <c r="F105" s="82">
        <v>2025</v>
      </c>
      <c r="G105" s="82">
        <f>'[2]Ф2 '!G105</f>
        <v>2025</v>
      </c>
      <c r="H105" s="83">
        <f>'[2]Ф2 '!I105/1.2</f>
        <v>2.1056166666666671</v>
      </c>
      <c r="I105" s="83">
        <v>2.1056153100000001</v>
      </c>
      <c r="J105" s="82" t="s">
        <v>51</v>
      </c>
      <c r="K105" s="83">
        <f t="shared" si="36"/>
        <v>2.1056166666666671</v>
      </c>
      <c r="L105" s="84">
        <v>0</v>
      </c>
      <c r="M105" s="83">
        <f t="shared" si="37"/>
        <v>2.1056166666666671</v>
      </c>
      <c r="N105" s="84">
        <v>0</v>
      </c>
      <c r="O105" s="84">
        <v>0</v>
      </c>
      <c r="P105" s="83">
        <f t="shared" si="38"/>
        <v>2.1056153100000001</v>
      </c>
      <c r="Q105" s="84">
        <v>0</v>
      </c>
      <c r="R105" s="83">
        <f t="shared" si="30"/>
        <v>2.1056153100000001</v>
      </c>
      <c r="S105" s="84">
        <v>0</v>
      </c>
      <c r="T105" s="84">
        <v>0</v>
      </c>
      <c r="U105" s="88">
        <v>0</v>
      </c>
      <c r="V105" s="88">
        <v>0</v>
      </c>
      <c r="W105" s="84">
        <f t="shared" si="31"/>
        <v>0</v>
      </c>
      <c r="X105" s="83">
        <f t="shared" si="32"/>
        <v>2.1056166666666671</v>
      </c>
      <c r="Y105" s="83">
        <f t="shared" si="32"/>
        <v>2.1056153100000001</v>
      </c>
      <c r="Z105" s="84">
        <f t="shared" si="33"/>
        <v>0</v>
      </c>
      <c r="AA105" s="84">
        <f t="shared" si="33"/>
        <v>0</v>
      </c>
      <c r="AB105" s="84">
        <f t="shared" si="33"/>
        <v>0</v>
      </c>
      <c r="AC105" s="84">
        <f t="shared" si="33"/>
        <v>0</v>
      </c>
      <c r="AD105" s="84">
        <f t="shared" si="33"/>
        <v>0</v>
      </c>
      <c r="AE105" s="84">
        <f t="shared" si="33"/>
        <v>0</v>
      </c>
      <c r="AF105" s="87">
        <f t="shared" si="34"/>
        <v>2.1056166666666671</v>
      </c>
      <c r="AG105" s="87">
        <f t="shared" si="35"/>
        <v>2.1056153100000001</v>
      </c>
      <c r="AH105" s="101" t="str">
        <f>'[2]Ф2 '!CJ105</f>
        <v>Повышение пропускной способности, улучшение качества напряжения у существующих потребителей</v>
      </c>
    </row>
    <row r="106" spans="1:34" ht="36" customHeight="1" outlineLevel="1" x14ac:dyDescent="0.25">
      <c r="A106" s="78" t="s">
        <v>164</v>
      </c>
      <c r="B106" s="99" t="str">
        <f>'[2]Ф2 '!B106</f>
        <v>Замена камер КСО в ТП-57 и ТП-102</v>
      </c>
      <c r="C106" s="100" t="str">
        <f>'[2]Ф2 '!C106</f>
        <v>Q_ДЭСК_14</v>
      </c>
      <c r="D106" s="82" t="s">
        <v>103</v>
      </c>
      <c r="E106" s="82">
        <f>'[2]Ф2 '!E106</f>
        <v>2026</v>
      </c>
      <c r="F106" s="84">
        <v>0</v>
      </c>
      <c r="G106" s="82">
        <f>'[2]Ф2 '!G106</f>
        <v>2026</v>
      </c>
      <c r="H106" s="84">
        <f>'[2]Ф2 '!H106/1.2</f>
        <v>0</v>
      </c>
      <c r="I106" s="83">
        <v>1.94820773</v>
      </c>
      <c r="J106" s="82" t="s">
        <v>51</v>
      </c>
      <c r="K106" s="84">
        <f t="shared" si="36"/>
        <v>0</v>
      </c>
      <c r="L106" s="84">
        <v>0</v>
      </c>
      <c r="M106" s="84">
        <f t="shared" si="37"/>
        <v>0</v>
      </c>
      <c r="N106" s="84">
        <v>0</v>
      </c>
      <c r="O106" s="84">
        <v>0</v>
      </c>
      <c r="P106" s="83">
        <f t="shared" si="38"/>
        <v>1.94820773</v>
      </c>
      <c r="Q106" s="84">
        <v>0</v>
      </c>
      <c r="R106" s="83">
        <f t="shared" si="30"/>
        <v>1.94820773</v>
      </c>
      <c r="S106" s="84">
        <v>0</v>
      </c>
      <c r="T106" s="84">
        <v>0</v>
      </c>
      <c r="U106" s="88">
        <v>0</v>
      </c>
      <c r="V106" s="88">
        <v>0</v>
      </c>
      <c r="W106" s="84">
        <f t="shared" si="31"/>
        <v>0</v>
      </c>
      <c r="X106" s="84">
        <v>0</v>
      </c>
      <c r="Y106" s="84">
        <v>0</v>
      </c>
      <c r="Z106" s="84">
        <f t="shared" ref="Z106:AA107" si="39">H106</f>
        <v>0</v>
      </c>
      <c r="AA106" s="83">
        <f t="shared" si="39"/>
        <v>1.94820773</v>
      </c>
      <c r="AB106" s="84">
        <f t="shared" si="33"/>
        <v>0</v>
      </c>
      <c r="AC106" s="84">
        <f t="shared" si="33"/>
        <v>0</v>
      </c>
      <c r="AD106" s="84">
        <f t="shared" si="33"/>
        <v>0</v>
      </c>
      <c r="AE106" s="84">
        <f t="shared" si="33"/>
        <v>0</v>
      </c>
      <c r="AF106" s="88">
        <f t="shared" si="34"/>
        <v>0</v>
      </c>
      <c r="AG106" s="87">
        <f t="shared" si="35"/>
        <v>1.94820773</v>
      </c>
      <c r="AH106" s="101" t="str">
        <f>'[2]Ф2 '!CJ106</f>
        <v>Повышение пропускной способности, улучшение качества напряжения у существующих потребителей</v>
      </c>
    </row>
    <row r="107" spans="1:34" ht="36" customHeight="1" outlineLevel="1" x14ac:dyDescent="0.25">
      <c r="A107" s="78" t="s">
        <v>165</v>
      </c>
      <c r="B107" s="99" t="str">
        <f>'[2]Ф2 '!B107</f>
        <v>Замена силовых трансформаторов ТП-82 (630кВА), КТПН-48А (400кВА)</v>
      </c>
      <c r="C107" s="100" t="str">
        <f>'[2]Ф2 '!C107</f>
        <v>Q_ДЭСК_15</v>
      </c>
      <c r="D107" s="82" t="s">
        <v>103</v>
      </c>
      <c r="E107" s="82">
        <f>'[2]Ф2 '!E107</f>
        <v>2026</v>
      </c>
      <c r="F107" s="84">
        <v>0</v>
      </c>
      <c r="G107" s="82">
        <f>'[2]Ф2 '!G107</f>
        <v>2026</v>
      </c>
      <c r="H107" s="84">
        <f>'[2]Ф2 '!H107/1.2</f>
        <v>0</v>
      </c>
      <c r="I107" s="83">
        <v>1.0626587599999999</v>
      </c>
      <c r="J107" s="82" t="s">
        <v>51</v>
      </c>
      <c r="K107" s="84">
        <f t="shared" si="36"/>
        <v>0</v>
      </c>
      <c r="L107" s="84">
        <v>0</v>
      </c>
      <c r="M107" s="84">
        <f t="shared" si="37"/>
        <v>0</v>
      </c>
      <c r="N107" s="84">
        <v>0</v>
      </c>
      <c r="O107" s="84">
        <v>0</v>
      </c>
      <c r="P107" s="83">
        <f t="shared" si="38"/>
        <v>1.0626587599999999</v>
      </c>
      <c r="Q107" s="84">
        <v>0</v>
      </c>
      <c r="R107" s="83">
        <f t="shared" si="30"/>
        <v>1.0626587599999999</v>
      </c>
      <c r="S107" s="84">
        <v>0</v>
      </c>
      <c r="T107" s="84">
        <v>0</v>
      </c>
      <c r="U107" s="88">
        <v>0</v>
      </c>
      <c r="V107" s="88">
        <v>0</v>
      </c>
      <c r="W107" s="84">
        <f t="shared" si="31"/>
        <v>0</v>
      </c>
      <c r="X107" s="84">
        <v>0</v>
      </c>
      <c r="Y107" s="84">
        <v>0</v>
      </c>
      <c r="Z107" s="84">
        <f t="shared" si="39"/>
        <v>0</v>
      </c>
      <c r="AA107" s="83">
        <f t="shared" si="39"/>
        <v>1.0626587599999999</v>
      </c>
      <c r="AB107" s="84">
        <f t="shared" si="33"/>
        <v>0</v>
      </c>
      <c r="AC107" s="84">
        <f t="shared" si="33"/>
        <v>0</v>
      </c>
      <c r="AD107" s="84">
        <f t="shared" si="33"/>
        <v>0</v>
      </c>
      <c r="AE107" s="84">
        <f t="shared" si="33"/>
        <v>0</v>
      </c>
      <c r="AF107" s="88">
        <f t="shared" si="34"/>
        <v>0</v>
      </c>
      <c r="AG107" s="87">
        <f t="shared" si="35"/>
        <v>1.0626587599999999</v>
      </c>
      <c r="AH107" s="101" t="str">
        <f>'[2]Ф2 '!CJ107</f>
        <v>Повышение пропускной способности, улучшение качества напряжения у существующих потребителей</v>
      </c>
    </row>
    <row r="108" spans="1:34" ht="36" customHeight="1" outlineLevel="1" x14ac:dyDescent="0.25">
      <c r="A108" s="78" t="s">
        <v>166</v>
      </c>
      <c r="B108" s="99" t="str">
        <f>'[2]Ф2 '!B108</f>
        <v>Замена МВ-35 на ВВЭ-35 ввод Т-2 на ПС-35/10кВ "БХЗ"</v>
      </c>
      <c r="C108" s="100" t="str">
        <f>'[2]Ф2 '!C108</f>
        <v>Q_ДЭСК_96</v>
      </c>
      <c r="D108" s="82" t="s">
        <v>103</v>
      </c>
      <c r="E108" s="82">
        <f>'[2]Ф2 '!E108</f>
        <v>2027</v>
      </c>
      <c r="F108" s="84">
        <v>0</v>
      </c>
      <c r="G108" s="82">
        <f>'[2]Ф2 '!G108</f>
        <v>2027</v>
      </c>
      <c r="H108" s="84">
        <f>'[2]Ф2 '!H108/1.2</f>
        <v>0</v>
      </c>
      <c r="I108" s="83">
        <v>2.5208475099999998</v>
      </c>
      <c r="J108" s="82" t="s">
        <v>51</v>
      </c>
      <c r="K108" s="84">
        <f t="shared" si="36"/>
        <v>0</v>
      </c>
      <c r="L108" s="84">
        <v>0</v>
      </c>
      <c r="M108" s="84">
        <f t="shared" si="37"/>
        <v>0</v>
      </c>
      <c r="N108" s="84">
        <v>0</v>
      </c>
      <c r="O108" s="84">
        <v>0</v>
      </c>
      <c r="P108" s="83">
        <f t="shared" si="38"/>
        <v>2.5208475099999998</v>
      </c>
      <c r="Q108" s="84">
        <v>0</v>
      </c>
      <c r="R108" s="83">
        <f t="shared" si="30"/>
        <v>2.5208475099999998</v>
      </c>
      <c r="S108" s="84">
        <v>0</v>
      </c>
      <c r="T108" s="84">
        <v>0</v>
      </c>
      <c r="U108" s="88">
        <v>0</v>
      </c>
      <c r="V108" s="88">
        <v>0</v>
      </c>
      <c r="W108" s="84">
        <f t="shared" si="31"/>
        <v>0</v>
      </c>
      <c r="X108" s="84">
        <v>0</v>
      </c>
      <c r="Y108" s="84">
        <v>0</v>
      </c>
      <c r="Z108" s="84">
        <f t="shared" ref="Z108:AA110" si="40">IF(F108=2026,H108,0)</f>
        <v>0</v>
      </c>
      <c r="AA108" s="84">
        <f t="shared" si="40"/>
        <v>0</v>
      </c>
      <c r="AB108" s="84">
        <f t="shared" ref="AB108:AC110" si="41">H108</f>
        <v>0</v>
      </c>
      <c r="AC108" s="83">
        <f t="shared" si="41"/>
        <v>2.5208475099999998</v>
      </c>
      <c r="AD108" s="84">
        <f t="shared" si="33"/>
        <v>0</v>
      </c>
      <c r="AE108" s="84">
        <f t="shared" si="33"/>
        <v>0</v>
      </c>
      <c r="AF108" s="88">
        <f t="shared" si="34"/>
        <v>0</v>
      </c>
      <c r="AG108" s="87">
        <f t="shared" si="35"/>
        <v>2.5208475099999998</v>
      </c>
      <c r="AH108" s="101" t="str">
        <f>'[2]Ф2 '!CJ108</f>
        <v>Повышение пропускной способности, улучшение качества напряжения у существующих потребителей</v>
      </c>
    </row>
    <row r="109" spans="1:34" ht="49.5" customHeight="1" outlineLevel="1" x14ac:dyDescent="0.25">
      <c r="A109" s="78" t="s">
        <v>167</v>
      </c>
      <c r="B109" s="99" t="str">
        <f>'[2]Ф2 '!B109</f>
        <v>Замена маслянных выключателей (МВ-10) на вакуумные (ВВЭ-10) на Ф-5 и Ф-12 от ПС-35/10кВ "БХЗ" (включая пуско-наладочные работы); Ф-19 к ТП-123 и Ф-11 к Р-7 от РП-Шв. фабрика</v>
      </c>
      <c r="C109" s="100" t="str">
        <f>'[2]Ф2 '!C109</f>
        <v>Q_ДЭСК_97</v>
      </c>
      <c r="D109" s="82" t="s">
        <v>103</v>
      </c>
      <c r="E109" s="82">
        <f>'[2]Ф2 '!E109</f>
        <v>2027</v>
      </c>
      <c r="F109" s="84">
        <v>0</v>
      </c>
      <c r="G109" s="82">
        <f>'[2]Ф2 '!G109</f>
        <v>2027</v>
      </c>
      <c r="H109" s="84">
        <f>'[2]Ф2 '!H109/1.2</f>
        <v>0</v>
      </c>
      <c r="I109" s="83">
        <v>6.30982311</v>
      </c>
      <c r="J109" s="82" t="s">
        <v>51</v>
      </c>
      <c r="K109" s="84">
        <f t="shared" si="36"/>
        <v>0</v>
      </c>
      <c r="L109" s="84">
        <v>0</v>
      </c>
      <c r="M109" s="84">
        <f t="shared" si="37"/>
        <v>0</v>
      </c>
      <c r="N109" s="84">
        <v>0</v>
      </c>
      <c r="O109" s="84">
        <v>0</v>
      </c>
      <c r="P109" s="83">
        <f t="shared" si="38"/>
        <v>6.30982311</v>
      </c>
      <c r="Q109" s="84">
        <v>0</v>
      </c>
      <c r="R109" s="83">
        <f t="shared" si="30"/>
        <v>6.30982311</v>
      </c>
      <c r="S109" s="84">
        <v>0</v>
      </c>
      <c r="T109" s="84">
        <v>0</v>
      </c>
      <c r="U109" s="88">
        <v>0</v>
      </c>
      <c r="V109" s="88">
        <v>0</v>
      </c>
      <c r="W109" s="84">
        <f t="shared" si="31"/>
        <v>0</v>
      </c>
      <c r="X109" s="84">
        <v>0</v>
      </c>
      <c r="Y109" s="84">
        <v>0</v>
      </c>
      <c r="Z109" s="84">
        <f t="shared" si="40"/>
        <v>0</v>
      </c>
      <c r="AA109" s="84">
        <f t="shared" si="40"/>
        <v>0</v>
      </c>
      <c r="AB109" s="84">
        <f t="shared" si="41"/>
        <v>0</v>
      </c>
      <c r="AC109" s="83">
        <f t="shared" si="41"/>
        <v>6.30982311</v>
      </c>
      <c r="AD109" s="84">
        <f t="shared" si="33"/>
        <v>0</v>
      </c>
      <c r="AE109" s="84">
        <f t="shared" si="33"/>
        <v>0</v>
      </c>
      <c r="AF109" s="88">
        <f t="shared" si="34"/>
        <v>0</v>
      </c>
      <c r="AG109" s="87">
        <f t="shared" si="35"/>
        <v>6.30982311</v>
      </c>
      <c r="AH109" s="101" t="str">
        <f>'[2]Ф2 '!CJ109</f>
        <v>Повышение пропускной способности, улучшение качества напряжения у существующих потребителей</v>
      </c>
    </row>
    <row r="110" spans="1:34" ht="26.25" customHeight="1" outlineLevel="1" x14ac:dyDescent="0.25">
      <c r="A110" s="78" t="s">
        <v>168</v>
      </c>
      <c r="B110" s="99" t="str">
        <f>'[2]Ф2 '!B110</f>
        <v>Замена камер КСО в ТП-119</v>
      </c>
      <c r="C110" s="100" t="str">
        <f>'[2]Ф2 '!C110</f>
        <v>Q_ДЭСК_98</v>
      </c>
      <c r="D110" s="82" t="s">
        <v>103</v>
      </c>
      <c r="E110" s="82">
        <f>'[2]Ф2 '!E110</f>
        <v>2027</v>
      </c>
      <c r="F110" s="84">
        <v>0</v>
      </c>
      <c r="G110" s="82">
        <f>'[2]Ф2 '!G110</f>
        <v>2027</v>
      </c>
      <c r="H110" s="84">
        <f>'[2]Ф2 '!H110/1.2</f>
        <v>0</v>
      </c>
      <c r="I110" s="83">
        <v>0.92362756000000001</v>
      </c>
      <c r="J110" s="82" t="s">
        <v>51</v>
      </c>
      <c r="K110" s="84">
        <f t="shared" si="36"/>
        <v>0</v>
      </c>
      <c r="L110" s="84">
        <v>0</v>
      </c>
      <c r="M110" s="84">
        <f t="shared" si="37"/>
        <v>0</v>
      </c>
      <c r="N110" s="84">
        <v>0</v>
      </c>
      <c r="O110" s="84">
        <v>0</v>
      </c>
      <c r="P110" s="83">
        <f t="shared" si="38"/>
        <v>0.92362756000000001</v>
      </c>
      <c r="Q110" s="84">
        <v>0</v>
      </c>
      <c r="R110" s="83">
        <f t="shared" si="30"/>
        <v>0.92362756000000001</v>
      </c>
      <c r="S110" s="84">
        <v>0</v>
      </c>
      <c r="T110" s="84">
        <v>0</v>
      </c>
      <c r="U110" s="88">
        <v>0</v>
      </c>
      <c r="V110" s="88">
        <v>0</v>
      </c>
      <c r="W110" s="84">
        <f t="shared" si="31"/>
        <v>0</v>
      </c>
      <c r="X110" s="84">
        <v>0</v>
      </c>
      <c r="Y110" s="84">
        <v>0</v>
      </c>
      <c r="Z110" s="84">
        <f t="shared" si="40"/>
        <v>0</v>
      </c>
      <c r="AA110" s="84">
        <f t="shared" si="40"/>
        <v>0</v>
      </c>
      <c r="AB110" s="84">
        <f t="shared" si="41"/>
        <v>0</v>
      </c>
      <c r="AC110" s="83">
        <f t="shared" si="41"/>
        <v>0.92362756000000001</v>
      </c>
      <c r="AD110" s="84">
        <f t="shared" si="33"/>
        <v>0</v>
      </c>
      <c r="AE110" s="84">
        <f t="shared" si="33"/>
        <v>0</v>
      </c>
      <c r="AF110" s="88">
        <f t="shared" si="34"/>
        <v>0</v>
      </c>
      <c r="AG110" s="87">
        <f t="shared" si="35"/>
        <v>0.92362756000000001</v>
      </c>
      <c r="AH110" s="101" t="str">
        <f>'[2]Ф2 '!CJ110</f>
        <v>Повышение пропускной способности, улучшение качества напряжения у существующих потребителей</v>
      </c>
    </row>
    <row r="111" spans="1:34" ht="30" x14ac:dyDescent="0.25">
      <c r="A111" s="75" t="s">
        <v>169</v>
      </c>
      <c r="B111" s="76" t="s">
        <v>170</v>
      </c>
      <c r="C111" s="61" t="s">
        <v>51</v>
      </c>
      <c r="D111" s="61" t="str">
        <f>[1]Ф2!D68</f>
        <v>П</v>
      </c>
      <c r="E111" s="61" t="s">
        <v>51</v>
      </c>
      <c r="F111" s="61" t="s">
        <v>51</v>
      </c>
      <c r="G111" s="61" t="s">
        <v>51</v>
      </c>
      <c r="H111" s="62">
        <f>H112</f>
        <v>194.14697030777583</v>
      </c>
      <c r="I111" s="62">
        <f>I112</f>
        <v>331.02002952333333</v>
      </c>
      <c r="J111" s="61" t="s">
        <v>51</v>
      </c>
      <c r="K111" s="62">
        <f>K112</f>
        <v>194.14666456777582</v>
      </c>
      <c r="L111" s="62">
        <f t="shared" ref="L111:AG111" si="42">L112</f>
        <v>5.089844679114548</v>
      </c>
      <c r="M111" s="62">
        <f t="shared" si="42"/>
        <v>177.11227785537682</v>
      </c>
      <c r="N111" s="62">
        <f t="shared" si="42"/>
        <v>11.944542033284508</v>
      </c>
      <c r="O111" s="64">
        <f t="shared" si="42"/>
        <v>0</v>
      </c>
      <c r="P111" s="62">
        <f t="shared" si="42"/>
        <v>331.01972379333336</v>
      </c>
      <c r="Q111" s="62">
        <f t="shared" si="42"/>
        <v>3.6560460000000004</v>
      </c>
      <c r="R111" s="62">
        <f t="shared" si="42"/>
        <v>323.15345148666671</v>
      </c>
      <c r="S111" s="62">
        <f t="shared" si="42"/>
        <v>4.2102259999999996</v>
      </c>
      <c r="T111" s="64">
        <f t="shared" si="42"/>
        <v>0</v>
      </c>
      <c r="U111" s="62">
        <f t="shared" si="42"/>
        <v>8.1781740000000003</v>
      </c>
      <c r="V111" s="62">
        <f t="shared" si="42"/>
        <v>17.504117600000001</v>
      </c>
      <c r="W111" s="62">
        <f t="shared" si="42"/>
        <v>26.203748369999996</v>
      </c>
      <c r="X111" s="62">
        <f t="shared" si="42"/>
        <v>125.93902309116667</v>
      </c>
      <c r="Y111" s="62">
        <f t="shared" si="42"/>
        <v>105.93793235333338</v>
      </c>
      <c r="Z111" s="62">
        <f t="shared" si="42"/>
        <v>16.321907246609207</v>
      </c>
      <c r="AA111" s="62">
        <f t="shared" si="42"/>
        <v>107.78715405999999</v>
      </c>
      <c r="AB111" s="64">
        <f t="shared" si="42"/>
        <v>0</v>
      </c>
      <c r="AC111" s="62">
        <f t="shared" si="42"/>
        <v>65.408903150000015</v>
      </c>
      <c r="AD111" s="64">
        <f t="shared" si="42"/>
        <v>0</v>
      </c>
      <c r="AE111" s="64">
        <f t="shared" si="42"/>
        <v>0</v>
      </c>
      <c r="AF111" s="62">
        <f t="shared" si="42"/>
        <v>194.14697030777583</v>
      </c>
      <c r="AG111" s="62">
        <f t="shared" si="42"/>
        <v>331.02002953333334</v>
      </c>
      <c r="AH111" s="98" t="s">
        <v>51</v>
      </c>
    </row>
    <row r="112" spans="1:34" x14ac:dyDescent="0.25">
      <c r="A112" s="102" t="s">
        <v>171</v>
      </c>
      <c r="B112" s="103" t="s">
        <v>172</v>
      </c>
      <c r="C112" s="104" t="s">
        <v>51</v>
      </c>
      <c r="D112" s="104" t="str">
        <f>[1]Ф2!D69</f>
        <v>П</v>
      </c>
      <c r="E112" s="104" t="s">
        <v>51</v>
      </c>
      <c r="F112" s="104" t="s">
        <v>51</v>
      </c>
      <c r="G112" s="104"/>
      <c r="H112" s="105">
        <f t="shared" ref="H112:AG112" si="43">SUM(H113:H280)</f>
        <v>194.14697030777583</v>
      </c>
      <c r="I112" s="105">
        <f t="shared" si="43"/>
        <v>331.02002952333333</v>
      </c>
      <c r="J112" s="106">
        <f t="shared" si="43"/>
        <v>0</v>
      </c>
      <c r="K112" s="105">
        <f t="shared" si="43"/>
        <v>194.14666456777582</v>
      </c>
      <c r="L112" s="105">
        <f t="shared" si="43"/>
        <v>5.089844679114548</v>
      </c>
      <c r="M112" s="105">
        <f t="shared" si="43"/>
        <v>177.11227785537682</v>
      </c>
      <c r="N112" s="105">
        <f t="shared" si="43"/>
        <v>11.944542033284508</v>
      </c>
      <c r="O112" s="106">
        <f t="shared" si="43"/>
        <v>0</v>
      </c>
      <c r="P112" s="105">
        <f t="shared" si="43"/>
        <v>331.01972379333336</v>
      </c>
      <c r="Q112" s="105">
        <f t="shared" si="43"/>
        <v>3.6560460000000004</v>
      </c>
      <c r="R112" s="105">
        <f t="shared" si="43"/>
        <v>323.15345148666671</v>
      </c>
      <c r="S112" s="105">
        <f t="shared" si="43"/>
        <v>4.2102259999999996</v>
      </c>
      <c r="T112" s="106">
        <f t="shared" si="43"/>
        <v>0</v>
      </c>
      <c r="U112" s="105">
        <f t="shared" si="43"/>
        <v>8.1781740000000003</v>
      </c>
      <c r="V112" s="105">
        <f t="shared" si="43"/>
        <v>17.504117600000001</v>
      </c>
      <c r="W112" s="105">
        <f t="shared" si="43"/>
        <v>26.203748369999996</v>
      </c>
      <c r="X112" s="105">
        <f t="shared" si="43"/>
        <v>125.93902309116667</v>
      </c>
      <c r="Y112" s="105">
        <f t="shared" si="43"/>
        <v>105.93793235333338</v>
      </c>
      <c r="Z112" s="105">
        <f t="shared" si="43"/>
        <v>16.321907246609207</v>
      </c>
      <c r="AA112" s="105">
        <f t="shared" si="43"/>
        <v>107.78715405999999</v>
      </c>
      <c r="AB112" s="106">
        <f t="shared" si="43"/>
        <v>0</v>
      </c>
      <c r="AC112" s="105">
        <f t="shared" si="43"/>
        <v>65.408903150000015</v>
      </c>
      <c r="AD112" s="106">
        <f t="shared" si="43"/>
        <v>0</v>
      </c>
      <c r="AE112" s="106">
        <f t="shared" si="43"/>
        <v>0</v>
      </c>
      <c r="AF112" s="105">
        <f t="shared" si="43"/>
        <v>194.14697030777583</v>
      </c>
      <c r="AG112" s="105">
        <f t="shared" si="43"/>
        <v>331.02002953333334</v>
      </c>
      <c r="AH112" s="107" t="s">
        <v>51</v>
      </c>
    </row>
    <row r="113" spans="1:34" ht="29.25" customHeight="1" x14ac:dyDescent="0.25">
      <c r="A113" s="78" t="s">
        <v>173</v>
      </c>
      <c r="B113" s="99" t="str">
        <f>'[2]Ф2 '!B113</f>
        <v xml:space="preserve">Реконструкция ВЛ-0,4 кВ  КТП № 17 ф "Калинина-Советская" </v>
      </c>
      <c r="C113" s="100" t="str">
        <f>'[2]Ф2 '!C113</f>
        <v>L_ДЭСК_01</v>
      </c>
      <c r="D113" s="82" t="s">
        <v>103</v>
      </c>
      <c r="E113" s="82">
        <f>'[2]Ф2 '!E113</f>
        <v>2022</v>
      </c>
      <c r="F113" s="84">
        <f>'[2]Ф2 '!F113</f>
        <v>2022</v>
      </c>
      <c r="G113" s="82" t="str">
        <f>'[2]Ф2 '!G113</f>
        <v>нд</v>
      </c>
      <c r="H113" s="83">
        <f>'[2]Ф2 '!T113/1.2</f>
        <v>2.0136570000000003</v>
      </c>
      <c r="I113" s="83">
        <v>2.0136570000000003</v>
      </c>
      <c r="J113" s="82" t="s">
        <v>51</v>
      </c>
      <c r="K113" s="93">
        <f>SUM(L113:O113)</f>
        <v>2.0136569999999998</v>
      </c>
      <c r="L113" s="93">
        <v>0.17946999999999999</v>
      </c>
      <c r="M113" s="93">
        <v>0.8496229999999998</v>
      </c>
      <c r="N113" s="93">
        <v>0.98456399999999999</v>
      </c>
      <c r="O113" s="82" t="s">
        <v>51</v>
      </c>
      <c r="P113" s="93">
        <f>SUM(Q113:T113)</f>
        <v>2.0136569999999998</v>
      </c>
      <c r="Q113" s="93">
        <v>0.17946999999999999</v>
      </c>
      <c r="R113" s="93">
        <v>0.8496229999999998</v>
      </c>
      <c r="S113" s="93">
        <v>0.98456399999999999</v>
      </c>
      <c r="T113" s="82" t="s">
        <v>51</v>
      </c>
      <c r="U113" s="108">
        <f>P113</f>
        <v>2.0136569999999998</v>
      </c>
      <c r="V113" s="82">
        <v>0</v>
      </c>
      <c r="W113" s="82">
        <v>0</v>
      </c>
      <c r="X113" s="82">
        <v>0</v>
      </c>
      <c r="Y113" s="82">
        <v>0</v>
      </c>
      <c r="Z113" s="82">
        <v>0</v>
      </c>
      <c r="AA113" s="84">
        <v>0</v>
      </c>
      <c r="AB113" s="82">
        <v>0</v>
      </c>
      <c r="AC113" s="82">
        <v>0</v>
      </c>
      <c r="AD113" s="82">
        <v>0</v>
      </c>
      <c r="AE113" s="82">
        <v>0</v>
      </c>
      <c r="AF113" s="87">
        <f t="shared" ref="AF113:AF176" si="44">U113+V113+W113+X113+Z113+AB113+AD113</f>
        <v>2.0136569999999998</v>
      </c>
      <c r="AG113" s="87">
        <f t="shared" ref="AG113:AG176" si="45">U113+V113+W113+Y113+AA113+AC113+AE113</f>
        <v>2.0136569999999998</v>
      </c>
      <c r="AH113" s="89" t="s">
        <v>51</v>
      </c>
    </row>
    <row r="114" spans="1:34" ht="29.25" customHeight="1" x14ac:dyDescent="0.25">
      <c r="A114" s="78" t="s">
        <v>174</v>
      </c>
      <c r="B114" s="99" t="str">
        <f>'[2]Ф2 '!B114</f>
        <v xml:space="preserve">Реконструкция ВЛ-0,4 кВ  КТП № 17 ф "Ярошенко право" </v>
      </c>
      <c r="C114" s="100" t="str">
        <f>'[2]Ф2 '!C114</f>
        <v>L_ДЭСК_02</v>
      </c>
      <c r="D114" s="82" t="s">
        <v>103</v>
      </c>
      <c r="E114" s="82">
        <f>'[2]Ф2 '!E114</f>
        <v>2022</v>
      </c>
      <c r="F114" s="84">
        <f>'[2]Ф2 '!F114</f>
        <v>2022</v>
      </c>
      <c r="G114" s="82" t="str">
        <f>'[2]Ф2 '!G114</f>
        <v>нд</v>
      </c>
      <c r="H114" s="83">
        <f>'[2]Ф2 '!T114/1.2</f>
        <v>2.5190960000000002</v>
      </c>
      <c r="I114" s="83">
        <v>2.5190960000000002</v>
      </c>
      <c r="J114" s="82" t="s">
        <v>51</v>
      </c>
      <c r="K114" s="93">
        <f>SUM(L114:O114)</f>
        <v>2.5190959999999993</v>
      </c>
      <c r="L114" s="93">
        <v>0.224518</v>
      </c>
      <c r="M114" s="93">
        <v>0.94911299999999965</v>
      </c>
      <c r="N114" s="93">
        <v>1.3454649999999999</v>
      </c>
      <c r="O114" s="82" t="s">
        <v>51</v>
      </c>
      <c r="P114" s="93">
        <f>SUM(Q114:T114)</f>
        <v>2.5190959999999993</v>
      </c>
      <c r="Q114" s="93">
        <v>0.224518</v>
      </c>
      <c r="R114" s="93">
        <v>0.94911299999999965</v>
      </c>
      <c r="S114" s="93">
        <v>1.3454649999999999</v>
      </c>
      <c r="T114" s="82" t="s">
        <v>51</v>
      </c>
      <c r="U114" s="108">
        <f>P114</f>
        <v>2.5190959999999993</v>
      </c>
      <c r="V114" s="82">
        <v>0</v>
      </c>
      <c r="W114" s="82">
        <v>0</v>
      </c>
      <c r="X114" s="82">
        <v>0</v>
      </c>
      <c r="Y114" s="82">
        <v>0</v>
      </c>
      <c r="Z114" s="82">
        <v>0</v>
      </c>
      <c r="AA114" s="84">
        <v>0</v>
      </c>
      <c r="AB114" s="82">
        <v>0</v>
      </c>
      <c r="AC114" s="82">
        <v>0</v>
      </c>
      <c r="AD114" s="82">
        <v>0</v>
      </c>
      <c r="AE114" s="82">
        <v>0</v>
      </c>
      <c r="AF114" s="87">
        <f t="shared" si="44"/>
        <v>2.5190959999999993</v>
      </c>
      <c r="AG114" s="87">
        <f t="shared" si="45"/>
        <v>2.5190959999999993</v>
      </c>
      <c r="AH114" s="89" t="s">
        <v>51</v>
      </c>
    </row>
    <row r="115" spans="1:34" ht="29.25" customHeight="1" x14ac:dyDescent="0.25">
      <c r="A115" s="78" t="s">
        <v>175</v>
      </c>
      <c r="B115" s="99" t="str">
        <f>'[2]Ф2 '!B115</f>
        <v xml:space="preserve">Реконструкция ВЛ-0,4 кВ  КТП № 17 ф "Ярошенко лево" </v>
      </c>
      <c r="C115" s="100" t="str">
        <f>'[2]Ф2 '!C115</f>
        <v>L_ДЭСК_03</v>
      </c>
      <c r="D115" s="82" t="s">
        <v>103</v>
      </c>
      <c r="E115" s="82">
        <f>'[2]Ф2 '!E115</f>
        <v>2022</v>
      </c>
      <c r="F115" s="84">
        <f>'[2]Ф2 '!F115</f>
        <v>2022</v>
      </c>
      <c r="G115" s="82" t="str">
        <f>'[2]Ф2 '!G115</f>
        <v>нд</v>
      </c>
      <c r="H115" s="83">
        <f>'[2]Ф2 '!T115/1.2</f>
        <v>2.2769250000000003</v>
      </c>
      <c r="I115" s="83">
        <v>2.2769250000000003</v>
      </c>
      <c r="J115" s="82" t="s">
        <v>51</v>
      </c>
      <c r="K115" s="93">
        <f>SUM(L115:O115)</f>
        <v>2.2769249999999999</v>
      </c>
      <c r="L115" s="93">
        <v>0.20233999999999999</v>
      </c>
      <c r="M115" s="93">
        <v>0.95037299999999991</v>
      </c>
      <c r="N115" s="93">
        <v>1.124212</v>
      </c>
      <c r="O115" s="82" t="s">
        <v>51</v>
      </c>
      <c r="P115" s="93">
        <f>SUM(Q115:T115)</f>
        <v>2.2769249999999999</v>
      </c>
      <c r="Q115" s="93">
        <v>0.20233999999999999</v>
      </c>
      <c r="R115" s="93">
        <v>0.95037299999999991</v>
      </c>
      <c r="S115" s="93">
        <v>1.124212</v>
      </c>
      <c r="T115" s="82" t="s">
        <v>51</v>
      </c>
      <c r="U115" s="108">
        <f>P115</f>
        <v>2.2769249999999999</v>
      </c>
      <c r="V115" s="82">
        <v>0</v>
      </c>
      <c r="W115" s="82">
        <v>0</v>
      </c>
      <c r="X115" s="82">
        <v>0</v>
      </c>
      <c r="Y115" s="82">
        <v>0</v>
      </c>
      <c r="Z115" s="82">
        <v>0</v>
      </c>
      <c r="AA115" s="84">
        <v>0</v>
      </c>
      <c r="AB115" s="82">
        <v>0</v>
      </c>
      <c r="AC115" s="82">
        <v>0</v>
      </c>
      <c r="AD115" s="82">
        <v>0</v>
      </c>
      <c r="AE115" s="82">
        <v>0</v>
      </c>
      <c r="AF115" s="87">
        <f t="shared" si="44"/>
        <v>2.2769249999999999</v>
      </c>
      <c r="AG115" s="87">
        <f t="shared" si="45"/>
        <v>2.2769249999999999</v>
      </c>
      <c r="AH115" s="89" t="s">
        <v>51</v>
      </c>
    </row>
    <row r="116" spans="1:34" ht="29.25" customHeight="1" x14ac:dyDescent="0.25">
      <c r="A116" s="78" t="s">
        <v>176</v>
      </c>
      <c r="B116" s="99" t="str">
        <f>'[2]Ф2 '!B116</f>
        <v xml:space="preserve">Реконструкция ВЛ-0,4 кВ  от ТП № 59 ф. "Красногвардейская" </v>
      </c>
      <c r="C116" s="100" t="str">
        <f>'[2]Ф2 '!C116</f>
        <v>L_ДЭСК_09</v>
      </c>
      <c r="D116" s="82" t="s">
        <v>103</v>
      </c>
      <c r="E116" s="82">
        <f>'[2]Ф2 '!E116</f>
        <v>2022</v>
      </c>
      <c r="F116" s="84">
        <f>'[2]Ф2 '!F116</f>
        <v>2022</v>
      </c>
      <c r="G116" s="82" t="str">
        <f>'[2]Ф2 '!G116</f>
        <v>нд</v>
      </c>
      <c r="H116" s="83">
        <f>'[2]Ф2 '!T116/1.2</f>
        <v>1.3684959999999999</v>
      </c>
      <c r="I116" s="83">
        <v>1.3684959999999999</v>
      </c>
      <c r="J116" s="82" t="s">
        <v>51</v>
      </c>
      <c r="K116" s="93">
        <f>SUM(L116:O116)</f>
        <v>1.3684959999999999</v>
      </c>
      <c r="L116" s="93">
        <v>0.12197</v>
      </c>
      <c r="M116" s="93">
        <v>0.490541</v>
      </c>
      <c r="N116" s="93">
        <v>0.75598500000000002</v>
      </c>
      <c r="O116" s="82" t="s">
        <v>51</v>
      </c>
      <c r="P116" s="93">
        <f>SUM(Q116:T116)</f>
        <v>1.3684959999999999</v>
      </c>
      <c r="Q116" s="93">
        <v>0.12197</v>
      </c>
      <c r="R116" s="93">
        <v>0.490541</v>
      </c>
      <c r="S116" s="93">
        <v>0.75598500000000002</v>
      </c>
      <c r="T116" s="82" t="s">
        <v>51</v>
      </c>
      <c r="U116" s="108">
        <f>P116</f>
        <v>1.3684959999999999</v>
      </c>
      <c r="V116" s="82">
        <v>0</v>
      </c>
      <c r="W116" s="82">
        <v>0</v>
      </c>
      <c r="X116" s="82">
        <v>0</v>
      </c>
      <c r="Y116" s="82">
        <v>0</v>
      </c>
      <c r="Z116" s="82">
        <v>0</v>
      </c>
      <c r="AA116" s="84">
        <v>0</v>
      </c>
      <c r="AB116" s="82">
        <v>0</v>
      </c>
      <c r="AC116" s="82">
        <v>0</v>
      </c>
      <c r="AD116" s="82">
        <v>0</v>
      </c>
      <c r="AE116" s="82">
        <v>0</v>
      </c>
      <c r="AF116" s="87">
        <f t="shared" si="44"/>
        <v>1.3684959999999999</v>
      </c>
      <c r="AG116" s="87">
        <f t="shared" si="45"/>
        <v>1.3684959999999999</v>
      </c>
      <c r="AH116" s="89" t="s">
        <v>51</v>
      </c>
    </row>
    <row r="117" spans="1:34" ht="29.25" customHeight="1" x14ac:dyDescent="0.25">
      <c r="A117" s="78" t="s">
        <v>177</v>
      </c>
      <c r="B117" s="99" t="str">
        <f>'[2]Ф2 '!B117</f>
        <v>Реконструкция ВЛ-0,4 кВ  КТП № 4 ф. "Набережная"  с. Новопокровка, Красноармейский район</v>
      </c>
      <c r="C117" s="100" t="str">
        <f>'[2]Ф2 '!C117</f>
        <v>L_ДЭСК_017</v>
      </c>
      <c r="D117" s="82" t="s">
        <v>103</v>
      </c>
      <c r="E117" s="82">
        <f>'[2]Ф2 '!E117</f>
        <v>2023</v>
      </c>
      <c r="F117" s="84">
        <f>'[2]Ф2 '!F117</f>
        <v>2023</v>
      </c>
      <c r="G117" s="82" t="str">
        <f>'[2]Ф2 '!G117</f>
        <v>нд</v>
      </c>
      <c r="H117" s="83">
        <f>'[2]Ф2 '!T117/1.2</f>
        <v>1.1713210000000001</v>
      </c>
      <c r="I117" s="83">
        <v>1.1713210000000001</v>
      </c>
      <c r="J117" s="82" t="s">
        <v>51</v>
      </c>
      <c r="K117" s="109">
        <v>1.1713210000000001</v>
      </c>
      <c r="L117" s="110">
        <v>0</v>
      </c>
      <c r="M117" s="91">
        <v>1.1713210000000001</v>
      </c>
      <c r="N117" s="110">
        <v>0</v>
      </c>
      <c r="O117" s="82" t="s">
        <v>51</v>
      </c>
      <c r="P117" s="109">
        <v>1.1713210000000001</v>
      </c>
      <c r="Q117" s="110">
        <v>0</v>
      </c>
      <c r="R117" s="91">
        <v>1.1713210000000001</v>
      </c>
      <c r="S117" s="110">
        <v>0</v>
      </c>
      <c r="T117" s="82" t="s">
        <v>51</v>
      </c>
      <c r="U117" s="82">
        <v>0</v>
      </c>
      <c r="V117" s="87">
        <v>1.1713210000000001</v>
      </c>
      <c r="W117" s="82">
        <v>0</v>
      </c>
      <c r="X117" s="82">
        <v>0</v>
      </c>
      <c r="Y117" s="82">
        <v>0</v>
      </c>
      <c r="Z117" s="82">
        <v>0</v>
      </c>
      <c r="AA117" s="84">
        <v>0</v>
      </c>
      <c r="AB117" s="82">
        <v>0</v>
      </c>
      <c r="AC117" s="82">
        <v>0</v>
      </c>
      <c r="AD117" s="82">
        <v>0</v>
      </c>
      <c r="AE117" s="82">
        <v>0</v>
      </c>
      <c r="AF117" s="87">
        <f t="shared" si="44"/>
        <v>1.1713210000000001</v>
      </c>
      <c r="AG117" s="87">
        <f t="shared" si="45"/>
        <v>1.1713210000000001</v>
      </c>
      <c r="AH117" s="89" t="s">
        <v>51</v>
      </c>
    </row>
    <row r="118" spans="1:34" ht="29.25" customHeight="1" x14ac:dyDescent="0.25">
      <c r="A118" s="78" t="s">
        <v>178</v>
      </c>
      <c r="B118" s="99" t="str">
        <f>'[2]Ф2 '!B118</f>
        <v>Реконструкция ВЛ-0,4 кВ  КТП № 4 ф. "Советская"  с. Новопокровка, Красноармейский район</v>
      </c>
      <c r="C118" s="100" t="str">
        <f>'[2]Ф2 '!C118</f>
        <v>L_ДЭСК_018</v>
      </c>
      <c r="D118" s="82" t="s">
        <v>103</v>
      </c>
      <c r="E118" s="82">
        <f>'[2]Ф2 '!E118</f>
        <v>2023</v>
      </c>
      <c r="F118" s="84">
        <f>'[2]Ф2 '!F118</f>
        <v>2023</v>
      </c>
      <c r="G118" s="82" t="str">
        <f>'[2]Ф2 '!G118</f>
        <v>нд</v>
      </c>
      <c r="H118" s="83">
        <f>'[2]Ф2 '!T118/1.2</f>
        <v>1.1911340000000001</v>
      </c>
      <c r="I118" s="83">
        <v>1.1911340000000001</v>
      </c>
      <c r="J118" s="82" t="s">
        <v>51</v>
      </c>
      <c r="K118" s="109">
        <v>1.1911339999999999</v>
      </c>
      <c r="L118" s="110">
        <v>0</v>
      </c>
      <c r="M118" s="91">
        <v>1.1911339999999999</v>
      </c>
      <c r="N118" s="110">
        <v>0</v>
      </c>
      <c r="O118" s="82" t="s">
        <v>51</v>
      </c>
      <c r="P118" s="109">
        <v>1.1911339999999999</v>
      </c>
      <c r="Q118" s="110">
        <v>0</v>
      </c>
      <c r="R118" s="91">
        <v>1.1911339999999999</v>
      </c>
      <c r="S118" s="110">
        <v>0</v>
      </c>
      <c r="T118" s="82" t="s">
        <v>51</v>
      </c>
      <c r="U118" s="82">
        <v>0</v>
      </c>
      <c r="V118" s="87">
        <v>1.1911340000000001</v>
      </c>
      <c r="W118" s="82">
        <v>0</v>
      </c>
      <c r="X118" s="82">
        <v>0</v>
      </c>
      <c r="Y118" s="82">
        <v>0</v>
      </c>
      <c r="Z118" s="82">
        <v>0</v>
      </c>
      <c r="AA118" s="84">
        <v>0</v>
      </c>
      <c r="AB118" s="82">
        <v>0</v>
      </c>
      <c r="AC118" s="82">
        <v>0</v>
      </c>
      <c r="AD118" s="82">
        <v>0</v>
      </c>
      <c r="AE118" s="82">
        <v>0</v>
      </c>
      <c r="AF118" s="87">
        <f t="shared" si="44"/>
        <v>1.1911340000000001</v>
      </c>
      <c r="AG118" s="87">
        <f t="shared" si="45"/>
        <v>1.1911340000000001</v>
      </c>
      <c r="AH118" s="89" t="s">
        <v>51</v>
      </c>
    </row>
    <row r="119" spans="1:34" ht="29.25" customHeight="1" x14ac:dyDescent="0.25">
      <c r="A119" s="78" t="s">
        <v>179</v>
      </c>
      <c r="B119" s="99" t="str">
        <f>'[2]Ф2 '!B119</f>
        <v>КТП - 195 реконструкция ВЛ-0,4(0,23)кВ в ВЛИ-0,4кВ  ф. Дзержинского</v>
      </c>
      <c r="C119" s="100" t="str">
        <f>'[2]Ф2 '!C119</f>
        <v>M_ДЭСК_001</v>
      </c>
      <c r="D119" s="82" t="s">
        <v>103</v>
      </c>
      <c r="E119" s="82">
        <f>'[2]Ф2 '!E119</f>
        <v>2023</v>
      </c>
      <c r="F119" s="84">
        <f>'[2]Ф2 '!F119</f>
        <v>2023</v>
      </c>
      <c r="G119" s="82" t="str">
        <f>'[2]Ф2 '!G119</f>
        <v>нд</v>
      </c>
      <c r="H119" s="83">
        <f>'[2]Ф2 '!T119/1.2</f>
        <v>0.85431800000000002</v>
      </c>
      <c r="I119" s="83">
        <v>0.85431800000000002</v>
      </c>
      <c r="J119" s="82" t="s">
        <v>51</v>
      </c>
      <c r="K119" s="109">
        <v>0.85431800000000002</v>
      </c>
      <c r="L119" s="110">
        <v>0</v>
      </c>
      <c r="M119" s="91">
        <v>0.85431800000000002</v>
      </c>
      <c r="N119" s="110">
        <v>0</v>
      </c>
      <c r="O119" s="82" t="s">
        <v>51</v>
      </c>
      <c r="P119" s="109">
        <v>0.85431800000000002</v>
      </c>
      <c r="Q119" s="110">
        <v>0</v>
      </c>
      <c r="R119" s="91">
        <v>0.85431800000000002</v>
      </c>
      <c r="S119" s="110">
        <v>0</v>
      </c>
      <c r="T119" s="82" t="s">
        <v>51</v>
      </c>
      <c r="U119" s="82">
        <v>0</v>
      </c>
      <c r="V119" s="87">
        <v>0.85431800000000002</v>
      </c>
      <c r="W119" s="82">
        <v>0</v>
      </c>
      <c r="X119" s="82">
        <v>0</v>
      </c>
      <c r="Y119" s="82">
        <v>0</v>
      </c>
      <c r="Z119" s="82">
        <v>0</v>
      </c>
      <c r="AA119" s="84">
        <v>0</v>
      </c>
      <c r="AB119" s="82">
        <v>0</v>
      </c>
      <c r="AC119" s="82">
        <v>0</v>
      </c>
      <c r="AD119" s="82">
        <v>0</v>
      </c>
      <c r="AE119" s="82">
        <v>0</v>
      </c>
      <c r="AF119" s="87">
        <f t="shared" si="44"/>
        <v>0.85431800000000002</v>
      </c>
      <c r="AG119" s="87">
        <f t="shared" si="45"/>
        <v>0.85431800000000002</v>
      </c>
      <c r="AH119" s="89" t="s">
        <v>51</v>
      </c>
    </row>
    <row r="120" spans="1:34" ht="29.25" customHeight="1" x14ac:dyDescent="0.25">
      <c r="A120" s="78" t="s">
        <v>180</v>
      </c>
      <c r="B120" s="99" t="str">
        <f>'[2]Ф2 '!B120</f>
        <v>КТП - 195 реконструкция ВЛ-0,4(0,23)кВ в ВЛИ-0,4кВ  ф. пер. Шевченко</v>
      </c>
      <c r="C120" s="100" t="str">
        <f>'[2]Ф2 '!C120</f>
        <v>M_ДЭСК_002</v>
      </c>
      <c r="D120" s="82" t="s">
        <v>103</v>
      </c>
      <c r="E120" s="82">
        <f>'[2]Ф2 '!E120</f>
        <v>2023</v>
      </c>
      <c r="F120" s="84">
        <f>'[2]Ф2 '!F120</f>
        <v>2023</v>
      </c>
      <c r="G120" s="82" t="str">
        <f>'[2]Ф2 '!G120</f>
        <v>нд</v>
      </c>
      <c r="H120" s="83">
        <f>'[2]Ф2 '!T120/1.2</f>
        <v>0.966167</v>
      </c>
      <c r="I120" s="83">
        <v>0.966167</v>
      </c>
      <c r="J120" s="82" t="s">
        <v>51</v>
      </c>
      <c r="K120" s="109">
        <v>0.966167</v>
      </c>
      <c r="L120" s="110">
        <v>0</v>
      </c>
      <c r="M120" s="91">
        <v>0.966167</v>
      </c>
      <c r="N120" s="110">
        <v>0</v>
      </c>
      <c r="O120" s="82" t="s">
        <v>51</v>
      </c>
      <c r="P120" s="109">
        <v>0.966167</v>
      </c>
      <c r="Q120" s="110">
        <v>0</v>
      </c>
      <c r="R120" s="91">
        <v>0.966167</v>
      </c>
      <c r="S120" s="110">
        <v>0</v>
      </c>
      <c r="T120" s="82" t="s">
        <v>51</v>
      </c>
      <c r="U120" s="82">
        <v>0</v>
      </c>
      <c r="V120" s="87">
        <v>0.966167</v>
      </c>
      <c r="W120" s="82">
        <v>0</v>
      </c>
      <c r="X120" s="82">
        <v>0</v>
      </c>
      <c r="Y120" s="82">
        <v>0</v>
      </c>
      <c r="Z120" s="82">
        <v>0</v>
      </c>
      <c r="AA120" s="84">
        <v>0</v>
      </c>
      <c r="AB120" s="82">
        <v>0</v>
      </c>
      <c r="AC120" s="82">
        <v>0</v>
      </c>
      <c r="AD120" s="82">
        <v>0</v>
      </c>
      <c r="AE120" s="82">
        <v>0</v>
      </c>
      <c r="AF120" s="87">
        <f t="shared" si="44"/>
        <v>0.966167</v>
      </c>
      <c r="AG120" s="87">
        <f t="shared" si="45"/>
        <v>0.966167</v>
      </c>
      <c r="AH120" s="89" t="s">
        <v>51</v>
      </c>
    </row>
    <row r="121" spans="1:34" ht="29.25" customHeight="1" x14ac:dyDescent="0.25">
      <c r="A121" s="78" t="s">
        <v>181</v>
      </c>
      <c r="B121" s="99" t="str">
        <f>'[2]Ф2 '!B121</f>
        <v>КТП-164 реконструкция ВЛ-0,4(0,23)кВ в ВЛИ-0,4кВ    ф. "Снеговая-Ташкентская"</v>
      </c>
      <c r="C121" s="100" t="str">
        <f>'[2]Ф2 '!C121</f>
        <v>M_ДЭСК_003</v>
      </c>
      <c r="D121" s="82" t="s">
        <v>103</v>
      </c>
      <c r="E121" s="82">
        <f>'[2]Ф2 '!E121</f>
        <v>2023</v>
      </c>
      <c r="F121" s="84">
        <f>'[2]Ф2 '!F121</f>
        <v>2023</v>
      </c>
      <c r="G121" s="82" t="str">
        <f>'[2]Ф2 '!G121</f>
        <v>нд</v>
      </c>
      <c r="H121" s="83">
        <f>'[2]Ф2 '!T121/1.2</f>
        <v>1.095996</v>
      </c>
      <c r="I121" s="83">
        <v>1.095996</v>
      </c>
      <c r="J121" s="82" t="s">
        <v>51</v>
      </c>
      <c r="K121" s="109">
        <v>1.095996</v>
      </c>
      <c r="L121" s="110">
        <v>0</v>
      </c>
      <c r="M121" s="91">
        <v>1.095996</v>
      </c>
      <c r="N121" s="110">
        <v>0</v>
      </c>
      <c r="O121" s="82" t="s">
        <v>51</v>
      </c>
      <c r="P121" s="109">
        <v>1.095996</v>
      </c>
      <c r="Q121" s="110">
        <v>0</v>
      </c>
      <c r="R121" s="91">
        <v>1.095996</v>
      </c>
      <c r="S121" s="110">
        <v>0</v>
      </c>
      <c r="T121" s="82" t="s">
        <v>51</v>
      </c>
      <c r="U121" s="82">
        <v>0</v>
      </c>
      <c r="V121" s="87">
        <v>1.095996</v>
      </c>
      <c r="W121" s="82">
        <v>0</v>
      </c>
      <c r="X121" s="82">
        <v>0</v>
      </c>
      <c r="Y121" s="82">
        <v>0</v>
      </c>
      <c r="Z121" s="82">
        <v>0</v>
      </c>
      <c r="AA121" s="84">
        <v>0</v>
      </c>
      <c r="AB121" s="82">
        <v>0</v>
      </c>
      <c r="AC121" s="82">
        <v>0</v>
      </c>
      <c r="AD121" s="82">
        <v>0</v>
      </c>
      <c r="AE121" s="82">
        <v>0</v>
      </c>
      <c r="AF121" s="87">
        <f t="shared" si="44"/>
        <v>1.095996</v>
      </c>
      <c r="AG121" s="87">
        <f t="shared" si="45"/>
        <v>1.095996</v>
      </c>
      <c r="AH121" s="89" t="s">
        <v>51</v>
      </c>
    </row>
    <row r="122" spans="1:34" ht="29.25" customHeight="1" x14ac:dyDescent="0.25">
      <c r="A122" s="78" t="s">
        <v>182</v>
      </c>
      <c r="B122" s="99" t="str">
        <f>'[2]Ф2 '!B122</f>
        <v>КТП-164 реконструкция ВЛ-0,4(0,23)кВ в ВЛИ-0,4кВ    ф. "Волгоградcкая-Ташкентская"</v>
      </c>
      <c r="C122" s="100" t="str">
        <f>'[2]Ф2 '!C122</f>
        <v>M_ДЭСК_004</v>
      </c>
      <c r="D122" s="82" t="s">
        <v>103</v>
      </c>
      <c r="E122" s="82">
        <f>'[2]Ф2 '!E122</f>
        <v>2023</v>
      </c>
      <c r="F122" s="84">
        <f>'[2]Ф2 '!F122</f>
        <v>2023</v>
      </c>
      <c r="G122" s="82" t="str">
        <f>'[2]Ф2 '!G122</f>
        <v>нд</v>
      </c>
      <c r="H122" s="83">
        <f>'[2]Ф2 '!T122/1.2</f>
        <v>1.5074080000000001</v>
      </c>
      <c r="I122" s="83">
        <v>1.5074080000000001</v>
      </c>
      <c r="J122" s="82" t="s">
        <v>51</v>
      </c>
      <c r="K122" s="109">
        <v>1.5074080000000001</v>
      </c>
      <c r="L122" s="110">
        <v>0</v>
      </c>
      <c r="M122" s="91">
        <v>1.5074080000000001</v>
      </c>
      <c r="N122" s="110">
        <v>0</v>
      </c>
      <c r="O122" s="82" t="s">
        <v>51</v>
      </c>
      <c r="P122" s="109">
        <v>1.5074080000000001</v>
      </c>
      <c r="Q122" s="110">
        <v>0</v>
      </c>
      <c r="R122" s="91">
        <v>1.5074080000000001</v>
      </c>
      <c r="S122" s="110">
        <v>0</v>
      </c>
      <c r="T122" s="82" t="s">
        <v>51</v>
      </c>
      <c r="U122" s="82">
        <v>0</v>
      </c>
      <c r="V122" s="87">
        <v>1.5074080000000001</v>
      </c>
      <c r="W122" s="82">
        <v>0</v>
      </c>
      <c r="X122" s="82">
        <v>0</v>
      </c>
      <c r="Y122" s="82">
        <v>0</v>
      </c>
      <c r="Z122" s="82">
        <v>0</v>
      </c>
      <c r="AA122" s="84">
        <v>0</v>
      </c>
      <c r="AB122" s="82">
        <v>0</v>
      </c>
      <c r="AC122" s="82">
        <v>0</v>
      </c>
      <c r="AD122" s="82">
        <v>0</v>
      </c>
      <c r="AE122" s="82">
        <v>0</v>
      </c>
      <c r="AF122" s="87">
        <f t="shared" si="44"/>
        <v>1.5074080000000001</v>
      </c>
      <c r="AG122" s="87">
        <f t="shared" si="45"/>
        <v>1.5074080000000001</v>
      </c>
      <c r="AH122" s="89" t="s">
        <v>51</v>
      </c>
    </row>
    <row r="123" spans="1:34" ht="29.25" customHeight="1" x14ac:dyDescent="0.25">
      <c r="A123" s="78" t="s">
        <v>183</v>
      </c>
      <c r="B123" s="99" t="str">
        <f>'[2]Ф2 '!B123</f>
        <v>КТП-164 реконструкция ВЛ-0,4(0,23)кВ в ВЛИ-0,4кВ    ф.  "Воркутинская-Карагандинская"</v>
      </c>
      <c r="C123" s="100" t="str">
        <f>'[2]Ф2 '!C123</f>
        <v>M_ДЭСК_005</v>
      </c>
      <c r="D123" s="82" t="s">
        <v>103</v>
      </c>
      <c r="E123" s="82">
        <f>'[2]Ф2 '!E123</f>
        <v>2023</v>
      </c>
      <c r="F123" s="84">
        <f>'[2]Ф2 '!F123</f>
        <v>2023</v>
      </c>
      <c r="G123" s="82" t="str">
        <f>'[2]Ф2 '!G123</f>
        <v>нд</v>
      </c>
      <c r="H123" s="83">
        <f>'[2]Ф2 '!T123/1.2</f>
        <v>3.4464020000000004</v>
      </c>
      <c r="I123" s="83">
        <v>3.4464020000000004</v>
      </c>
      <c r="J123" s="82" t="s">
        <v>51</v>
      </c>
      <c r="K123" s="109">
        <v>3.4464020000000004</v>
      </c>
      <c r="L123" s="110">
        <v>0</v>
      </c>
      <c r="M123" s="91">
        <v>3.4464020000000004</v>
      </c>
      <c r="N123" s="110">
        <v>0</v>
      </c>
      <c r="O123" s="82" t="s">
        <v>51</v>
      </c>
      <c r="P123" s="109">
        <v>3.4464020000000004</v>
      </c>
      <c r="Q123" s="110">
        <v>0</v>
      </c>
      <c r="R123" s="91">
        <v>3.4464020000000004</v>
      </c>
      <c r="S123" s="110">
        <v>0</v>
      </c>
      <c r="T123" s="82" t="s">
        <v>51</v>
      </c>
      <c r="U123" s="82">
        <v>0</v>
      </c>
      <c r="V123" s="87">
        <v>3.4464020000000004</v>
      </c>
      <c r="W123" s="82">
        <v>0</v>
      </c>
      <c r="X123" s="82">
        <v>0</v>
      </c>
      <c r="Y123" s="82">
        <v>0</v>
      </c>
      <c r="Z123" s="82">
        <v>0</v>
      </c>
      <c r="AA123" s="84">
        <v>0</v>
      </c>
      <c r="AB123" s="82">
        <v>0</v>
      </c>
      <c r="AC123" s="82">
        <v>0</v>
      </c>
      <c r="AD123" s="82">
        <v>0</v>
      </c>
      <c r="AE123" s="82">
        <v>0</v>
      </c>
      <c r="AF123" s="87">
        <f t="shared" si="44"/>
        <v>3.4464020000000004</v>
      </c>
      <c r="AG123" s="87">
        <f t="shared" si="45"/>
        <v>3.4464020000000004</v>
      </c>
      <c r="AH123" s="89" t="s">
        <v>51</v>
      </c>
    </row>
    <row r="124" spans="1:34" ht="29.25" customHeight="1" x14ac:dyDescent="0.25">
      <c r="A124" s="78" t="s">
        <v>184</v>
      </c>
      <c r="B124" s="99" t="str">
        <f>'[2]Ф2 '!B124</f>
        <v>ТП - 146 реконструкция ВЛ-0,4(0,23)кВ в ВЛИ-0,4кВ   ф.  "Берзарина-Донская"</v>
      </c>
      <c r="C124" s="100" t="str">
        <f>'[2]Ф2 '!C124</f>
        <v>M_ДЭСК_006</v>
      </c>
      <c r="D124" s="82" t="s">
        <v>103</v>
      </c>
      <c r="E124" s="82">
        <f>'[2]Ф2 '!E124</f>
        <v>2023</v>
      </c>
      <c r="F124" s="84">
        <f>'[2]Ф2 '!F124</f>
        <v>2023</v>
      </c>
      <c r="G124" s="82" t="str">
        <f>'[2]Ф2 '!G124</f>
        <v>нд</v>
      </c>
      <c r="H124" s="83">
        <f>'[2]Ф2 '!T124/1.2</f>
        <v>1.1504925333333336</v>
      </c>
      <c r="I124" s="83">
        <v>1.15049253</v>
      </c>
      <c r="J124" s="82" t="s">
        <v>51</v>
      </c>
      <c r="K124" s="109">
        <v>1.1504925333333336</v>
      </c>
      <c r="L124" s="110">
        <v>0</v>
      </c>
      <c r="M124" s="91">
        <v>1.1504925333333336</v>
      </c>
      <c r="N124" s="110">
        <v>0</v>
      </c>
      <c r="O124" s="82" t="s">
        <v>51</v>
      </c>
      <c r="P124" s="109">
        <v>1.1504925333333336</v>
      </c>
      <c r="Q124" s="110">
        <v>0</v>
      </c>
      <c r="R124" s="91">
        <v>1.1504925333333336</v>
      </c>
      <c r="S124" s="110">
        <v>0</v>
      </c>
      <c r="T124" s="82" t="s">
        <v>51</v>
      </c>
      <c r="U124" s="82">
        <v>0</v>
      </c>
      <c r="V124" s="87">
        <v>1.1504925333333336</v>
      </c>
      <c r="W124" s="82">
        <v>0</v>
      </c>
      <c r="X124" s="82">
        <v>0</v>
      </c>
      <c r="Y124" s="82">
        <v>0</v>
      </c>
      <c r="Z124" s="82">
        <v>0</v>
      </c>
      <c r="AA124" s="84">
        <v>0</v>
      </c>
      <c r="AB124" s="82">
        <v>0</v>
      </c>
      <c r="AC124" s="82">
        <v>0</v>
      </c>
      <c r="AD124" s="82">
        <v>0</v>
      </c>
      <c r="AE124" s="82">
        <v>0</v>
      </c>
      <c r="AF124" s="87">
        <f t="shared" si="44"/>
        <v>1.1504925333333336</v>
      </c>
      <c r="AG124" s="87">
        <f t="shared" si="45"/>
        <v>1.1504925333333336</v>
      </c>
      <c r="AH124" s="89" t="s">
        <v>51</v>
      </c>
    </row>
    <row r="125" spans="1:34" ht="29.25" customHeight="1" x14ac:dyDescent="0.25">
      <c r="A125" s="78" t="s">
        <v>185</v>
      </c>
      <c r="B125" s="99" t="str">
        <f>'[2]Ф2 '!B125</f>
        <v>ТП - 42 реконструкция ВЛ-0,4(0,23)кВ в ВЛИ-0,4кВ     ф.  "№1  2-я Западная"</v>
      </c>
      <c r="C125" s="100" t="str">
        <f>'[2]Ф2 '!C125</f>
        <v>M_ДЭСК_007</v>
      </c>
      <c r="D125" s="82" t="s">
        <v>103</v>
      </c>
      <c r="E125" s="82">
        <f>'[2]Ф2 '!E125</f>
        <v>2023</v>
      </c>
      <c r="F125" s="84">
        <f>'[2]Ф2 '!F125</f>
        <v>2023</v>
      </c>
      <c r="G125" s="82" t="str">
        <f>'[2]Ф2 '!G125</f>
        <v>нд</v>
      </c>
      <c r="H125" s="83">
        <f>'[2]Ф2 '!T125/1.2</f>
        <v>0.48443504999999998</v>
      </c>
      <c r="I125" s="83">
        <v>0.48443504999999998</v>
      </c>
      <c r="J125" s="82" t="s">
        <v>51</v>
      </c>
      <c r="K125" s="109">
        <v>0.48443504999999998</v>
      </c>
      <c r="L125" s="110">
        <v>0</v>
      </c>
      <c r="M125" s="91">
        <v>0.48443504999999998</v>
      </c>
      <c r="N125" s="110">
        <v>0</v>
      </c>
      <c r="O125" s="82" t="s">
        <v>51</v>
      </c>
      <c r="P125" s="109">
        <v>0.48443504999999998</v>
      </c>
      <c r="Q125" s="110">
        <v>0</v>
      </c>
      <c r="R125" s="91">
        <v>0.48443504999999998</v>
      </c>
      <c r="S125" s="110">
        <v>0</v>
      </c>
      <c r="T125" s="82" t="s">
        <v>51</v>
      </c>
      <c r="U125" s="82">
        <v>0</v>
      </c>
      <c r="V125" s="87">
        <v>0.48443504999999998</v>
      </c>
      <c r="W125" s="82">
        <v>0</v>
      </c>
      <c r="X125" s="82">
        <v>0</v>
      </c>
      <c r="Y125" s="82">
        <v>0</v>
      </c>
      <c r="Z125" s="82">
        <v>0</v>
      </c>
      <c r="AA125" s="84">
        <v>0</v>
      </c>
      <c r="AB125" s="82">
        <v>0</v>
      </c>
      <c r="AC125" s="82">
        <v>0</v>
      </c>
      <c r="AD125" s="82">
        <v>0</v>
      </c>
      <c r="AE125" s="82">
        <v>0</v>
      </c>
      <c r="AF125" s="87">
        <f t="shared" si="44"/>
        <v>0.48443504999999998</v>
      </c>
      <c r="AG125" s="87">
        <f t="shared" si="45"/>
        <v>0.48443504999999998</v>
      </c>
      <c r="AH125" s="89" t="s">
        <v>51</v>
      </c>
    </row>
    <row r="126" spans="1:34" ht="29.25" customHeight="1" x14ac:dyDescent="0.25">
      <c r="A126" s="78" t="s">
        <v>186</v>
      </c>
      <c r="B126" s="99" t="str">
        <f>'[2]Ф2 '!B126</f>
        <v>ТП - 42 реконструкция ВЛ-0,4(0,23)кВ в ВЛИ-0,4кВ     ф.  "№1  1-я Западная"</v>
      </c>
      <c r="C126" s="100" t="str">
        <f>'[2]Ф2 '!C126</f>
        <v>M_ДЭСК_008</v>
      </c>
      <c r="D126" s="82" t="s">
        <v>103</v>
      </c>
      <c r="E126" s="82">
        <f>'[2]Ф2 '!E126</f>
        <v>2023</v>
      </c>
      <c r="F126" s="84">
        <f>'[2]Ф2 '!F126</f>
        <v>2023</v>
      </c>
      <c r="G126" s="82" t="str">
        <f>'[2]Ф2 '!G126</f>
        <v>нд</v>
      </c>
      <c r="H126" s="83">
        <f>'[2]Ф2 '!T126/1.2</f>
        <v>1.1750724916666666</v>
      </c>
      <c r="I126" s="83">
        <v>1.17507249</v>
      </c>
      <c r="J126" s="82" t="s">
        <v>51</v>
      </c>
      <c r="K126" s="109">
        <v>1.1750724916666666</v>
      </c>
      <c r="L126" s="110">
        <v>0</v>
      </c>
      <c r="M126" s="91">
        <v>1.1750724916666666</v>
      </c>
      <c r="N126" s="110">
        <v>0</v>
      </c>
      <c r="O126" s="82" t="s">
        <v>51</v>
      </c>
      <c r="P126" s="109">
        <v>1.1750724916666666</v>
      </c>
      <c r="Q126" s="110">
        <v>0</v>
      </c>
      <c r="R126" s="91">
        <v>1.1750724916666666</v>
      </c>
      <c r="S126" s="110">
        <v>0</v>
      </c>
      <c r="T126" s="82" t="s">
        <v>51</v>
      </c>
      <c r="U126" s="82">
        <v>0</v>
      </c>
      <c r="V126" s="87">
        <v>1.1750724916666666</v>
      </c>
      <c r="W126" s="82">
        <v>0</v>
      </c>
      <c r="X126" s="82">
        <v>0</v>
      </c>
      <c r="Y126" s="82">
        <v>0</v>
      </c>
      <c r="Z126" s="82">
        <v>0</v>
      </c>
      <c r="AA126" s="84">
        <v>0</v>
      </c>
      <c r="AB126" s="82">
        <v>0</v>
      </c>
      <c r="AC126" s="82">
        <v>0</v>
      </c>
      <c r="AD126" s="82">
        <v>0</v>
      </c>
      <c r="AE126" s="82">
        <v>0</v>
      </c>
      <c r="AF126" s="87">
        <f t="shared" si="44"/>
        <v>1.1750724916666666</v>
      </c>
      <c r="AG126" s="87">
        <f t="shared" si="45"/>
        <v>1.1750724916666666</v>
      </c>
      <c r="AH126" s="89" t="s">
        <v>51</v>
      </c>
    </row>
    <row r="127" spans="1:34" ht="29.25" customHeight="1" x14ac:dyDescent="0.25">
      <c r="A127" s="78" t="s">
        <v>187</v>
      </c>
      <c r="B127" s="99" t="str">
        <f>'[2]Ф2 '!B127</f>
        <v>ТП - 42 реконструкция ВЛ-0,4(0,23)кВ в ВЛИ-0,4кВ     ф.  "№2  2-я Западная, 1-21"</v>
      </c>
      <c r="C127" s="100" t="str">
        <f>'[2]Ф2 '!C127</f>
        <v>M_ДЭСК_009</v>
      </c>
      <c r="D127" s="82" t="s">
        <v>103</v>
      </c>
      <c r="E127" s="82">
        <f>'[2]Ф2 '!E127</f>
        <v>2023</v>
      </c>
      <c r="F127" s="84">
        <f>'[2]Ф2 '!F127</f>
        <v>2023</v>
      </c>
      <c r="G127" s="82" t="str">
        <f>'[2]Ф2 '!G127</f>
        <v>нд</v>
      </c>
      <c r="H127" s="83">
        <f>'[2]Ф2 '!T127/1.2</f>
        <v>1.3569925333333333</v>
      </c>
      <c r="I127" s="83">
        <v>1.3569925300000001</v>
      </c>
      <c r="J127" s="82" t="s">
        <v>51</v>
      </c>
      <c r="K127" s="109">
        <v>1.3569925333333333</v>
      </c>
      <c r="L127" s="110">
        <v>0</v>
      </c>
      <c r="M127" s="91">
        <v>1.3569925333333333</v>
      </c>
      <c r="N127" s="110">
        <v>0</v>
      </c>
      <c r="O127" s="111" t="s">
        <v>51</v>
      </c>
      <c r="P127" s="109">
        <v>1.3569925333333333</v>
      </c>
      <c r="Q127" s="110">
        <v>0</v>
      </c>
      <c r="R127" s="91">
        <v>1.3569925333333333</v>
      </c>
      <c r="S127" s="110">
        <v>0</v>
      </c>
      <c r="T127" s="111" t="s">
        <v>51</v>
      </c>
      <c r="U127" s="82">
        <v>0</v>
      </c>
      <c r="V127" s="87">
        <v>1.3569925333333333</v>
      </c>
      <c r="W127" s="82">
        <v>0</v>
      </c>
      <c r="X127" s="82">
        <v>0</v>
      </c>
      <c r="Y127" s="82">
        <v>0</v>
      </c>
      <c r="Z127" s="82">
        <v>0</v>
      </c>
      <c r="AA127" s="84">
        <v>0</v>
      </c>
      <c r="AB127" s="82">
        <v>0</v>
      </c>
      <c r="AC127" s="82">
        <v>0</v>
      </c>
      <c r="AD127" s="82">
        <v>0</v>
      </c>
      <c r="AE127" s="82">
        <v>0</v>
      </c>
      <c r="AF127" s="87">
        <f t="shared" si="44"/>
        <v>1.3569925333333333</v>
      </c>
      <c r="AG127" s="87">
        <f t="shared" si="45"/>
        <v>1.3569925333333333</v>
      </c>
      <c r="AH127" s="89" t="s">
        <v>51</v>
      </c>
    </row>
    <row r="128" spans="1:34" ht="29.25" customHeight="1" x14ac:dyDescent="0.25">
      <c r="A128" s="78" t="s">
        <v>188</v>
      </c>
      <c r="B128" s="99" t="str">
        <f>'[2]Ф2 '!B128</f>
        <v>ТП - 42 реконструкция ВЛ-0,4(0,23)кВ в ВЛИ-0,4кВ     ф.  "№2  1-я Западная"</v>
      </c>
      <c r="C128" s="100" t="str">
        <f>'[2]Ф2 '!C128</f>
        <v>M_ДЭСК_010</v>
      </c>
      <c r="D128" s="82" t="s">
        <v>103</v>
      </c>
      <c r="E128" s="82">
        <f>'[2]Ф2 '!E128</f>
        <v>2023</v>
      </c>
      <c r="F128" s="84">
        <f>'[2]Ф2 '!F128</f>
        <v>2023</v>
      </c>
      <c r="G128" s="82" t="str">
        <f>'[2]Ф2 '!G128</f>
        <v>нд</v>
      </c>
      <c r="H128" s="83">
        <f>'[2]Ф2 '!T128/1.2</f>
        <v>0.31319340000000001</v>
      </c>
      <c r="I128" s="83">
        <v>0.31319340000000001</v>
      </c>
      <c r="J128" s="82" t="s">
        <v>51</v>
      </c>
      <c r="K128" s="109">
        <v>0.31319340000000001</v>
      </c>
      <c r="L128" s="110">
        <v>0</v>
      </c>
      <c r="M128" s="91">
        <v>0.31319340000000001</v>
      </c>
      <c r="N128" s="110">
        <v>0</v>
      </c>
      <c r="O128" s="111" t="s">
        <v>51</v>
      </c>
      <c r="P128" s="109">
        <v>0.31319340000000001</v>
      </c>
      <c r="Q128" s="110">
        <v>0</v>
      </c>
      <c r="R128" s="91">
        <v>0.31319340000000001</v>
      </c>
      <c r="S128" s="110">
        <v>0</v>
      </c>
      <c r="T128" s="111" t="s">
        <v>51</v>
      </c>
      <c r="U128" s="82">
        <v>0</v>
      </c>
      <c r="V128" s="87">
        <v>0.31319340000000001</v>
      </c>
      <c r="W128" s="82">
        <v>0</v>
      </c>
      <c r="X128" s="82">
        <v>0</v>
      </c>
      <c r="Y128" s="82">
        <v>0</v>
      </c>
      <c r="Z128" s="82">
        <v>0</v>
      </c>
      <c r="AA128" s="84">
        <v>0</v>
      </c>
      <c r="AB128" s="82">
        <v>0</v>
      </c>
      <c r="AC128" s="82">
        <v>0</v>
      </c>
      <c r="AD128" s="82">
        <v>0</v>
      </c>
      <c r="AE128" s="82">
        <v>0</v>
      </c>
      <c r="AF128" s="87">
        <f t="shared" si="44"/>
        <v>0.31319340000000001</v>
      </c>
      <c r="AG128" s="87">
        <f t="shared" si="45"/>
        <v>0.31319340000000001</v>
      </c>
      <c r="AH128" s="89" t="s">
        <v>51</v>
      </c>
    </row>
    <row r="129" spans="1:34" ht="29.25" customHeight="1" x14ac:dyDescent="0.25">
      <c r="A129" s="78" t="s">
        <v>189</v>
      </c>
      <c r="B129" s="99" t="str">
        <f>'[2]Ф2 '!B129</f>
        <v>ТП - 134 реконструкция ВЛ-0,4(0,23)кВ в ВЛИ-0,4кВ   ф.  "Поселок-2"</v>
      </c>
      <c r="C129" s="100" t="str">
        <f>'[2]Ф2 '!C129</f>
        <v>M_ДЭСК_011</v>
      </c>
      <c r="D129" s="82" t="s">
        <v>103</v>
      </c>
      <c r="E129" s="82">
        <f>'[2]Ф2 '!E129</f>
        <v>2023</v>
      </c>
      <c r="F129" s="84">
        <f>'[2]Ф2 '!F129</f>
        <v>2023</v>
      </c>
      <c r="G129" s="82" t="str">
        <f>'[2]Ф2 '!G129</f>
        <v>нд</v>
      </c>
      <c r="H129" s="83">
        <f>'[2]Ф2 '!T129/1.2</f>
        <v>1.0927730499999999</v>
      </c>
      <c r="I129" s="83">
        <v>1.0927730499999999</v>
      </c>
      <c r="J129" s="82" t="s">
        <v>51</v>
      </c>
      <c r="K129" s="109">
        <v>1.0927730499999999</v>
      </c>
      <c r="L129" s="110">
        <v>0</v>
      </c>
      <c r="M129" s="91">
        <v>1.0927730499999999</v>
      </c>
      <c r="N129" s="110">
        <v>0</v>
      </c>
      <c r="O129" s="111" t="s">
        <v>51</v>
      </c>
      <c r="P129" s="109">
        <v>1.0927730499999999</v>
      </c>
      <c r="Q129" s="110">
        <v>0</v>
      </c>
      <c r="R129" s="91">
        <v>1.0927730499999999</v>
      </c>
      <c r="S129" s="110">
        <v>0</v>
      </c>
      <c r="T129" s="111" t="s">
        <v>51</v>
      </c>
      <c r="U129" s="82">
        <v>0</v>
      </c>
      <c r="V129" s="87">
        <v>1.0927730499999999</v>
      </c>
      <c r="W129" s="82">
        <v>0</v>
      </c>
      <c r="X129" s="82">
        <v>0</v>
      </c>
      <c r="Y129" s="82">
        <v>0</v>
      </c>
      <c r="Z129" s="82">
        <v>0</v>
      </c>
      <c r="AA129" s="84">
        <v>0</v>
      </c>
      <c r="AB129" s="82">
        <v>0</v>
      </c>
      <c r="AC129" s="82">
        <v>0</v>
      </c>
      <c r="AD129" s="82">
        <v>0</v>
      </c>
      <c r="AE129" s="82">
        <v>0</v>
      </c>
      <c r="AF129" s="87">
        <f t="shared" si="44"/>
        <v>1.0927730499999999</v>
      </c>
      <c r="AG129" s="87">
        <f t="shared" si="45"/>
        <v>1.0927730499999999</v>
      </c>
      <c r="AH129" s="89" t="s">
        <v>51</v>
      </c>
    </row>
    <row r="130" spans="1:34" ht="29.25" customHeight="1" x14ac:dyDescent="0.25">
      <c r="A130" s="78" t="s">
        <v>190</v>
      </c>
      <c r="B130" s="99" t="str">
        <f>'[2]Ф2 '!B130</f>
        <v>ТП - 134 реконструкция ВЛ-0,4(0,23)кВ в ВЛИ-0,4кВ   ф.  "Поселок"</v>
      </c>
      <c r="C130" s="100" t="str">
        <f>'[2]Ф2 '!C130</f>
        <v>M_ДЭСК_012</v>
      </c>
      <c r="D130" s="82" t="s">
        <v>103</v>
      </c>
      <c r="E130" s="82">
        <f>'[2]Ф2 '!E130</f>
        <v>2023</v>
      </c>
      <c r="F130" s="84">
        <f>'[2]Ф2 '!F130</f>
        <v>2023</v>
      </c>
      <c r="G130" s="82" t="str">
        <f>'[2]Ф2 '!G130</f>
        <v>нд</v>
      </c>
      <c r="H130" s="83">
        <f>'[2]Ф2 '!T130/1.2</f>
        <v>1.6984125416666667</v>
      </c>
      <c r="I130" s="83">
        <v>1.6984125400000001</v>
      </c>
      <c r="J130" s="82" t="s">
        <v>51</v>
      </c>
      <c r="K130" s="109">
        <v>1.6984125416666667</v>
      </c>
      <c r="L130" s="110">
        <v>0</v>
      </c>
      <c r="M130" s="91">
        <v>1.6984125416666667</v>
      </c>
      <c r="N130" s="110">
        <v>0</v>
      </c>
      <c r="O130" s="111" t="s">
        <v>51</v>
      </c>
      <c r="P130" s="109">
        <v>1.6984125416666667</v>
      </c>
      <c r="Q130" s="110">
        <v>0</v>
      </c>
      <c r="R130" s="91">
        <v>1.6984125416666667</v>
      </c>
      <c r="S130" s="110">
        <v>0</v>
      </c>
      <c r="T130" s="111" t="s">
        <v>51</v>
      </c>
      <c r="U130" s="82">
        <v>0</v>
      </c>
      <c r="V130" s="87">
        <v>1.6984125416666667</v>
      </c>
      <c r="W130" s="82">
        <v>0</v>
      </c>
      <c r="X130" s="82">
        <v>0</v>
      </c>
      <c r="Y130" s="82">
        <v>0</v>
      </c>
      <c r="Z130" s="82">
        <v>0</v>
      </c>
      <c r="AA130" s="84">
        <v>0</v>
      </c>
      <c r="AB130" s="82">
        <v>0</v>
      </c>
      <c r="AC130" s="82">
        <v>0</v>
      </c>
      <c r="AD130" s="82">
        <v>0</v>
      </c>
      <c r="AE130" s="82">
        <v>0</v>
      </c>
      <c r="AF130" s="87">
        <f t="shared" si="44"/>
        <v>1.6984125416666667</v>
      </c>
      <c r="AG130" s="87">
        <f t="shared" si="45"/>
        <v>1.6984125416666667</v>
      </c>
      <c r="AH130" s="89" t="s">
        <v>51</v>
      </c>
    </row>
    <row r="131" spans="1:34" ht="36.75" customHeight="1" x14ac:dyDescent="0.25">
      <c r="A131" s="78" t="s">
        <v>191</v>
      </c>
      <c r="B131" s="99" t="str">
        <f>'[2]Ф2 '!B131</f>
        <v>КТП - 2  реконструкция ВЛ-0,4 кВ   ф."Огородная " с. Новопокровка, Красноармейский район</v>
      </c>
      <c r="C131" s="100" t="str">
        <f>'[2]Ф2 '!C131</f>
        <v>L_ДЭСК_025</v>
      </c>
      <c r="D131" s="82" t="s">
        <v>103</v>
      </c>
      <c r="E131" s="82">
        <f>'[2]Ф2 '!E131</f>
        <v>2024</v>
      </c>
      <c r="F131" s="84">
        <f>'[2]Ф2 '!F131</f>
        <v>2024</v>
      </c>
      <c r="G131" s="82" t="str">
        <f>'[2]Ф2 '!G131</f>
        <v>нд</v>
      </c>
      <c r="H131" s="83">
        <f>'[2]Ф2 '!T131/1.2</f>
        <v>2.8449538099999998</v>
      </c>
      <c r="I131" s="83">
        <v>2.8449538099999998</v>
      </c>
      <c r="J131" s="82" t="s">
        <v>51</v>
      </c>
      <c r="K131" s="83">
        <f t="shared" ref="K131:K138" si="46">SUM(L131:O131)</f>
        <v>2.8449528700000002</v>
      </c>
      <c r="L131" s="83">
        <v>0.25356000000000001</v>
      </c>
      <c r="M131" s="83">
        <v>2.59139287</v>
      </c>
      <c r="N131" s="84">
        <v>0</v>
      </c>
      <c r="O131" s="84">
        <v>0</v>
      </c>
      <c r="P131" s="83">
        <f t="shared" ref="P131:P216" si="47">SUM(Q131:T131)</f>
        <v>2.8449528700000002</v>
      </c>
      <c r="Q131" s="83">
        <v>0.25356000000000001</v>
      </c>
      <c r="R131" s="83">
        <v>2.59139287</v>
      </c>
      <c r="S131" s="84">
        <v>0</v>
      </c>
      <c r="T131" s="84">
        <v>0</v>
      </c>
      <c r="U131" s="88">
        <v>0</v>
      </c>
      <c r="V131" s="88">
        <v>0</v>
      </c>
      <c r="W131" s="83">
        <f>I131</f>
        <v>2.8449538099999998</v>
      </c>
      <c r="X131" s="82">
        <f t="shared" ref="X131:Y143" si="48">IF(F131=2025,H131,0)</f>
        <v>0</v>
      </c>
      <c r="Y131" s="84">
        <f t="shared" si="48"/>
        <v>0</v>
      </c>
      <c r="Z131" s="84">
        <f t="shared" ref="Z131:AE162" si="49">IF(F131=2026,H131,0)</f>
        <v>0</v>
      </c>
      <c r="AA131" s="84">
        <f t="shared" si="49"/>
        <v>0</v>
      </c>
      <c r="AB131" s="84">
        <f t="shared" si="49"/>
        <v>0</v>
      </c>
      <c r="AC131" s="84">
        <f t="shared" si="49"/>
        <v>0</v>
      </c>
      <c r="AD131" s="84">
        <f t="shared" si="49"/>
        <v>0</v>
      </c>
      <c r="AE131" s="84">
        <f t="shared" si="49"/>
        <v>0</v>
      </c>
      <c r="AF131" s="87">
        <f t="shared" si="44"/>
        <v>2.8449538099999998</v>
      </c>
      <c r="AG131" s="87">
        <f t="shared" si="45"/>
        <v>2.8449538099999998</v>
      </c>
      <c r="AH131" s="89" t="s">
        <v>51</v>
      </c>
    </row>
    <row r="132" spans="1:34" ht="36.75" customHeight="1" x14ac:dyDescent="0.25">
      <c r="A132" s="78" t="s">
        <v>192</v>
      </c>
      <c r="B132" s="99" t="str">
        <f>'[2]Ф2 '!B132</f>
        <v xml:space="preserve">КТП - 2  реконструкция ВЛ-0,4 кВ  ф."Строителей " с. Новопокровка,Красноармейский район </v>
      </c>
      <c r="C132" s="100" t="str">
        <f>'[2]Ф2 '!C132</f>
        <v>L_ДЭСК_026</v>
      </c>
      <c r="D132" s="82" t="s">
        <v>103</v>
      </c>
      <c r="E132" s="82">
        <f>'[2]Ф2 '!E132</f>
        <v>2024</v>
      </c>
      <c r="F132" s="84">
        <f>'[2]Ф2 '!F132</f>
        <v>2024</v>
      </c>
      <c r="G132" s="82" t="str">
        <f>'[2]Ф2 '!G132</f>
        <v>нд</v>
      </c>
      <c r="H132" s="83">
        <f>'[2]Ф2 '!T132/1.2</f>
        <v>3.35202548</v>
      </c>
      <c r="I132" s="83">
        <v>3.35202548</v>
      </c>
      <c r="J132" s="82" t="s">
        <v>51</v>
      </c>
      <c r="K132" s="83">
        <f t="shared" si="46"/>
        <v>3.3520249800000004</v>
      </c>
      <c r="L132" s="83">
        <v>0.29875400000000002</v>
      </c>
      <c r="M132" s="83">
        <v>3.0532709800000002</v>
      </c>
      <c r="N132" s="84">
        <v>0</v>
      </c>
      <c r="O132" s="84">
        <v>0</v>
      </c>
      <c r="P132" s="83">
        <f t="shared" si="47"/>
        <v>3.3520249800000004</v>
      </c>
      <c r="Q132" s="83">
        <v>0.29875400000000002</v>
      </c>
      <c r="R132" s="83">
        <v>3.0532709800000002</v>
      </c>
      <c r="S132" s="84">
        <v>0</v>
      </c>
      <c r="T132" s="84">
        <v>0</v>
      </c>
      <c r="U132" s="88">
        <v>0</v>
      </c>
      <c r="V132" s="88">
        <v>0</v>
      </c>
      <c r="W132" s="83">
        <f t="shared" ref="W132:W135" si="50">I132</f>
        <v>3.35202548</v>
      </c>
      <c r="X132" s="82">
        <f t="shared" si="48"/>
        <v>0</v>
      </c>
      <c r="Y132" s="84">
        <f t="shared" si="48"/>
        <v>0</v>
      </c>
      <c r="Z132" s="84">
        <f t="shared" si="49"/>
        <v>0</v>
      </c>
      <c r="AA132" s="84">
        <f t="shared" si="49"/>
        <v>0</v>
      </c>
      <c r="AB132" s="84">
        <f t="shared" si="49"/>
        <v>0</v>
      </c>
      <c r="AC132" s="84">
        <f t="shared" si="49"/>
        <v>0</v>
      </c>
      <c r="AD132" s="84">
        <f t="shared" si="49"/>
        <v>0</v>
      </c>
      <c r="AE132" s="84">
        <f t="shared" si="49"/>
        <v>0</v>
      </c>
      <c r="AF132" s="87">
        <f t="shared" si="44"/>
        <v>3.35202548</v>
      </c>
      <c r="AG132" s="87">
        <f t="shared" si="45"/>
        <v>3.35202548</v>
      </c>
      <c r="AH132" s="89" t="s">
        <v>51</v>
      </c>
    </row>
    <row r="133" spans="1:34" ht="33.75" customHeight="1" x14ac:dyDescent="0.25">
      <c r="A133" s="78" t="s">
        <v>193</v>
      </c>
      <c r="B133" s="99" t="str">
        <f>'[2]Ф2 '!B133</f>
        <v>КТП - 64 реконструкция ВЛ-0,4 кВ   ф "Ленина-Калинина" г.Дальнереченск, с.Лазо</v>
      </c>
      <c r="C133" s="100" t="str">
        <f>'[2]Ф2 '!C133</f>
        <v>L_ДЭСК_011</v>
      </c>
      <c r="D133" s="82" t="s">
        <v>103</v>
      </c>
      <c r="E133" s="82">
        <f>'[2]Ф2 '!E133</f>
        <v>2024</v>
      </c>
      <c r="F133" s="84">
        <f>'[2]Ф2 '!F133</f>
        <v>2024</v>
      </c>
      <c r="G133" s="82">
        <f>'[2]Ф2 '!G133</f>
        <v>2024</v>
      </c>
      <c r="H133" s="83">
        <f>'[2]Ф2 '!T133/1.2</f>
        <v>3.3464286799999998</v>
      </c>
      <c r="I133" s="83">
        <v>3.3464286799999998</v>
      </c>
      <c r="J133" s="82" t="s">
        <v>51</v>
      </c>
      <c r="K133" s="83">
        <f t="shared" si="46"/>
        <v>3.346428</v>
      </c>
      <c r="L133" s="83">
        <v>0.29825499999999999</v>
      </c>
      <c r="M133" s="83">
        <v>3.0481729999999998</v>
      </c>
      <c r="N133" s="84">
        <v>0</v>
      </c>
      <c r="O133" s="84">
        <v>0</v>
      </c>
      <c r="P133" s="83">
        <f t="shared" si="47"/>
        <v>3.346428</v>
      </c>
      <c r="Q133" s="83">
        <v>0.29825499999999999</v>
      </c>
      <c r="R133" s="83">
        <v>3.0481729999999998</v>
      </c>
      <c r="S133" s="84">
        <v>0</v>
      </c>
      <c r="T133" s="84">
        <v>0</v>
      </c>
      <c r="U133" s="88">
        <v>0</v>
      </c>
      <c r="V133" s="88">
        <v>0</v>
      </c>
      <c r="W133" s="83">
        <f t="shared" si="50"/>
        <v>3.3464286799999998</v>
      </c>
      <c r="X133" s="82">
        <f t="shared" si="48"/>
        <v>0</v>
      </c>
      <c r="Y133" s="84">
        <f t="shared" si="48"/>
        <v>0</v>
      </c>
      <c r="Z133" s="84">
        <f t="shared" si="49"/>
        <v>0</v>
      </c>
      <c r="AA133" s="84">
        <f t="shared" si="49"/>
        <v>0</v>
      </c>
      <c r="AB133" s="84">
        <f t="shared" si="49"/>
        <v>0</v>
      </c>
      <c r="AC133" s="84">
        <f t="shared" si="49"/>
        <v>0</v>
      </c>
      <c r="AD133" s="84">
        <f t="shared" si="49"/>
        <v>0</v>
      </c>
      <c r="AE133" s="84">
        <f t="shared" si="49"/>
        <v>0</v>
      </c>
      <c r="AF133" s="87">
        <f t="shared" si="44"/>
        <v>3.3464286799999998</v>
      </c>
      <c r="AG133" s="87">
        <f t="shared" si="45"/>
        <v>3.3464286799999998</v>
      </c>
      <c r="AH133" s="89" t="s">
        <v>51</v>
      </c>
    </row>
    <row r="134" spans="1:34" ht="33.75" customHeight="1" x14ac:dyDescent="0.25">
      <c r="A134" s="78" t="s">
        <v>194</v>
      </c>
      <c r="B134" s="99" t="str">
        <f>'[2]Ф2 '!B134</f>
        <v>КТП - 64 реконструкция ВЛ-0,4 кВ   ф "Ленина-Мелехина" г.Дальнереченск, с.Лазо</v>
      </c>
      <c r="C134" s="100" t="str">
        <f>'[2]Ф2 '!C134</f>
        <v>L_ДЭСК_012</v>
      </c>
      <c r="D134" s="82" t="s">
        <v>103</v>
      </c>
      <c r="E134" s="82">
        <f>'[2]Ф2 '!E134</f>
        <v>2024</v>
      </c>
      <c r="F134" s="84">
        <f>'[2]Ф2 '!F134</f>
        <v>2024</v>
      </c>
      <c r="G134" s="82">
        <f>'[2]Ф2 '!G134</f>
        <v>2024</v>
      </c>
      <c r="H134" s="83">
        <f>'[2]Ф2 '!T134/1.2</f>
        <v>2.6962144499999998</v>
      </c>
      <c r="I134" s="83">
        <v>2.6962144499999998</v>
      </c>
      <c r="J134" s="82" t="s">
        <v>51</v>
      </c>
      <c r="K134" s="83">
        <f t="shared" si="46"/>
        <v>2.69621413</v>
      </c>
      <c r="L134" s="83">
        <v>0.24030399999999999</v>
      </c>
      <c r="M134" s="83">
        <v>2.4559101299999999</v>
      </c>
      <c r="N134" s="84">
        <v>0</v>
      </c>
      <c r="O134" s="84">
        <v>0</v>
      </c>
      <c r="P134" s="83">
        <f t="shared" si="47"/>
        <v>2.69621413</v>
      </c>
      <c r="Q134" s="83">
        <v>0.24030399999999999</v>
      </c>
      <c r="R134" s="83">
        <v>2.4559101299999999</v>
      </c>
      <c r="S134" s="84">
        <v>0</v>
      </c>
      <c r="T134" s="84">
        <v>0</v>
      </c>
      <c r="U134" s="88">
        <v>0</v>
      </c>
      <c r="V134" s="88">
        <v>0</v>
      </c>
      <c r="W134" s="83">
        <f t="shared" si="50"/>
        <v>2.6962144499999998</v>
      </c>
      <c r="X134" s="82">
        <f t="shared" si="48"/>
        <v>0</v>
      </c>
      <c r="Y134" s="84">
        <f t="shared" si="48"/>
        <v>0</v>
      </c>
      <c r="Z134" s="84">
        <f t="shared" si="49"/>
        <v>0</v>
      </c>
      <c r="AA134" s="84">
        <f t="shared" si="49"/>
        <v>0</v>
      </c>
      <c r="AB134" s="84">
        <f t="shared" si="49"/>
        <v>0</v>
      </c>
      <c r="AC134" s="84">
        <f t="shared" si="49"/>
        <v>0</v>
      </c>
      <c r="AD134" s="84">
        <f t="shared" si="49"/>
        <v>0</v>
      </c>
      <c r="AE134" s="84">
        <f t="shared" si="49"/>
        <v>0</v>
      </c>
      <c r="AF134" s="87">
        <f t="shared" si="44"/>
        <v>2.6962144499999998</v>
      </c>
      <c r="AG134" s="87">
        <f t="shared" si="45"/>
        <v>2.6962144499999998</v>
      </c>
      <c r="AH134" s="89" t="s">
        <v>51</v>
      </c>
    </row>
    <row r="135" spans="1:34" ht="32.25" customHeight="1" x14ac:dyDescent="0.25">
      <c r="A135" s="78" t="s">
        <v>195</v>
      </c>
      <c r="B135" s="99" t="str">
        <f>'[2]Ф2 '!B135</f>
        <v>КТП -  46  реконструкция ВЛ-0,4 кВ   ф. "Ворошилова"  г.Дальнереченск</v>
      </c>
      <c r="C135" s="100" t="str">
        <f>'[2]Ф2 '!C135</f>
        <v>L_ДЭСК_016</v>
      </c>
      <c r="D135" s="82" t="s">
        <v>103</v>
      </c>
      <c r="E135" s="82">
        <f>'[2]Ф2 '!E135</f>
        <v>2024</v>
      </c>
      <c r="F135" s="84">
        <f>'[2]Ф2 '!F135</f>
        <v>2024</v>
      </c>
      <c r="G135" s="82" t="str">
        <f>'[2]Ф2 '!G135</f>
        <v>нд</v>
      </c>
      <c r="H135" s="83">
        <f>'[2]Ф2 '!T135/1.2</f>
        <v>1.5128792600000001</v>
      </c>
      <c r="I135" s="83">
        <v>1.5128792600000001</v>
      </c>
      <c r="J135" s="82" t="s">
        <v>51</v>
      </c>
      <c r="K135" s="83">
        <f t="shared" si="46"/>
        <v>1.51287854</v>
      </c>
      <c r="L135" s="83">
        <v>0.13483700000000001</v>
      </c>
      <c r="M135" s="83">
        <v>1.3780415399999999</v>
      </c>
      <c r="N135" s="84">
        <v>0</v>
      </c>
      <c r="O135" s="84">
        <v>0</v>
      </c>
      <c r="P135" s="83">
        <f t="shared" si="47"/>
        <v>1.51287854</v>
      </c>
      <c r="Q135" s="83">
        <v>0.13483700000000001</v>
      </c>
      <c r="R135" s="83">
        <v>1.3780415399999999</v>
      </c>
      <c r="S135" s="84">
        <v>0</v>
      </c>
      <c r="T135" s="84">
        <v>0</v>
      </c>
      <c r="U135" s="88">
        <v>0</v>
      </c>
      <c r="V135" s="88">
        <v>0</v>
      </c>
      <c r="W135" s="83">
        <f t="shared" si="50"/>
        <v>1.5128792600000001</v>
      </c>
      <c r="X135" s="82">
        <f t="shared" si="48"/>
        <v>0</v>
      </c>
      <c r="Y135" s="84">
        <f t="shared" si="48"/>
        <v>0</v>
      </c>
      <c r="Z135" s="84">
        <f t="shared" si="49"/>
        <v>0</v>
      </c>
      <c r="AA135" s="84">
        <f t="shared" si="49"/>
        <v>0</v>
      </c>
      <c r="AB135" s="84">
        <f t="shared" si="49"/>
        <v>0</v>
      </c>
      <c r="AC135" s="84">
        <f t="shared" si="49"/>
        <v>0</v>
      </c>
      <c r="AD135" s="84">
        <f t="shared" si="49"/>
        <v>0</v>
      </c>
      <c r="AE135" s="84">
        <f t="shared" si="49"/>
        <v>0</v>
      </c>
      <c r="AF135" s="87">
        <f t="shared" si="44"/>
        <v>1.5128792600000001</v>
      </c>
      <c r="AG135" s="87">
        <f t="shared" si="45"/>
        <v>1.5128792600000001</v>
      </c>
      <c r="AH135" s="89" t="s">
        <v>51</v>
      </c>
    </row>
    <row r="136" spans="1:34" ht="32.25" customHeight="1" x14ac:dyDescent="0.25">
      <c r="A136" s="78" t="s">
        <v>196</v>
      </c>
      <c r="B136" s="99" t="str">
        <f>'[2]Ф2 '!B136</f>
        <v>Реконструкция ВЛ-0,4(0,23)кВ в ВЛИ-0,4кВ ТП-16 ф. "Магазин-Севастопольская" г.Артем</v>
      </c>
      <c r="C136" s="100" t="str">
        <f>'[2]Ф2 '!C136</f>
        <v>N_ДЭСК_001</v>
      </c>
      <c r="D136" s="82" t="s">
        <v>103</v>
      </c>
      <c r="E136" s="82">
        <f>'[2]Ф2 '!E136</f>
        <v>2025</v>
      </c>
      <c r="F136" s="84">
        <f>'[2]Ф2 '!F136</f>
        <v>2024</v>
      </c>
      <c r="G136" s="82">
        <f>'[2]Ф2 '!G136</f>
        <v>2025</v>
      </c>
      <c r="H136" s="83">
        <f>'[2]Ф2 '!T136/1.2</f>
        <v>0.71733588999999998</v>
      </c>
      <c r="I136" s="83">
        <v>0.71733588999999998</v>
      </c>
      <c r="J136" s="82" t="s">
        <v>51</v>
      </c>
      <c r="K136" s="83">
        <f t="shared" si="46"/>
        <v>0.71733521</v>
      </c>
      <c r="L136" s="83">
        <v>6.3933000000000004E-2</v>
      </c>
      <c r="M136" s="83">
        <v>0.65340220999999998</v>
      </c>
      <c r="N136" s="84">
        <v>0</v>
      </c>
      <c r="O136" s="84">
        <v>0</v>
      </c>
      <c r="P136" s="83">
        <f t="shared" si="47"/>
        <v>0.71733521</v>
      </c>
      <c r="Q136" s="83">
        <v>6.3933000000000004E-2</v>
      </c>
      <c r="R136" s="83">
        <v>0.65340220999999998</v>
      </c>
      <c r="S136" s="84">
        <v>0</v>
      </c>
      <c r="T136" s="84">
        <v>0</v>
      </c>
      <c r="U136" s="88">
        <v>0</v>
      </c>
      <c r="V136" s="88">
        <v>0</v>
      </c>
      <c r="W136" s="84">
        <f>IF(G136=2024,I136,0)</f>
        <v>0</v>
      </c>
      <c r="X136" s="83">
        <f>Y136</f>
        <v>0.71733588999999998</v>
      </c>
      <c r="Y136" s="83">
        <f t="shared" si="48"/>
        <v>0.71733588999999998</v>
      </c>
      <c r="Z136" s="84">
        <f t="shared" si="49"/>
        <v>0</v>
      </c>
      <c r="AA136" s="84">
        <f t="shared" si="49"/>
        <v>0</v>
      </c>
      <c r="AB136" s="84">
        <f t="shared" si="49"/>
        <v>0</v>
      </c>
      <c r="AC136" s="84">
        <f t="shared" si="49"/>
        <v>0</v>
      </c>
      <c r="AD136" s="84">
        <f t="shared" si="49"/>
        <v>0</v>
      </c>
      <c r="AE136" s="84">
        <f t="shared" si="49"/>
        <v>0</v>
      </c>
      <c r="AF136" s="87">
        <f t="shared" si="44"/>
        <v>0.71733588999999998</v>
      </c>
      <c r="AG136" s="87">
        <f t="shared" si="45"/>
        <v>0.71733588999999998</v>
      </c>
      <c r="AH136" s="89" t="s">
        <v>51</v>
      </c>
    </row>
    <row r="137" spans="1:34" ht="32.25" customHeight="1" x14ac:dyDescent="0.25">
      <c r="A137" s="78" t="s">
        <v>197</v>
      </c>
      <c r="B137" s="99" t="str">
        <f>'[2]Ф2 '!B137</f>
        <v>Реконструкция КЛ-6кВ от яч.6кВ№4 ЗРУ-6кВ ПС "Западная" до опоры №1 на 2ААБЛу-3х240 ЛЭП-6кВ ф. №4 ПС "Западная" г.Артем</v>
      </c>
      <c r="C137" s="100" t="str">
        <f>'[2]Ф2 '!C137</f>
        <v>N_ДЭСК_003</v>
      </c>
      <c r="D137" s="82" t="s">
        <v>103</v>
      </c>
      <c r="E137" s="82">
        <f>'[2]Ф2 '!E137</f>
        <v>2024</v>
      </c>
      <c r="F137" s="84">
        <f>'[2]Ф2 '!F137</f>
        <v>2024</v>
      </c>
      <c r="G137" s="82" t="str">
        <f>'[2]Ф2 '!G137</f>
        <v>нд</v>
      </c>
      <c r="H137" s="83">
        <f>'[2]Ф2 '!T137/1.2</f>
        <v>3.1494783800000001</v>
      </c>
      <c r="I137" s="83">
        <v>3.1494783800000001</v>
      </c>
      <c r="J137" s="82" t="s">
        <v>51</v>
      </c>
      <c r="K137" s="83">
        <f t="shared" si="46"/>
        <v>3.1494775199999996</v>
      </c>
      <c r="L137" s="83">
        <v>0.277922</v>
      </c>
      <c r="M137" s="83">
        <v>2.8715555199999998</v>
      </c>
      <c r="N137" s="84">
        <v>0</v>
      </c>
      <c r="O137" s="84">
        <v>0</v>
      </c>
      <c r="P137" s="83">
        <f t="shared" si="47"/>
        <v>3.1494775199999996</v>
      </c>
      <c r="Q137" s="83">
        <v>0.277922</v>
      </c>
      <c r="R137" s="83">
        <v>2.8715555199999998</v>
      </c>
      <c r="S137" s="84">
        <v>0</v>
      </c>
      <c r="T137" s="84">
        <v>0</v>
      </c>
      <c r="U137" s="88">
        <v>0</v>
      </c>
      <c r="V137" s="88">
        <v>0</v>
      </c>
      <c r="W137" s="83">
        <f>I137</f>
        <v>3.1494783800000001</v>
      </c>
      <c r="X137" s="82">
        <f t="shared" ref="X137:X143" si="51">IF(F137=2025,H137,0)</f>
        <v>0</v>
      </c>
      <c r="Y137" s="84">
        <f t="shared" si="48"/>
        <v>0</v>
      </c>
      <c r="Z137" s="84">
        <f t="shared" si="49"/>
        <v>0</v>
      </c>
      <c r="AA137" s="84">
        <f t="shared" si="49"/>
        <v>0</v>
      </c>
      <c r="AB137" s="84">
        <f t="shared" si="49"/>
        <v>0</v>
      </c>
      <c r="AC137" s="84">
        <f t="shared" si="49"/>
        <v>0</v>
      </c>
      <c r="AD137" s="84">
        <f t="shared" si="49"/>
        <v>0</v>
      </c>
      <c r="AE137" s="84">
        <f t="shared" si="49"/>
        <v>0</v>
      </c>
      <c r="AF137" s="87">
        <f t="shared" si="44"/>
        <v>3.1494783800000001</v>
      </c>
      <c r="AG137" s="87">
        <f t="shared" si="45"/>
        <v>3.1494783800000001</v>
      </c>
      <c r="AH137" s="89" t="s">
        <v>51</v>
      </c>
    </row>
    <row r="138" spans="1:34" ht="32.25" customHeight="1" x14ac:dyDescent="0.25">
      <c r="A138" s="78" t="s">
        <v>198</v>
      </c>
      <c r="B138" s="99" t="str">
        <f>'[2]Ф2 '!B138</f>
        <v>Реконструкция КЛ-6кВ от РП-5 до опоры №1 на 2ААБЛу-3х240 ЛЭП-6кВ ф. №22 ПС "Заводская" г.Артем</v>
      </c>
      <c r="C138" s="100" t="str">
        <f>'[2]Ф2 '!C138</f>
        <v>N_ДЭСК_004</v>
      </c>
      <c r="D138" s="82" t="s">
        <v>103</v>
      </c>
      <c r="E138" s="82">
        <f>'[2]Ф2 '!E138</f>
        <v>2024</v>
      </c>
      <c r="F138" s="84">
        <f>'[2]Ф2 '!F138</f>
        <v>2024</v>
      </c>
      <c r="G138" s="82" t="str">
        <f>'[2]Ф2 '!G138</f>
        <v>нд</v>
      </c>
      <c r="H138" s="83">
        <f>'[2]Ф2 '!T138/1.2</f>
        <v>1.2718754000000001</v>
      </c>
      <c r="I138" s="83">
        <v>1.2718754000000001</v>
      </c>
      <c r="J138" s="82" t="s">
        <v>51</v>
      </c>
      <c r="K138" s="83">
        <f t="shared" si="46"/>
        <v>1.2718757600000001</v>
      </c>
      <c r="L138" s="83">
        <v>7.4575000000000002E-2</v>
      </c>
      <c r="M138" s="83">
        <v>1.1973007600000001</v>
      </c>
      <c r="N138" s="84">
        <v>0</v>
      </c>
      <c r="O138" s="84">
        <v>0</v>
      </c>
      <c r="P138" s="83">
        <f t="shared" si="47"/>
        <v>1.2718757600000001</v>
      </c>
      <c r="Q138" s="83">
        <v>7.4575000000000002E-2</v>
      </c>
      <c r="R138" s="83">
        <v>1.1973007600000001</v>
      </c>
      <c r="S138" s="84">
        <v>0</v>
      </c>
      <c r="T138" s="84">
        <v>0</v>
      </c>
      <c r="U138" s="88">
        <v>0</v>
      </c>
      <c r="V138" s="88">
        <v>0</v>
      </c>
      <c r="W138" s="83">
        <f t="shared" ref="W138:W143" si="52">I138</f>
        <v>1.2718754000000001</v>
      </c>
      <c r="X138" s="82">
        <f t="shared" si="51"/>
        <v>0</v>
      </c>
      <c r="Y138" s="84">
        <f t="shared" si="48"/>
        <v>0</v>
      </c>
      <c r="Z138" s="84">
        <f t="shared" si="49"/>
        <v>0</v>
      </c>
      <c r="AA138" s="84">
        <f t="shared" si="49"/>
        <v>0</v>
      </c>
      <c r="AB138" s="84">
        <f t="shared" si="49"/>
        <v>0</v>
      </c>
      <c r="AC138" s="84">
        <f t="shared" si="49"/>
        <v>0</v>
      </c>
      <c r="AD138" s="84">
        <f t="shared" si="49"/>
        <v>0</v>
      </c>
      <c r="AE138" s="84">
        <f t="shared" si="49"/>
        <v>0</v>
      </c>
      <c r="AF138" s="87">
        <f t="shared" si="44"/>
        <v>1.2718754000000001</v>
      </c>
      <c r="AG138" s="87">
        <f t="shared" si="45"/>
        <v>1.2718754000000001</v>
      </c>
      <c r="AH138" s="89" t="s">
        <v>51</v>
      </c>
    </row>
    <row r="139" spans="1:34" ht="23.25" customHeight="1" x14ac:dyDescent="0.25">
      <c r="A139" s="78" t="s">
        <v>199</v>
      </c>
      <c r="B139" s="99" t="str">
        <f>'[2]Ф2 '!B139</f>
        <v>Реконструкция КЛ-6 кВ от РП-3 до ТП-135 ПС "Шахта-7" Ф №8</v>
      </c>
      <c r="C139" s="100" t="str">
        <f>'[2]Ф2 '!C139</f>
        <v>О_ДЭСК_001</v>
      </c>
      <c r="D139" s="82" t="s">
        <v>103</v>
      </c>
      <c r="E139" s="82">
        <f>'[2]Ф2 '!E139</f>
        <v>2024</v>
      </c>
      <c r="F139" s="84" t="str">
        <f>'[2]Ф2 '!F139</f>
        <v>нд</v>
      </c>
      <c r="G139" s="82">
        <f>'[2]Ф2 '!G139</f>
        <v>2024</v>
      </c>
      <c r="H139" s="83">
        <f>'[2]Ф2 '!T139/1.2</f>
        <v>2.79271095</v>
      </c>
      <c r="I139" s="83">
        <v>2.79271095</v>
      </c>
      <c r="J139" s="82" t="s">
        <v>51</v>
      </c>
      <c r="K139" s="83">
        <f>SUM(L139:O139)</f>
        <v>2.7927108500000002</v>
      </c>
      <c r="L139" s="83">
        <v>0.24645800000000001</v>
      </c>
      <c r="M139" s="83">
        <v>2.5462528500000001</v>
      </c>
      <c r="N139" s="84">
        <v>0</v>
      </c>
      <c r="O139" s="84">
        <v>0</v>
      </c>
      <c r="P139" s="83">
        <f>SUM(Q139:T139)</f>
        <v>2.7927108500000002</v>
      </c>
      <c r="Q139" s="83">
        <v>0.24645800000000001</v>
      </c>
      <c r="R139" s="83">
        <v>2.5462528500000001</v>
      </c>
      <c r="S139" s="84">
        <v>0</v>
      </c>
      <c r="T139" s="84">
        <v>0</v>
      </c>
      <c r="U139" s="88">
        <v>0</v>
      </c>
      <c r="V139" s="88">
        <v>0</v>
      </c>
      <c r="W139" s="83">
        <f t="shared" si="52"/>
        <v>2.79271095</v>
      </c>
      <c r="X139" s="82">
        <f t="shared" si="51"/>
        <v>0</v>
      </c>
      <c r="Y139" s="84">
        <f t="shared" si="48"/>
        <v>0</v>
      </c>
      <c r="Z139" s="84">
        <f t="shared" si="49"/>
        <v>0</v>
      </c>
      <c r="AA139" s="84">
        <f t="shared" si="49"/>
        <v>0</v>
      </c>
      <c r="AB139" s="84">
        <f t="shared" si="49"/>
        <v>0</v>
      </c>
      <c r="AC139" s="84">
        <f t="shared" si="49"/>
        <v>0</v>
      </c>
      <c r="AD139" s="84">
        <f t="shared" si="49"/>
        <v>0</v>
      </c>
      <c r="AE139" s="84">
        <f t="shared" si="49"/>
        <v>0</v>
      </c>
      <c r="AF139" s="87">
        <f t="shared" si="44"/>
        <v>2.79271095</v>
      </c>
      <c r="AG139" s="87">
        <f t="shared" si="45"/>
        <v>2.79271095</v>
      </c>
      <c r="AH139" s="89" t="s">
        <v>51</v>
      </c>
    </row>
    <row r="140" spans="1:34" ht="23.25" customHeight="1" x14ac:dyDescent="0.25">
      <c r="A140" s="78" t="s">
        <v>200</v>
      </c>
      <c r="B140" s="99" t="str">
        <f>'[2]Ф2 '!B140</f>
        <v>Рекострукция ЛЭП-6кВ от ТП-143 до ТП-98</v>
      </c>
      <c r="C140" s="100" t="str">
        <f>'[2]Ф2 '!C140</f>
        <v>О_ДЭСК_003</v>
      </c>
      <c r="D140" s="82" t="s">
        <v>103</v>
      </c>
      <c r="E140" s="82">
        <f>'[2]Ф2 '!E140</f>
        <v>2024</v>
      </c>
      <c r="F140" s="84" t="str">
        <f>'[2]Ф2 '!F140</f>
        <v>нд</v>
      </c>
      <c r="G140" s="82">
        <f>'[2]Ф2 '!G140</f>
        <v>2024</v>
      </c>
      <c r="H140" s="83">
        <f>'[2]Ф2 '!T140/1.2</f>
        <v>2.2107346400000001</v>
      </c>
      <c r="I140" s="83">
        <v>2.2107346400000001</v>
      </c>
      <c r="J140" s="82" t="s">
        <v>51</v>
      </c>
      <c r="K140" s="83">
        <f t="shared" ref="K140:K144" si="53">SUM(L140:O140)</f>
        <v>2.2107336800000001</v>
      </c>
      <c r="L140" s="83">
        <v>0.144426</v>
      </c>
      <c r="M140" s="83">
        <v>2.06630768</v>
      </c>
      <c r="N140" s="84">
        <v>0</v>
      </c>
      <c r="O140" s="84">
        <v>0</v>
      </c>
      <c r="P140" s="83">
        <f t="shared" ref="P140:P144" si="54">SUM(Q140:T140)</f>
        <v>2.2107336800000001</v>
      </c>
      <c r="Q140" s="83">
        <v>0.144426</v>
      </c>
      <c r="R140" s="83">
        <v>2.06630768</v>
      </c>
      <c r="S140" s="84">
        <v>0</v>
      </c>
      <c r="T140" s="84">
        <v>0</v>
      </c>
      <c r="U140" s="88">
        <v>0</v>
      </c>
      <c r="V140" s="88">
        <v>0</v>
      </c>
      <c r="W140" s="83">
        <f t="shared" si="52"/>
        <v>2.2107346400000001</v>
      </c>
      <c r="X140" s="82">
        <f t="shared" si="51"/>
        <v>0</v>
      </c>
      <c r="Y140" s="84">
        <f t="shared" si="48"/>
        <v>0</v>
      </c>
      <c r="Z140" s="84">
        <f t="shared" si="49"/>
        <v>0</v>
      </c>
      <c r="AA140" s="84">
        <f t="shared" si="49"/>
        <v>0</v>
      </c>
      <c r="AB140" s="84">
        <f t="shared" si="49"/>
        <v>0</v>
      </c>
      <c r="AC140" s="84">
        <f t="shared" si="49"/>
        <v>0</v>
      </c>
      <c r="AD140" s="84">
        <f t="shared" si="49"/>
        <v>0</v>
      </c>
      <c r="AE140" s="84">
        <f t="shared" si="49"/>
        <v>0</v>
      </c>
      <c r="AF140" s="87">
        <f t="shared" si="44"/>
        <v>2.2107346400000001</v>
      </c>
      <c r="AG140" s="87">
        <f t="shared" si="45"/>
        <v>2.2107346400000001</v>
      </c>
      <c r="AH140" s="89" t="s">
        <v>51</v>
      </c>
    </row>
    <row r="141" spans="1:34" ht="23.25" customHeight="1" x14ac:dyDescent="0.25">
      <c r="A141" s="78" t="s">
        <v>201</v>
      </c>
      <c r="B141" s="99" t="str">
        <f>'[2]Ф2 '!B141</f>
        <v>ТП-95 реконструкция ВЛ-0,4(0,23)кВ в ВЛИ-0,4кВ  ф. "Поселок №1"</v>
      </c>
      <c r="C141" s="100" t="str">
        <f>'[2]Ф2 '!C141</f>
        <v>О_ДЭСК_005</v>
      </c>
      <c r="D141" s="82" t="s">
        <v>103</v>
      </c>
      <c r="E141" s="82">
        <f>'[2]Ф2 '!E141</f>
        <v>2024</v>
      </c>
      <c r="F141" s="84" t="str">
        <f>'[2]Ф2 '!F141</f>
        <v>нд</v>
      </c>
      <c r="G141" s="82">
        <f>'[2]Ф2 '!G141</f>
        <v>2024</v>
      </c>
      <c r="H141" s="83">
        <f>'[2]Ф2 '!T141/1.2</f>
        <v>1.5540558900000001</v>
      </c>
      <c r="I141" s="83">
        <v>1.5540558900000001</v>
      </c>
      <c r="J141" s="82" t="s">
        <v>51</v>
      </c>
      <c r="K141" s="83">
        <f t="shared" si="53"/>
        <v>1.55405623</v>
      </c>
      <c r="L141" s="83">
        <v>0.13850799999999999</v>
      </c>
      <c r="M141" s="83">
        <v>1.41554823</v>
      </c>
      <c r="N141" s="84">
        <v>0</v>
      </c>
      <c r="O141" s="84">
        <v>0</v>
      </c>
      <c r="P141" s="83">
        <f t="shared" si="54"/>
        <v>1.55405623</v>
      </c>
      <c r="Q141" s="83">
        <v>0.13850799999999999</v>
      </c>
      <c r="R141" s="83">
        <v>1.41554823</v>
      </c>
      <c r="S141" s="84">
        <v>0</v>
      </c>
      <c r="T141" s="84">
        <v>0</v>
      </c>
      <c r="U141" s="88">
        <v>0</v>
      </c>
      <c r="V141" s="88">
        <v>0</v>
      </c>
      <c r="W141" s="83">
        <f t="shared" si="52"/>
        <v>1.5540558900000001</v>
      </c>
      <c r="X141" s="82">
        <f t="shared" si="51"/>
        <v>0</v>
      </c>
      <c r="Y141" s="84">
        <f t="shared" si="48"/>
        <v>0</v>
      </c>
      <c r="Z141" s="84">
        <f t="shared" si="49"/>
        <v>0</v>
      </c>
      <c r="AA141" s="84">
        <f t="shared" si="49"/>
        <v>0</v>
      </c>
      <c r="AB141" s="84">
        <f t="shared" si="49"/>
        <v>0</v>
      </c>
      <c r="AC141" s="84">
        <f t="shared" si="49"/>
        <v>0</v>
      </c>
      <c r="AD141" s="84">
        <f t="shared" si="49"/>
        <v>0</v>
      </c>
      <c r="AE141" s="84">
        <f t="shared" si="49"/>
        <v>0</v>
      </c>
      <c r="AF141" s="87">
        <f t="shared" si="44"/>
        <v>1.5540558900000001</v>
      </c>
      <c r="AG141" s="87">
        <f t="shared" si="45"/>
        <v>1.5540558900000001</v>
      </c>
      <c r="AH141" s="89" t="s">
        <v>51</v>
      </c>
    </row>
    <row r="142" spans="1:34" ht="23.25" customHeight="1" x14ac:dyDescent="0.25">
      <c r="A142" s="78" t="s">
        <v>202</v>
      </c>
      <c r="B142" s="99" t="str">
        <f>'[2]Ф2 '!B142</f>
        <v>КТП-222 реконструкция ВЛ-0,4(0,23)кВ в ВЛИ-0,4кВ  ф. "Воронежская"</v>
      </c>
      <c r="C142" s="100" t="str">
        <f>'[2]Ф2 '!C142</f>
        <v>О_ДЭСК_006</v>
      </c>
      <c r="D142" s="82" t="s">
        <v>103</v>
      </c>
      <c r="E142" s="82">
        <f>'[2]Ф2 '!E142</f>
        <v>2024</v>
      </c>
      <c r="F142" s="84" t="str">
        <f>'[2]Ф2 '!F142</f>
        <v>нд</v>
      </c>
      <c r="G142" s="82">
        <f>'[2]Ф2 '!G142</f>
        <v>2024</v>
      </c>
      <c r="H142" s="83">
        <f>'[2]Ф2 '!T142/1.2</f>
        <v>0.62037483000000004</v>
      </c>
      <c r="I142" s="83">
        <v>0.62037483000000004</v>
      </c>
      <c r="J142" s="82" t="s">
        <v>51</v>
      </c>
      <c r="K142" s="83">
        <f t="shared" si="53"/>
        <v>0.62037494999999998</v>
      </c>
      <c r="L142" s="83">
        <v>5.5292000000000001E-2</v>
      </c>
      <c r="M142" s="83">
        <v>0.56508294999999997</v>
      </c>
      <c r="N142" s="84">
        <v>0</v>
      </c>
      <c r="O142" s="84">
        <v>0</v>
      </c>
      <c r="P142" s="83">
        <f t="shared" si="54"/>
        <v>0.62037494999999998</v>
      </c>
      <c r="Q142" s="83">
        <v>5.5292000000000001E-2</v>
      </c>
      <c r="R142" s="83">
        <v>0.56508294999999997</v>
      </c>
      <c r="S142" s="83" t="s">
        <v>51</v>
      </c>
      <c r="T142" s="84">
        <v>0</v>
      </c>
      <c r="U142" s="88">
        <v>0</v>
      </c>
      <c r="V142" s="88">
        <v>0</v>
      </c>
      <c r="W142" s="83">
        <f t="shared" si="52"/>
        <v>0.62037483000000004</v>
      </c>
      <c r="X142" s="82">
        <f t="shared" si="51"/>
        <v>0</v>
      </c>
      <c r="Y142" s="84">
        <f t="shared" si="48"/>
        <v>0</v>
      </c>
      <c r="Z142" s="84">
        <f t="shared" si="49"/>
        <v>0</v>
      </c>
      <c r="AA142" s="84">
        <f t="shared" si="49"/>
        <v>0</v>
      </c>
      <c r="AB142" s="84">
        <f t="shared" si="49"/>
        <v>0</v>
      </c>
      <c r="AC142" s="84">
        <f t="shared" si="49"/>
        <v>0</v>
      </c>
      <c r="AD142" s="84">
        <f t="shared" si="49"/>
        <v>0</v>
      </c>
      <c r="AE142" s="84">
        <f t="shared" si="49"/>
        <v>0</v>
      </c>
      <c r="AF142" s="87">
        <f t="shared" si="44"/>
        <v>0.62037483000000004</v>
      </c>
      <c r="AG142" s="87">
        <f t="shared" si="45"/>
        <v>0.62037483000000004</v>
      </c>
      <c r="AH142" s="89" t="s">
        <v>51</v>
      </c>
    </row>
    <row r="143" spans="1:34" ht="31.5" customHeight="1" x14ac:dyDescent="0.25">
      <c r="A143" s="78" t="s">
        <v>203</v>
      </c>
      <c r="B143" s="99" t="str">
        <f>'[2]Ф2 '!B143</f>
        <v>КТП-222 реконструкция ВЛ-0,4(0,23)кВ в ВЛИ-0,4кВ  ф. "Воронежская, 1-17"</v>
      </c>
      <c r="C143" s="100" t="str">
        <f>'[2]Ф2 '!C143</f>
        <v>О_ДЭСК_007</v>
      </c>
      <c r="D143" s="82" t="s">
        <v>103</v>
      </c>
      <c r="E143" s="82">
        <f>'[2]Ф2 '!E143</f>
        <v>2024</v>
      </c>
      <c r="F143" s="84" t="str">
        <f>'[2]Ф2 '!F143</f>
        <v>нд</v>
      </c>
      <c r="G143" s="82">
        <f>'[2]Ф2 '!G143</f>
        <v>2024</v>
      </c>
      <c r="H143" s="83">
        <f>'[2]Ф2 '!T143/1.2</f>
        <v>0.85201660000000001</v>
      </c>
      <c r="I143" s="83">
        <v>0.85201660000000001</v>
      </c>
      <c r="J143" s="82" t="s">
        <v>51</v>
      </c>
      <c r="K143" s="83">
        <f t="shared" si="53"/>
        <v>0.85201630000000006</v>
      </c>
      <c r="L143" s="83">
        <v>7.5937000000000004E-2</v>
      </c>
      <c r="M143" s="83">
        <v>0.77607930000000003</v>
      </c>
      <c r="N143" s="84">
        <v>0</v>
      </c>
      <c r="O143" s="84">
        <v>0</v>
      </c>
      <c r="P143" s="83">
        <f t="shared" si="54"/>
        <v>0.85201630000000006</v>
      </c>
      <c r="Q143" s="83">
        <v>7.5937000000000004E-2</v>
      </c>
      <c r="R143" s="83">
        <v>0.77607930000000003</v>
      </c>
      <c r="S143" s="83" t="s">
        <v>51</v>
      </c>
      <c r="T143" s="84">
        <v>0</v>
      </c>
      <c r="U143" s="88">
        <v>0</v>
      </c>
      <c r="V143" s="88">
        <v>0</v>
      </c>
      <c r="W143" s="83">
        <f t="shared" si="52"/>
        <v>0.85201660000000001</v>
      </c>
      <c r="X143" s="82">
        <f t="shared" si="51"/>
        <v>0</v>
      </c>
      <c r="Y143" s="84">
        <f t="shared" si="48"/>
        <v>0</v>
      </c>
      <c r="Z143" s="84">
        <f t="shared" si="49"/>
        <v>0</v>
      </c>
      <c r="AA143" s="84">
        <f t="shared" si="49"/>
        <v>0</v>
      </c>
      <c r="AB143" s="84">
        <f t="shared" si="49"/>
        <v>0</v>
      </c>
      <c r="AC143" s="84">
        <f t="shared" si="49"/>
        <v>0</v>
      </c>
      <c r="AD143" s="84">
        <f t="shared" si="49"/>
        <v>0</v>
      </c>
      <c r="AE143" s="84">
        <f t="shared" si="49"/>
        <v>0</v>
      </c>
      <c r="AF143" s="87">
        <f t="shared" si="44"/>
        <v>0.85201660000000001</v>
      </c>
      <c r="AG143" s="87">
        <f t="shared" si="45"/>
        <v>0.85201660000000001</v>
      </c>
      <c r="AH143" s="89" t="s">
        <v>51</v>
      </c>
    </row>
    <row r="144" spans="1:34" ht="31.5" customHeight="1" x14ac:dyDescent="0.25">
      <c r="A144" s="78" t="s">
        <v>204</v>
      </c>
      <c r="B144" s="99" t="str">
        <f>'[2]Ф2 '!B144</f>
        <v>Реконструкция ВЛ-0,4(0,23)кВ в ВЛИ-0,4кВ ТП-19 ф. "Школа-интернат" г.Артем</v>
      </c>
      <c r="C144" s="100" t="str">
        <f>'[2]Ф2 '!C144</f>
        <v>Р_ДЭСК_001</v>
      </c>
      <c r="D144" s="82" t="s">
        <v>103</v>
      </c>
      <c r="E144" s="82">
        <f>'[2]Ф2 '!E144</f>
        <v>2025</v>
      </c>
      <c r="F144" s="84">
        <f>'[2]Ф2 '!F144</f>
        <v>2025</v>
      </c>
      <c r="G144" s="82">
        <f>'[2]Ф2 '!G144</f>
        <v>2025</v>
      </c>
      <c r="H144" s="83">
        <f>'[2]Ф2 '!T144/1.2</f>
        <v>0.85911181999999997</v>
      </c>
      <c r="I144" s="83">
        <v>0.85911181999999997</v>
      </c>
      <c r="J144" s="82" t="s">
        <v>51</v>
      </c>
      <c r="K144" s="83">
        <f t="shared" si="53"/>
        <v>0.85881213999999995</v>
      </c>
      <c r="L144" s="83">
        <v>7.6269999999999991E-2</v>
      </c>
      <c r="M144" s="83">
        <v>0.78254214</v>
      </c>
      <c r="N144" s="84">
        <v>0</v>
      </c>
      <c r="O144" s="84">
        <v>0</v>
      </c>
      <c r="P144" s="83">
        <f t="shared" si="54"/>
        <v>0.85881213999999995</v>
      </c>
      <c r="Q144" s="83">
        <v>7.6269999999999991E-2</v>
      </c>
      <c r="R144" s="83">
        <v>0.78254214</v>
      </c>
      <c r="S144" s="83" t="s">
        <v>51</v>
      </c>
      <c r="T144" s="84">
        <v>0</v>
      </c>
      <c r="U144" s="88">
        <v>0</v>
      </c>
      <c r="V144" s="88">
        <v>0</v>
      </c>
      <c r="W144" s="84">
        <f t="shared" ref="W144:W207" si="55">IF(G144=2024,I144,0)</f>
        <v>0</v>
      </c>
      <c r="X144" s="87">
        <f>H144</f>
        <v>0.85911181999999997</v>
      </c>
      <c r="Y144" s="87">
        <f>I144</f>
        <v>0.85911181999999997</v>
      </c>
      <c r="Z144" s="84">
        <f t="shared" si="49"/>
        <v>0</v>
      </c>
      <c r="AA144" s="84">
        <f t="shared" si="49"/>
        <v>0</v>
      </c>
      <c r="AB144" s="84">
        <f t="shared" si="49"/>
        <v>0</v>
      </c>
      <c r="AC144" s="84">
        <f t="shared" si="49"/>
        <v>0</v>
      </c>
      <c r="AD144" s="84">
        <f t="shared" si="49"/>
        <v>0</v>
      </c>
      <c r="AE144" s="84">
        <f t="shared" si="49"/>
        <v>0</v>
      </c>
      <c r="AF144" s="87">
        <f t="shared" si="44"/>
        <v>0.85911181999999997</v>
      </c>
      <c r="AG144" s="87">
        <f t="shared" si="45"/>
        <v>0.85911181999999997</v>
      </c>
      <c r="AH144" s="89" t="s">
        <v>109</v>
      </c>
    </row>
    <row r="145" spans="1:34" ht="31.5" customHeight="1" x14ac:dyDescent="0.25">
      <c r="A145" s="78" t="s">
        <v>205</v>
      </c>
      <c r="B145" s="99" t="str">
        <f>'[2]Ф2 '!B145</f>
        <v>Реконструкция Ф-№4 и Ф-№2  от ЗРУ-6 кВ ПС "АТЭЦ" до ТП-101 г.Артем</v>
      </c>
      <c r="C145" s="100" t="str">
        <f>'[2]Ф2 '!C145</f>
        <v>Р_ДЭСК_009</v>
      </c>
      <c r="D145" s="82" t="s">
        <v>103</v>
      </c>
      <c r="E145" s="82">
        <f>'[2]Ф2 '!E145</f>
        <v>2025</v>
      </c>
      <c r="F145" s="84">
        <f>'[2]Ф2 '!F145</f>
        <v>2025</v>
      </c>
      <c r="G145" s="82">
        <f>'[2]Ф2 '!G145</f>
        <v>2025</v>
      </c>
      <c r="H145" s="83">
        <f>'[2]Ф2 '!T145/1.2</f>
        <v>7.6062433500000006</v>
      </c>
      <c r="I145" s="83">
        <v>7.6062433500000006</v>
      </c>
      <c r="J145" s="82" t="s">
        <v>51</v>
      </c>
      <c r="K145" s="83">
        <f>L145+M145+N145+O145</f>
        <v>7.6062433500000006</v>
      </c>
      <c r="L145" s="84">
        <v>0</v>
      </c>
      <c r="M145" s="83">
        <f>H145</f>
        <v>7.6062433500000006</v>
      </c>
      <c r="N145" s="84">
        <v>0</v>
      </c>
      <c r="O145" s="84">
        <v>0</v>
      </c>
      <c r="P145" s="83">
        <f>I145</f>
        <v>7.6062433500000006</v>
      </c>
      <c r="Q145" s="84">
        <v>0</v>
      </c>
      <c r="R145" s="83">
        <f>P145</f>
        <v>7.6062433500000006</v>
      </c>
      <c r="S145" s="83" t="s">
        <v>51</v>
      </c>
      <c r="T145" s="84">
        <v>0</v>
      </c>
      <c r="U145" s="88">
        <v>0</v>
      </c>
      <c r="V145" s="88">
        <v>0</v>
      </c>
      <c r="W145" s="84">
        <f t="shared" si="55"/>
        <v>0</v>
      </c>
      <c r="X145" s="87">
        <f t="shared" ref="X145:Y208" si="56">H145</f>
        <v>7.6062433500000006</v>
      </c>
      <c r="Y145" s="87">
        <f t="shared" si="56"/>
        <v>7.6062433500000006</v>
      </c>
      <c r="Z145" s="84">
        <f t="shared" si="49"/>
        <v>0</v>
      </c>
      <c r="AA145" s="84">
        <f t="shared" si="49"/>
        <v>0</v>
      </c>
      <c r="AB145" s="84">
        <f t="shared" si="49"/>
        <v>0</v>
      </c>
      <c r="AC145" s="84">
        <f t="shared" si="49"/>
        <v>0</v>
      </c>
      <c r="AD145" s="84">
        <f t="shared" si="49"/>
        <v>0</v>
      </c>
      <c r="AE145" s="84">
        <f t="shared" si="49"/>
        <v>0</v>
      </c>
      <c r="AF145" s="87">
        <f t="shared" si="44"/>
        <v>7.6062433500000006</v>
      </c>
      <c r="AG145" s="87">
        <f t="shared" si="45"/>
        <v>7.6062433500000006</v>
      </c>
      <c r="AH145" s="89" t="s">
        <v>109</v>
      </c>
    </row>
    <row r="146" spans="1:34" ht="31.5" customHeight="1" x14ac:dyDescent="0.25">
      <c r="A146" s="78" t="s">
        <v>206</v>
      </c>
      <c r="B146" s="99" t="str">
        <f>'[2]Ф2 '!B146</f>
        <v>Реконструкция ВЛ-0,4 кВ КТП-65  ф."Школьная" г.Дальнереченск  с.Лазо</v>
      </c>
      <c r="C146" s="100" t="str">
        <f>'[2]Ф2 '!C146</f>
        <v>L_ДЭСК_039</v>
      </c>
      <c r="D146" s="82" t="s">
        <v>103</v>
      </c>
      <c r="E146" s="82">
        <f>'[2]Ф2 '!E146</f>
        <v>2025</v>
      </c>
      <c r="F146" s="84">
        <f>'[2]Ф2 '!F146</f>
        <v>2025</v>
      </c>
      <c r="G146" s="82">
        <f>'[2]Ф2 '!G146</f>
        <v>2025</v>
      </c>
      <c r="H146" s="83">
        <f>'[2]Ф2 '!T146/1.2</f>
        <v>2.83432175</v>
      </c>
      <c r="I146" s="83">
        <v>2.83432175</v>
      </c>
      <c r="J146" s="82" t="s">
        <v>51</v>
      </c>
      <c r="K146" s="83">
        <f t="shared" ref="K146:K147" si="57">SUM(L146:O146)</f>
        <v>2.8343214100000003</v>
      </c>
      <c r="L146" s="109">
        <v>0.25261299999999998</v>
      </c>
      <c r="M146" s="109">
        <v>2.5817084100000001</v>
      </c>
      <c r="N146" s="84">
        <v>0</v>
      </c>
      <c r="O146" s="84">
        <v>0</v>
      </c>
      <c r="P146" s="83">
        <f t="shared" si="47"/>
        <v>2.8343214100000003</v>
      </c>
      <c r="Q146" s="109">
        <v>0.25261299999999998</v>
      </c>
      <c r="R146" s="109">
        <v>2.5817084100000001</v>
      </c>
      <c r="S146" s="83" t="s">
        <v>51</v>
      </c>
      <c r="T146" s="84">
        <v>0</v>
      </c>
      <c r="U146" s="88">
        <v>0</v>
      </c>
      <c r="V146" s="88">
        <v>0</v>
      </c>
      <c r="W146" s="84">
        <f t="shared" si="55"/>
        <v>0</v>
      </c>
      <c r="X146" s="87">
        <f t="shared" si="56"/>
        <v>2.83432175</v>
      </c>
      <c r="Y146" s="87">
        <f t="shared" si="56"/>
        <v>2.83432175</v>
      </c>
      <c r="Z146" s="84">
        <f t="shared" si="49"/>
        <v>0</v>
      </c>
      <c r="AA146" s="84">
        <f t="shared" si="49"/>
        <v>0</v>
      </c>
      <c r="AB146" s="84">
        <f t="shared" si="49"/>
        <v>0</v>
      </c>
      <c r="AC146" s="84">
        <f t="shared" si="49"/>
        <v>0</v>
      </c>
      <c r="AD146" s="84">
        <f t="shared" si="49"/>
        <v>0</v>
      </c>
      <c r="AE146" s="84">
        <f t="shared" si="49"/>
        <v>0</v>
      </c>
      <c r="AF146" s="87">
        <f t="shared" si="44"/>
        <v>2.83432175</v>
      </c>
      <c r="AG146" s="87">
        <f t="shared" si="45"/>
        <v>2.83432175</v>
      </c>
      <c r="AH146" s="89" t="s">
        <v>109</v>
      </c>
    </row>
    <row r="147" spans="1:34" ht="31.5" customHeight="1" x14ac:dyDescent="0.25">
      <c r="A147" s="78" t="s">
        <v>207</v>
      </c>
      <c r="B147" s="99" t="str">
        <f>'[2]Ф2 '!B147</f>
        <v>Реконструкция ВЛ-0,4 кВ КТП-65 ф."Калинина" г.Дальнереченск с.Лазо</v>
      </c>
      <c r="C147" s="100" t="str">
        <f>'[2]Ф2 '!C147</f>
        <v>L_ДЭСК_038</v>
      </c>
      <c r="D147" s="82" t="s">
        <v>103</v>
      </c>
      <c r="E147" s="82">
        <f>'[2]Ф2 '!E147</f>
        <v>2025</v>
      </c>
      <c r="F147" s="84">
        <f>'[2]Ф2 '!F147</f>
        <v>2025</v>
      </c>
      <c r="G147" s="82">
        <f>'[2]Ф2 '!G147</f>
        <v>2025</v>
      </c>
      <c r="H147" s="83">
        <f>'[2]Ф2 '!T147/1.2</f>
        <v>3.3222922399999999</v>
      </c>
      <c r="I147" s="83">
        <v>3.3222922399999999</v>
      </c>
      <c r="J147" s="82" t="s">
        <v>51</v>
      </c>
      <c r="K147" s="83">
        <f t="shared" si="57"/>
        <v>3.3222917600000001</v>
      </c>
      <c r="L147" s="109">
        <v>0.29610399999999998</v>
      </c>
      <c r="M147" s="109">
        <v>3.02618776</v>
      </c>
      <c r="N147" s="84">
        <v>0</v>
      </c>
      <c r="O147" s="84">
        <v>0</v>
      </c>
      <c r="P147" s="83">
        <f t="shared" si="47"/>
        <v>3.3222917600000001</v>
      </c>
      <c r="Q147" s="109">
        <v>0.29610399999999998</v>
      </c>
      <c r="R147" s="109">
        <v>3.02618776</v>
      </c>
      <c r="S147" s="83" t="s">
        <v>51</v>
      </c>
      <c r="T147" s="84">
        <v>0</v>
      </c>
      <c r="U147" s="88">
        <v>0</v>
      </c>
      <c r="V147" s="88">
        <v>0</v>
      </c>
      <c r="W147" s="84">
        <f t="shared" si="55"/>
        <v>0</v>
      </c>
      <c r="X147" s="87">
        <f t="shared" si="56"/>
        <v>3.3222922399999999</v>
      </c>
      <c r="Y147" s="87">
        <f t="shared" si="56"/>
        <v>3.3222922399999999</v>
      </c>
      <c r="Z147" s="84">
        <f t="shared" si="49"/>
        <v>0</v>
      </c>
      <c r="AA147" s="84">
        <f t="shared" si="49"/>
        <v>0</v>
      </c>
      <c r="AB147" s="84">
        <f t="shared" si="49"/>
        <v>0</v>
      </c>
      <c r="AC147" s="84">
        <f t="shared" si="49"/>
        <v>0</v>
      </c>
      <c r="AD147" s="84">
        <f t="shared" si="49"/>
        <v>0</v>
      </c>
      <c r="AE147" s="84">
        <f t="shared" si="49"/>
        <v>0</v>
      </c>
      <c r="AF147" s="87">
        <f t="shared" si="44"/>
        <v>3.3222922399999999</v>
      </c>
      <c r="AG147" s="87">
        <f t="shared" si="45"/>
        <v>3.3222922399999999</v>
      </c>
      <c r="AH147" s="89" t="s">
        <v>109</v>
      </c>
    </row>
    <row r="148" spans="1:34" ht="39.75" customHeight="1" x14ac:dyDescent="0.25">
      <c r="A148" s="78" t="s">
        <v>208</v>
      </c>
      <c r="B148" s="99" t="str">
        <f>'[2]Ф2 '!B148</f>
        <v>Реконструкция ВЛ-10 кВ Ф1 ПС "Иман" от опоры №1 до ТП-13 г.Дальнереченск</v>
      </c>
      <c r="C148" s="100" t="str">
        <f>'[2]Ф2 '!C148</f>
        <v>Р_ДЭСК_011</v>
      </c>
      <c r="D148" s="82" t="s">
        <v>103</v>
      </c>
      <c r="E148" s="82">
        <f>'[2]Ф2 '!E148</f>
        <v>2025</v>
      </c>
      <c r="F148" s="84">
        <f>'[2]Ф2 '!F148</f>
        <v>2025</v>
      </c>
      <c r="G148" s="82">
        <f>'[2]Ф2 '!G148</f>
        <v>2025</v>
      </c>
      <c r="H148" s="83">
        <f>'[2]Ф2 '!T148/1.2</f>
        <v>5.5662083333333339</v>
      </c>
      <c r="I148" s="83">
        <v>5.5662083333333339</v>
      </c>
      <c r="J148" s="82" t="s">
        <v>51</v>
      </c>
      <c r="K148" s="83">
        <f>L148+M148+N148+O148</f>
        <v>5.5662083333333339</v>
      </c>
      <c r="L148" s="84">
        <v>0</v>
      </c>
      <c r="M148" s="83">
        <f>H148</f>
        <v>5.5662083333333339</v>
      </c>
      <c r="N148" s="84">
        <v>0</v>
      </c>
      <c r="O148" s="84">
        <v>0</v>
      </c>
      <c r="P148" s="83">
        <f t="shared" ref="P148:P211" si="58">I148</f>
        <v>5.5662083333333339</v>
      </c>
      <c r="Q148" s="84">
        <v>0</v>
      </c>
      <c r="R148" s="83">
        <f>P148</f>
        <v>5.5662083333333339</v>
      </c>
      <c r="S148" s="84">
        <v>0</v>
      </c>
      <c r="T148" s="84">
        <v>0</v>
      </c>
      <c r="U148" s="88">
        <v>0</v>
      </c>
      <c r="V148" s="88">
        <v>0</v>
      </c>
      <c r="W148" s="84">
        <f t="shared" si="55"/>
        <v>0</v>
      </c>
      <c r="X148" s="87">
        <f t="shared" si="56"/>
        <v>5.5662083333333339</v>
      </c>
      <c r="Y148" s="87">
        <f t="shared" si="56"/>
        <v>5.5662083333333339</v>
      </c>
      <c r="Z148" s="84">
        <f t="shared" si="49"/>
        <v>0</v>
      </c>
      <c r="AA148" s="84">
        <f t="shared" si="49"/>
        <v>0</v>
      </c>
      <c r="AB148" s="84">
        <f t="shared" si="49"/>
        <v>0</v>
      </c>
      <c r="AC148" s="84">
        <f t="shared" si="49"/>
        <v>0</v>
      </c>
      <c r="AD148" s="84">
        <f t="shared" si="49"/>
        <v>0</v>
      </c>
      <c r="AE148" s="84">
        <f t="shared" si="49"/>
        <v>0</v>
      </c>
      <c r="AF148" s="87">
        <f t="shared" si="44"/>
        <v>5.5662083333333339</v>
      </c>
      <c r="AG148" s="87">
        <f t="shared" si="45"/>
        <v>5.5662083333333339</v>
      </c>
      <c r="AH148" s="89" t="s">
        <v>109</v>
      </c>
    </row>
    <row r="149" spans="1:34" ht="39.75" customHeight="1" x14ac:dyDescent="0.25">
      <c r="A149" s="78" t="s">
        <v>209</v>
      </c>
      <c r="B149" s="99" t="str">
        <f>'[2]Ф2 '!B149</f>
        <v>Реконструкция ВЛ-0,4(0,23)кВ в ВЛИ-0,4кВ КТП - 109 ф. "Володарского,2-42" г.Артем</v>
      </c>
      <c r="C149" s="100" t="str">
        <f>'[2]Ф2 '!C149</f>
        <v>Р_ДЭСК_013</v>
      </c>
      <c r="D149" s="82" t="s">
        <v>103</v>
      </c>
      <c r="E149" s="82">
        <f>'[2]Ф2 '!E149</f>
        <v>2025</v>
      </c>
      <c r="F149" s="84">
        <f>'[2]Ф2 '!F149</f>
        <v>2025</v>
      </c>
      <c r="G149" s="82">
        <f>'[2]Ф2 '!G149</f>
        <v>2025</v>
      </c>
      <c r="H149" s="83">
        <f>'[2]Ф2 '!T149/1.2</f>
        <v>1.570875</v>
      </c>
      <c r="I149" s="83">
        <v>1.57087804</v>
      </c>
      <c r="J149" s="82" t="s">
        <v>51</v>
      </c>
      <c r="K149" s="83">
        <f t="shared" ref="K149:K212" si="59">L149+M149+N149+O149</f>
        <v>1.570875</v>
      </c>
      <c r="L149" s="84">
        <v>0</v>
      </c>
      <c r="M149" s="83">
        <f t="shared" ref="M149:M212" si="60">H149</f>
        <v>1.570875</v>
      </c>
      <c r="N149" s="84">
        <v>0</v>
      </c>
      <c r="O149" s="84">
        <v>0</v>
      </c>
      <c r="P149" s="83">
        <f t="shared" si="58"/>
        <v>1.57087804</v>
      </c>
      <c r="Q149" s="84">
        <v>0</v>
      </c>
      <c r="R149" s="83">
        <f t="shared" ref="R149:R177" si="61">P149</f>
        <v>1.57087804</v>
      </c>
      <c r="S149" s="84">
        <v>0</v>
      </c>
      <c r="T149" s="84">
        <v>0</v>
      </c>
      <c r="U149" s="88">
        <v>0</v>
      </c>
      <c r="V149" s="88">
        <v>0</v>
      </c>
      <c r="W149" s="84">
        <f t="shared" si="55"/>
        <v>0</v>
      </c>
      <c r="X149" s="87">
        <f t="shared" si="56"/>
        <v>1.570875</v>
      </c>
      <c r="Y149" s="87">
        <f t="shared" si="56"/>
        <v>1.57087804</v>
      </c>
      <c r="Z149" s="84">
        <f t="shared" si="49"/>
        <v>0</v>
      </c>
      <c r="AA149" s="84">
        <f t="shared" si="49"/>
        <v>0</v>
      </c>
      <c r="AB149" s="84">
        <f t="shared" si="49"/>
        <v>0</v>
      </c>
      <c r="AC149" s="84">
        <f t="shared" si="49"/>
        <v>0</v>
      </c>
      <c r="AD149" s="84">
        <f t="shared" si="49"/>
        <v>0</v>
      </c>
      <c r="AE149" s="84">
        <f t="shared" si="49"/>
        <v>0</v>
      </c>
      <c r="AF149" s="87">
        <f t="shared" si="44"/>
        <v>1.570875</v>
      </c>
      <c r="AG149" s="87">
        <f t="shared" si="45"/>
        <v>1.57087804</v>
      </c>
      <c r="AH149" s="89" t="s">
        <v>109</v>
      </c>
    </row>
    <row r="150" spans="1:34" ht="39.75" customHeight="1" x14ac:dyDescent="0.25">
      <c r="A150" s="78" t="s">
        <v>210</v>
      </c>
      <c r="B150" s="99" t="str">
        <f>'[2]Ф2 '!B150</f>
        <v>Реконструкция ВЛ-0,4(0,23)кВ в ВЛИ-0,4кВ ТП - 8 ф. "Кузбасская10 - Донбасская, 21-25" г.Артем</v>
      </c>
      <c r="C150" s="100" t="str">
        <f>'[2]Ф2 '!C150</f>
        <v>Р_ДЭСК_014</v>
      </c>
      <c r="D150" s="82" t="s">
        <v>103</v>
      </c>
      <c r="E150" s="82">
        <f>'[2]Ф2 '!E150</f>
        <v>2025</v>
      </c>
      <c r="F150" s="84">
        <f>'[2]Ф2 '!F150</f>
        <v>2025</v>
      </c>
      <c r="G150" s="82">
        <f>'[2]Ф2 '!G150</f>
        <v>2025</v>
      </c>
      <c r="H150" s="83">
        <f>'[2]Ф2 '!T150/1.2</f>
        <v>0.99049166666666677</v>
      </c>
      <c r="I150" s="83">
        <v>0.99048813999999996</v>
      </c>
      <c r="J150" s="82" t="s">
        <v>51</v>
      </c>
      <c r="K150" s="83">
        <f t="shared" si="59"/>
        <v>0.99049166666666677</v>
      </c>
      <c r="L150" s="84">
        <v>0</v>
      </c>
      <c r="M150" s="83">
        <f t="shared" si="60"/>
        <v>0.99049166666666677</v>
      </c>
      <c r="N150" s="84">
        <v>0</v>
      </c>
      <c r="O150" s="84">
        <v>0</v>
      </c>
      <c r="P150" s="83">
        <f t="shared" si="58"/>
        <v>0.99048813999999996</v>
      </c>
      <c r="Q150" s="84">
        <v>0</v>
      </c>
      <c r="R150" s="83">
        <f t="shared" si="61"/>
        <v>0.99048813999999996</v>
      </c>
      <c r="S150" s="84">
        <v>0</v>
      </c>
      <c r="T150" s="84">
        <v>0</v>
      </c>
      <c r="U150" s="88">
        <v>0</v>
      </c>
      <c r="V150" s="88">
        <v>0</v>
      </c>
      <c r="W150" s="84">
        <f t="shared" si="55"/>
        <v>0</v>
      </c>
      <c r="X150" s="87">
        <f t="shared" si="56"/>
        <v>0.99049166666666677</v>
      </c>
      <c r="Y150" s="87">
        <f t="shared" si="56"/>
        <v>0.99048813999999996</v>
      </c>
      <c r="Z150" s="84">
        <f t="shared" si="49"/>
        <v>0</v>
      </c>
      <c r="AA150" s="84">
        <f t="shared" si="49"/>
        <v>0</v>
      </c>
      <c r="AB150" s="84">
        <f t="shared" si="49"/>
        <v>0</v>
      </c>
      <c r="AC150" s="84">
        <f t="shared" si="49"/>
        <v>0</v>
      </c>
      <c r="AD150" s="84">
        <f t="shared" si="49"/>
        <v>0</v>
      </c>
      <c r="AE150" s="84">
        <f t="shared" si="49"/>
        <v>0</v>
      </c>
      <c r="AF150" s="87">
        <f t="shared" si="44"/>
        <v>0.99049166666666677</v>
      </c>
      <c r="AG150" s="87">
        <f t="shared" si="45"/>
        <v>0.99048813999999996</v>
      </c>
      <c r="AH150" s="89" t="s">
        <v>109</v>
      </c>
    </row>
    <row r="151" spans="1:34" ht="39.75" customHeight="1" x14ac:dyDescent="0.25">
      <c r="A151" s="78" t="s">
        <v>211</v>
      </c>
      <c r="B151" s="99" t="str">
        <f>'[2]Ф2 '!B151</f>
        <v>Реконструкция ВЛ-0,4(0,23)кВ в ВЛИ-0,4кВ ТП - 8 ф. "Шишкина" г.Артем</v>
      </c>
      <c r="C151" s="100" t="str">
        <f>'[2]Ф2 '!C151</f>
        <v>Р_ДЭСК_015</v>
      </c>
      <c r="D151" s="82" t="s">
        <v>103</v>
      </c>
      <c r="E151" s="82">
        <f>'[2]Ф2 '!E151</f>
        <v>2025</v>
      </c>
      <c r="F151" s="84">
        <f>'[2]Ф2 '!F151</f>
        <v>2025</v>
      </c>
      <c r="G151" s="82">
        <f>'[2]Ф2 '!G151</f>
        <v>2025</v>
      </c>
      <c r="H151" s="83">
        <f>'[2]Ф2 '!T151/1.2</f>
        <v>0.87091666666666667</v>
      </c>
      <c r="I151" s="83">
        <v>0.87091713000000004</v>
      </c>
      <c r="J151" s="82" t="s">
        <v>51</v>
      </c>
      <c r="K151" s="83">
        <f t="shared" si="59"/>
        <v>0.87091666666666667</v>
      </c>
      <c r="L151" s="84">
        <v>0</v>
      </c>
      <c r="M151" s="83">
        <f t="shared" si="60"/>
        <v>0.87091666666666667</v>
      </c>
      <c r="N151" s="84">
        <v>0</v>
      </c>
      <c r="O151" s="84">
        <v>0</v>
      </c>
      <c r="P151" s="83">
        <f t="shared" si="58"/>
        <v>0.87091713000000004</v>
      </c>
      <c r="Q151" s="84">
        <v>0</v>
      </c>
      <c r="R151" s="83">
        <f t="shared" si="61"/>
        <v>0.87091713000000004</v>
      </c>
      <c r="S151" s="84">
        <v>0</v>
      </c>
      <c r="T151" s="84">
        <v>0</v>
      </c>
      <c r="U151" s="88">
        <v>0</v>
      </c>
      <c r="V151" s="88">
        <v>0</v>
      </c>
      <c r="W151" s="84">
        <f t="shared" si="55"/>
        <v>0</v>
      </c>
      <c r="X151" s="87">
        <f t="shared" si="56"/>
        <v>0.87091666666666667</v>
      </c>
      <c r="Y151" s="87">
        <f t="shared" si="56"/>
        <v>0.87091713000000004</v>
      </c>
      <c r="Z151" s="84">
        <f t="shared" si="49"/>
        <v>0</v>
      </c>
      <c r="AA151" s="84">
        <f t="shared" si="49"/>
        <v>0</v>
      </c>
      <c r="AB151" s="84">
        <f t="shared" si="49"/>
        <v>0</v>
      </c>
      <c r="AC151" s="84">
        <f t="shared" si="49"/>
        <v>0</v>
      </c>
      <c r="AD151" s="84">
        <f t="shared" si="49"/>
        <v>0</v>
      </c>
      <c r="AE151" s="84">
        <f t="shared" si="49"/>
        <v>0</v>
      </c>
      <c r="AF151" s="87">
        <f t="shared" si="44"/>
        <v>0.87091666666666667</v>
      </c>
      <c r="AG151" s="87">
        <f t="shared" si="45"/>
        <v>0.87091713000000004</v>
      </c>
      <c r="AH151" s="89" t="s">
        <v>109</v>
      </c>
    </row>
    <row r="152" spans="1:34" ht="39.75" customHeight="1" x14ac:dyDescent="0.25">
      <c r="A152" s="78" t="s">
        <v>212</v>
      </c>
      <c r="B152" s="99" t="str">
        <f>'[2]Ф2 '!B152</f>
        <v>Реконструкция ВЛ-0,4(0,23)кВ в ВЛИ-0,4кВ ТП - 8 ф. "Полевая" г.Артем</v>
      </c>
      <c r="C152" s="100" t="str">
        <f>'[2]Ф2 '!C152</f>
        <v>Р_ДЭСК_016</v>
      </c>
      <c r="D152" s="82" t="s">
        <v>103</v>
      </c>
      <c r="E152" s="82">
        <f>'[2]Ф2 '!E152</f>
        <v>2025</v>
      </c>
      <c r="F152" s="84">
        <f>'[2]Ф2 '!F152</f>
        <v>2025</v>
      </c>
      <c r="G152" s="82">
        <f>'[2]Ф2 '!G152</f>
        <v>2025</v>
      </c>
      <c r="H152" s="83">
        <f>'[2]Ф2 '!T152/1.2</f>
        <v>0.61583333333333334</v>
      </c>
      <c r="I152" s="83">
        <v>0.61583193999999997</v>
      </c>
      <c r="J152" s="82" t="s">
        <v>51</v>
      </c>
      <c r="K152" s="83">
        <f t="shared" si="59"/>
        <v>0.61583333333333334</v>
      </c>
      <c r="L152" s="84">
        <v>0</v>
      </c>
      <c r="M152" s="83">
        <f t="shared" si="60"/>
        <v>0.61583333333333334</v>
      </c>
      <c r="N152" s="84">
        <v>0</v>
      </c>
      <c r="O152" s="84">
        <v>0</v>
      </c>
      <c r="P152" s="83">
        <f t="shared" si="58"/>
        <v>0.61583193999999997</v>
      </c>
      <c r="Q152" s="84">
        <v>0</v>
      </c>
      <c r="R152" s="83">
        <f t="shared" si="61"/>
        <v>0.61583193999999997</v>
      </c>
      <c r="S152" s="84">
        <v>0</v>
      </c>
      <c r="T152" s="84">
        <v>0</v>
      </c>
      <c r="U152" s="88">
        <v>0</v>
      </c>
      <c r="V152" s="88">
        <v>0</v>
      </c>
      <c r="W152" s="84">
        <f t="shared" si="55"/>
        <v>0</v>
      </c>
      <c r="X152" s="87">
        <f t="shared" si="56"/>
        <v>0.61583333333333334</v>
      </c>
      <c r="Y152" s="87">
        <f t="shared" si="56"/>
        <v>0.61583193999999997</v>
      </c>
      <c r="Z152" s="84">
        <f t="shared" si="49"/>
        <v>0</v>
      </c>
      <c r="AA152" s="84">
        <f t="shared" si="49"/>
        <v>0</v>
      </c>
      <c r="AB152" s="84">
        <f t="shared" si="49"/>
        <v>0</v>
      </c>
      <c r="AC152" s="84">
        <f t="shared" si="49"/>
        <v>0</v>
      </c>
      <c r="AD152" s="84">
        <f t="shared" si="49"/>
        <v>0</v>
      </c>
      <c r="AE152" s="84">
        <f t="shared" si="49"/>
        <v>0</v>
      </c>
      <c r="AF152" s="87">
        <f t="shared" si="44"/>
        <v>0.61583333333333334</v>
      </c>
      <c r="AG152" s="87">
        <f t="shared" si="45"/>
        <v>0.61583193999999997</v>
      </c>
      <c r="AH152" s="89" t="s">
        <v>109</v>
      </c>
    </row>
    <row r="153" spans="1:34" ht="39.75" customHeight="1" x14ac:dyDescent="0.25">
      <c r="A153" s="78" t="s">
        <v>213</v>
      </c>
      <c r="B153" s="99" t="str">
        <f>'[2]Ф2 '!B153</f>
        <v>Реконструкция ВЛ-0,4(0,23)кВ в ВЛИ-0,4кВ  ТП - 62  ф. "Кирова-техникум" г.Артем</v>
      </c>
      <c r="C153" s="100" t="str">
        <f>'[2]Ф2 '!C153</f>
        <v>Р_ДЭСК_017</v>
      </c>
      <c r="D153" s="82" t="s">
        <v>103</v>
      </c>
      <c r="E153" s="82">
        <f>'[2]Ф2 '!E153</f>
        <v>2025</v>
      </c>
      <c r="F153" s="84">
        <f>'[2]Ф2 '!F153</f>
        <v>2025</v>
      </c>
      <c r="G153" s="82">
        <f>'[2]Ф2 '!G153</f>
        <v>2025</v>
      </c>
      <c r="H153" s="83">
        <f>'[2]Ф2 '!T153/1.2</f>
        <v>0.36810833333333337</v>
      </c>
      <c r="I153" s="83">
        <v>0.36810862</v>
      </c>
      <c r="J153" s="82" t="s">
        <v>51</v>
      </c>
      <c r="K153" s="83">
        <f t="shared" si="59"/>
        <v>0.36810833333333337</v>
      </c>
      <c r="L153" s="84">
        <v>0</v>
      </c>
      <c r="M153" s="83">
        <f t="shared" si="60"/>
        <v>0.36810833333333337</v>
      </c>
      <c r="N153" s="84">
        <v>0</v>
      </c>
      <c r="O153" s="84">
        <v>0</v>
      </c>
      <c r="P153" s="83">
        <f t="shared" si="58"/>
        <v>0.36810862</v>
      </c>
      <c r="Q153" s="84">
        <v>0</v>
      </c>
      <c r="R153" s="83">
        <f t="shared" si="61"/>
        <v>0.36810862</v>
      </c>
      <c r="S153" s="84">
        <v>0</v>
      </c>
      <c r="T153" s="84">
        <v>0</v>
      </c>
      <c r="U153" s="88">
        <v>0</v>
      </c>
      <c r="V153" s="88">
        <v>0</v>
      </c>
      <c r="W153" s="84">
        <f t="shared" si="55"/>
        <v>0</v>
      </c>
      <c r="X153" s="87">
        <f t="shared" si="56"/>
        <v>0.36810833333333337</v>
      </c>
      <c r="Y153" s="87">
        <f t="shared" si="56"/>
        <v>0.36810862</v>
      </c>
      <c r="Z153" s="84">
        <f t="shared" si="49"/>
        <v>0</v>
      </c>
      <c r="AA153" s="84">
        <f t="shared" si="49"/>
        <v>0</v>
      </c>
      <c r="AB153" s="84">
        <f t="shared" si="49"/>
        <v>0</v>
      </c>
      <c r="AC153" s="84">
        <f t="shared" si="49"/>
        <v>0</v>
      </c>
      <c r="AD153" s="84">
        <f t="shared" si="49"/>
        <v>0</v>
      </c>
      <c r="AE153" s="84">
        <f t="shared" si="49"/>
        <v>0</v>
      </c>
      <c r="AF153" s="87">
        <f t="shared" si="44"/>
        <v>0.36810833333333337</v>
      </c>
      <c r="AG153" s="87">
        <f t="shared" si="45"/>
        <v>0.36810862</v>
      </c>
      <c r="AH153" s="89" t="s">
        <v>109</v>
      </c>
    </row>
    <row r="154" spans="1:34" ht="39.75" customHeight="1" x14ac:dyDescent="0.25">
      <c r="A154" s="78" t="s">
        <v>214</v>
      </c>
      <c r="B154" s="99" t="str">
        <f>'[2]Ф2 '!B154</f>
        <v>Реконструкция ВЛ-0,4(0,23)кВ в ВЛИ-0,4кВ  ТП - 62  ф. "пер. Васнецова-Астраханская" г.Артем</v>
      </c>
      <c r="C154" s="100" t="str">
        <f>'[2]Ф2 '!C154</f>
        <v>Р_ДЭСК_018</v>
      </c>
      <c r="D154" s="82" t="s">
        <v>103</v>
      </c>
      <c r="E154" s="82">
        <f>'[2]Ф2 '!E154</f>
        <v>2025</v>
      </c>
      <c r="F154" s="84">
        <f>'[2]Ф2 '!F154</f>
        <v>2025</v>
      </c>
      <c r="G154" s="82">
        <f>'[2]Ф2 '!G154</f>
        <v>2025</v>
      </c>
      <c r="H154" s="83">
        <f>'[2]Ф2 '!T154/1.2</f>
        <v>1.720375</v>
      </c>
      <c r="I154" s="83">
        <v>1.7203746900000001</v>
      </c>
      <c r="J154" s="82" t="s">
        <v>51</v>
      </c>
      <c r="K154" s="83">
        <f t="shared" si="59"/>
        <v>1.720375</v>
      </c>
      <c r="L154" s="84">
        <v>0</v>
      </c>
      <c r="M154" s="83">
        <f t="shared" si="60"/>
        <v>1.720375</v>
      </c>
      <c r="N154" s="84">
        <v>0</v>
      </c>
      <c r="O154" s="84">
        <v>0</v>
      </c>
      <c r="P154" s="83">
        <f t="shared" si="58"/>
        <v>1.7203746900000001</v>
      </c>
      <c r="Q154" s="84">
        <v>0</v>
      </c>
      <c r="R154" s="83">
        <f t="shared" si="61"/>
        <v>1.7203746900000001</v>
      </c>
      <c r="S154" s="84">
        <v>0</v>
      </c>
      <c r="T154" s="84">
        <v>0</v>
      </c>
      <c r="U154" s="88">
        <v>0</v>
      </c>
      <c r="V154" s="88">
        <v>0</v>
      </c>
      <c r="W154" s="84">
        <f t="shared" si="55"/>
        <v>0</v>
      </c>
      <c r="X154" s="87">
        <f t="shared" si="56"/>
        <v>1.720375</v>
      </c>
      <c r="Y154" s="87">
        <f t="shared" si="56"/>
        <v>1.7203746900000001</v>
      </c>
      <c r="Z154" s="84">
        <f t="shared" si="49"/>
        <v>0</v>
      </c>
      <c r="AA154" s="84">
        <f t="shared" si="49"/>
        <v>0</v>
      </c>
      <c r="AB154" s="84">
        <f t="shared" si="49"/>
        <v>0</v>
      </c>
      <c r="AC154" s="84">
        <f t="shared" si="49"/>
        <v>0</v>
      </c>
      <c r="AD154" s="84">
        <f t="shared" si="49"/>
        <v>0</v>
      </c>
      <c r="AE154" s="84">
        <f t="shared" si="49"/>
        <v>0</v>
      </c>
      <c r="AF154" s="87">
        <f t="shared" si="44"/>
        <v>1.720375</v>
      </c>
      <c r="AG154" s="87">
        <f t="shared" si="45"/>
        <v>1.7203746900000001</v>
      </c>
      <c r="AH154" s="89" t="s">
        <v>109</v>
      </c>
    </row>
    <row r="155" spans="1:34" ht="39.75" customHeight="1" x14ac:dyDescent="0.25">
      <c r="A155" s="78" t="s">
        <v>215</v>
      </c>
      <c r="B155" s="99" t="str">
        <f>'[2]Ф2 '!B155</f>
        <v>Реконструкция ВЛ-0,4(0,23)кВ в ВЛИ-0,4кВ ТП - 62 ф. "Хасанская-пер. Хасанский" г.Артем</v>
      </c>
      <c r="C155" s="100" t="str">
        <f>'[2]Ф2 '!C155</f>
        <v>Р_ДЭСК_019</v>
      </c>
      <c r="D155" s="82" t="s">
        <v>103</v>
      </c>
      <c r="E155" s="82">
        <f>'[2]Ф2 '!E155</f>
        <v>2025</v>
      </c>
      <c r="F155" s="84">
        <f>'[2]Ф2 '!F155</f>
        <v>2025</v>
      </c>
      <c r="G155" s="82">
        <f>'[2]Ф2 '!G155</f>
        <v>2025</v>
      </c>
      <c r="H155" s="83">
        <f>'[2]Ф2 '!T155/1.2</f>
        <v>0.72239166666666677</v>
      </c>
      <c r="I155" s="83">
        <v>0.72239160999999996</v>
      </c>
      <c r="J155" s="82" t="s">
        <v>51</v>
      </c>
      <c r="K155" s="83">
        <f t="shared" si="59"/>
        <v>0.72239166666666677</v>
      </c>
      <c r="L155" s="84">
        <v>0</v>
      </c>
      <c r="M155" s="83">
        <f t="shared" si="60"/>
        <v>0.72239166666666677</v>
      </c>
      <c r="N155" s="84">
        <v>0</v>
      </c>
      <c r="O155" s="84">
        <v>0</v>
      </c>
      <c r="P155" s="83">
        <f t="shared" si="58"/>
        <v>0.72239160999999996</v>
      </c>
      <c r="Q155" s="84">
        <v>0</v>
      </c>
      <c r="R155" s="83">
        <f t="shared" si="61"/>
        <v>0.72239160999999996</v>
      </c>
      <c r="S155" s="84">
        <v>0</v>
      </c>
      <c r="T155" s="84">
        <v>0</v>
      </c>
      <c r="U155" s="88">
        <v>0</v>
      </c>
      <c r="V155" s="88">
        <v>0</v>
      </c>
      <c r="W155" s="84">
        <f t="shared" si="55"/>
        <v>0</v>
      </c>
      <c r="X155" s="87">
        <f t="shared" si="56"/>
        <v>0.72239166666666677</v>
      </c>
      <c r="Y155" s="87">
        <f t="shared" si="56"/>
        <v>0.72239160999999996</v>
      </c>
      <c r="Z155" s="84">
        <f t="shared" si="49"/>
        <v>0</v>
      </c>
      <c r="AA155" s="84">
        <f t="shared" si="49"/>
        <v>0</v>
      </c>
      <c r="AB155" s="84">
        <f t="shared" si="49"/>
        <v>0</v>
      </c>
      <c r="AC155" s="84">
        <f t="shared" si="49"/>
        <v>0</v>
      </c>
      <c r="AD155" s="84">
        <f t="shared" si="49"/>
        <v>0</v>
      </c>
      <c r="AE155" s="84">
        <f t="shared" si="49"/>
        <v>0</v>
      </c>
      <c r="AF155" s="87">
        <f t="shared" si="44"/>
        <v>0.72239166666666677</v>
      </c>
      <c r="AG155" s="87">
        <f t="shared" si="45"/>
        <v>0.72239160999999996</v>
      </c>
      <c r="AH155" s="89" t="s">
        <v>109</v>
      </c>
    </row>
    <row r="156" spans="1:34" ht="39.75" customHeight="1" x14ac:dyDescent="0.25">
      <c r="A156" s="78" t="s">
        <v>216</v>
      </c>
      <c r="B156" s="99" t="str">
        <f>'[2]Ф2 '!B156</f>
        <v>Реконструкция ВЛ-0,4(0,23)кВ в ВЛИ-0,4кВ ТП - 206 ф. "Черемуховая" г.Артем</v>
      </c>
      <c r="C156" s="100" t="str">
        <f>'[2]Ф2 '!C156</f>
        <v>Р_ДЭСК_020</v>
      </c>
      <c r="D156" s="82" t="s">
        <v>103</v>
      </c>
      <c r="E156" s="82">
        <f>'[2]Ф2 '!E156</f>
        <v>2025</v>
      </c>
      <c r="F156" s="84">
        <f>'[2]Ф2 '!F156</f>
        <v>2025</v>
      </c>
      <c r="G156" s="82">
        <f>'[2]Ф2 '!G156</f>
        <v>2025</v>
      </c>
      <c r="H156" s="83">
        <f>'[2]Ф2 '!T156/1.2</f>
        <v>1.2233750000000001</v>
      </c>
      <c r="I156" s="83">
        <v>1.2233729200000001</v>
      </c>
      <c r="J156" s="82" t="s">
        <v>51</v>
      </c>
      <c r="K156" s="83">
        <f t="shared" si="59"/>
        <v>1.2233750000000001</v>
      </c>
      <c r="L156" s="84">
        <v>0</v>
      </c>
      <c r="M156" s="83">
        <f t="shared" si="60"/>
        <v>1.2233750000000001</v>
      </c>
      <c r="N156" s="84">
        <v>0</v>
      </c>
      <c r="O156" s="84">
        <v>0</v>
      </c>
      <c r="P156" s="83">
        <f t="shared" si="58"/>
        <v>1.2233729200000001</v>
      </c>
      <c r="Q156" s="84">
        <v>0</v>
      </c>
      <c r="R156" s="83">
        <f t="shared" si="61"/>
        <v>1.2233729200000001</v>
      </c>
      <c r="S156" s="84">
        <v>0</v>
      </c>
      <c r="T156" s="84">
        <v>0</v>
      </c>
      <c r="U156" s="88">
        <v>0</v>
      </c>
      <c r="V156" s="88">
        <v>0</v>
      </c>
      <c r="W156" s="84">
        <f t="shared" si="55"/>
        <v>0</v>
      </c>
      <c r="X156" s="87">
        <f t="shared" si="56"/>
        <v>1.2233750000000001</v>
      </c>
      <c r="Y156" s="87">
        <f t="shared" si="56"/>
        <v>1.2233729200000001</v>
      </c>
      <c r="Z156" s="84">
        <f t="shared" si="49"/>
        <v>0</v>
      </c>
      <c r="AA156" s="84">
        <f t="shared" si="49"/>
        <v>0</v>
      </c>
      <c r="AB156" s="84">
        <f t="shared" si="49"/>
        <v>0</v>
      </c>
      <c r="AC156" s="84">
        <f t="shared" si="49"/>
        <v>0</v>
      </c>
      <c r="AD156" s="84">
        <f t="shared" si="49"/>
        <v>0</v>
      </c>
      <c r="AE156" s="84">
        <f t="shared" si="49"/>
        <v>0</v>
      </c>
      <c r="AF156" s="87">
        <f t="shared" si="44"/>
        <v>1.2233750000000001</v>
      </c>
      <c r="AG156" s="87">
        <f t="shared" si="45"/>
        <v>1.2233729200000001</v>
      </c>
      <c r="AH156" s="89" t="s">
        <v>109</v>
      </c>
    </row>
    <row r="157" spans="1:34" ht="39.75" customHeight="1" x14ac:dyDescent="0.25">
      <c r="A157" s="78" t="s">
        <v>217</v>
      </c>
      <c r="B157" s="99" t="str">
        <f>'[2]Ф2 '!B157</f>
        <v>Реконструкция ВЛ-0,4(0,23)кВ в ВЛИ-0,4кВ ТП - 206 ф. "Берёзовая" г.Артем</v>
      </c>
      <c r="C157" s="100" t="str">
        <f>'[2]Ф2 '!C157</f>
        <v>Р_ДЭСК_021</v>
      </c>
      <c r="D157" s="82" t="s">
        <v>103</v>
      </c>
      <c r="E157" s="82">
        <f>'[2]Ф2 '!E157</f>
        <v>2025</v>
      </c>
      <c r="F157" s="84">
        <f>'[2]Ф2 '!F157</f>
        <v>2025</v>
      </c>
      <c r="G157" s="82">
        <f>'[2]Ф2 '!G157</f>
        <v>2025</v>
      </c>
      <c r="H157" s="83">
        <f>'[2]Ф2 '!T157/1.2</f>
        <v>1.2644583333333335</v>
      </c>
      <c r="I157" s="83">
        <v>1.26446097</v>
      </c>
      <c r="J157" s="82" t="s">
        <v>51</v>
      </c>
      <c r="K157" s="83">
        <f t="shared" si="59"/>
        <v>1.2644583333333335</v>
      </c>
      <c r="L157" s="84">
        <v>0</v>
      </c>
      <c r="M157" s="83">
        <f t="shared" si="60"/>
        <v>1.2644583333333335</v>
      </c>
      <c r="N157" s="84">
        <v>0</v>
      </c>
      <c r="O157" s="84">
        <v>0</v>
      </c>
      <c r="P157" s="83">
        <f t="shared" si="58"/>
        <v>1.26446097</v>
      </c>
      <c r="Q157" s="84">
        <v>0</v>
      </c>
      <c r="R157" s="83">
        <f t="shared" si="61"/>
        <v>1.26446097</v>
      </c>
      <c r="S157" s="84">
        <v>0</v>
      </c>
      <c r="T157" s="84">
        <v>0</v>
      </c>
      <c r="U157" s="88">
        <v>0</v>
      </c>
      <c r="V157" s="88">
        <v>0</v>
      </c>
      <c r="W157" s="84">
        <f t="shared" si="55"/>
        <v>0</v>
      </c>
      <c r="X157" s="87">
        <f t="shared" si="56"/>
        <v>1.2644583333333335</v>
      </c>
      <c r="Y157" s="87">
        <f t="shared" si="56"/>
        <v>1.26446097</v>
      </c>
      <c r="Z157" s="84">
        <f t="shared" si="49"/>
        <v>0</v>
      </c>
      <c r="AA157" s="84">
        <f t="shared" si="49"/>
        <v>0</v>
      </c>
      <c r="AB157" s="84">
        <f t="shared" si="49"/>
        <v>0</v>
      </c>
      <c r="AC157" s="84">
        <f t="shared" si="49"/>
        <v>0</v>
      </c>
      <c r="AD157" s="84">
        <f t="shared" si="49"/>
        <v>0</v>
      </c>
      <c r="AE157" s="84">
        <f t="shared" si="49"/>
        <v>0</v>
      </c>
      <c r="AF157" s="87">
        <f t="shared" si="44"/>
        <v>1.2644583333333335</v>
      </c>
      <c r="AG157" s="87">
        <f t="shared" si="45"/>
        <v>1.26446097</v>
      </c>
      <c r="AH157" s="89" t="s">
        <v>109</v>
      </c>
    </row>
    <row r="158" spans="1:34" ht="36.75" customHeight="1" x14ac:dyDescent="0.25">
      <c r="A158" s="78" t="s">
        <v>218</v>
      </c>
      <c r="B158" s="99" t="str">
        <f>'[2]Ф2 '!B158</f>
        <v>Реконструкция ВЛ-0,4(0,23)кВ в ВЛИ-0,4кВ ТП - 32 ф. "Эксперементальная 1-21,2-20" г.Артем</v>
      </c>
      <c r="C158" s="100" t="str">
        <f>'[2]Ф2 '!C158</f>
        <v>Р_ДЭСК_022</v>
      </c>
      <c r="D158" s="82" t="s">
        <v>103</v>
      </c>
      <c r="E158" s="82">
        <f>'[2]Ф2 '!E158</f>
        <v>2025</v>
      </c>
      <c r="F158" s="84">
        <f>'[2]Ф2 '!F158</f>
        <v>2025</v>
      </c>
      <c r="G158" s="82">
        <f>'[2]Ф2 '!G158</f>
        <v>2025</v>
      </c>
      <c r="H158" s="83">
        <f>'[2]Ф2 '!T158/1.2</f>
        <v>1.8053249999999998</v>
      </c>
      <c r="I158" s="83">
        <v>1.8053263399999999</v>
      </c>
      <c r="J158" s="82" t="s">
        <v>51</v>
      </c>
      <c r="K158" s="83">
        <f t="shared" si="59"/>
        <v>1.8053249999999998</v>
      </c>
      <c r="L158" s="84">
        <v>0</v>
      </c>
      <c r="M158" s="83">
        <f t="shared" si="60"/>
        <v>1.8053249999999998</v>
      </c>
      <c r="N158" s="84">
        <v>0</v>
      </c>
      <c r="O158" s="84">
        <v>0</v>
      </c>
      <c r="P158" s="83">
        <f t="shared" si="58"/>
        <v>1.8053263399999999</v>
      </c>
      <c r="Q158" s="84">
        <v>0</v>
      </c>
      <c r="R158" s="83">
        <f t="shared" si="61"/>
        <v>1.8053263399999999</v>
      </c>
      <c r="S158" s="84">
        <v>0</v>
      </c>
      <c r="T158" s="84">
        <v>0</v>
      </c>
      <c r="U158" s="88">
        <v>0</v>
      </c>
      <c r="V158" s="88">
        <v>0</v>
      </c>
      <c r="W158" s="84">
        <f t="shared" si="55"/>
        <v>0</v>
      </c>
      <c r="X158" s="87">
        <f t="shared" si="56"/>
        <v>1.8053249999999998</v>
      </c>
      <c r="Y158" s="87">
        <f t="shared" si="56"/>
        <v>1.8053263399999999</v>
      </c>
      <c r="Z158" s="84">
        <f t="shared" si="49"/>
        <v>0</v>
      </c>
      <c r="AA158" s="84">
        <f t="shared" si="49"/>
        <v>0</v>
      </c>
      <c r="AB158" s="84">
        <f t="shared" si="49"/>
        <v>0</v>
      </c>
      <c r="AC158" s="84">
        <f t="shared" si="49"/>
        <v>0</v>
      </c>
      <c r="AD158" s="84">
        <f t="shared" si="49"/>
        <v>0</v>
      </c>
      <c r="AE158" s="84">
        <f t="shared" si="49"/>
        <v>0</v>
      </c>
      <c r="AF158" s="87">
        <f t="shared" si="44"/>
        <v>1.8053249999999998</v>
      </c>
      <c r="AG158" s="87">
        <f t="shared" si="45"/>
        <v>1.8053263399999999</v>
      </c>
      <c r="AH158" s="89" t="s">
        <v>109</v>
      </c>
    </row>
    <row r="159" spans="1:34" ht="36.75" customHeight="1" x14ac:dyDescent="0.25">
      <c r="A159" s="78" t="s">
        <v>219</v>
      </c>
      <c r="B159" s="99" t="str">
        <f>'[2]Ф2 '!B159</f>
        <v>Реконструкция ВЛ-0,4(0,23)кВ в ВЛИ-0,4кВ ТП - 32 ф. "Зеленый бульвар" г.Артем</v>
      </c>
      <c r="C159" s="100" t="str">
        <f>'[2]Ф2 '!C159</f>
        <v>Р_ДЭСК_023</v>
      </c>
      <c r="D159" s="82" t="s">
        <v>103</v>
      </c>
      <c r="E159" s="82">
        <f>'[2]Ф2 '!E159</f>
        <v>2025</v>
      </c>
      <c r="F159" s="84">
        <f>'[2]Ф2 '!F159</f>
        <v>2025</v>
      </c>
      <c r="G159" s="82">
        <f>'[2]Ф2 '!G159</f>
        <v>2025</v>
      </c>
      <c r="H159" s="83">
        <f>'[2]Ф2 '!T159/1.2</f>
        <v>0.9882833333333334</v>
      </c>
      <c r="I159" s="83">
        <v>0.98828280000000013</v>
      </c>
      <c r="J159" s="82" t="s">
        <v>51</v>
      </c>
      <c r="K159" s="83">
        <f t="shared" si="59"/>
        <v>0.9882833333333334</v>
      </c>
      <c r="L159" s="84">
        <v>0</v>
      </c>
      <c r="M159" s="83">
        <f t="shared" si="60"/>
        <v>0.9882833333333334</v>
      </c>
      <c r="N159" s="84">
        <v>0</v>
      </c>
      <c r="O159" s="84">
        <v>0</v>
      </c>
      <c r="P159" s="83">
        <f t="shared" si="58"/>
        <v>0.98828280000000013</v>
      </c>
      <c r="Q159" s="84">
        <v>0</v>
      </c>
      <c r="R159" s="83">
        <f t="shared" si="61"/>
        <v>0.98828280000000013</v>
      </c>
      <c r="S159" s="84">
        <v>0</v>
      </c>
      <c r="T159" s="84">
        <v>0</v>
      </c>
      <c r="U159" s="88">
        <v>0</v>
      </c>
      <c r="V159" s="88">
        <v>0</v>
      </c>
      <c r="W159" s="84">
        <f t="shared" si="55"/>
        <v>0</v>
      </c>
      <c r="X159" s="87">
        <f t="shared" si="56"/>
        <v>0.9882833333333334</v>
      </c>
      <c r="Y159" s="87">
        <f t="shared" si="56"/>
        <v>0.98828280000000013</v>
      </c>
      <c r="Z159" s="84">
        <f t="shared" si="49"/>
        <v>0</v>
      </c>
      <c r="AA159" s="84">
        <f t="shared" si="49"/>
        <v>0</v>
      </c>
      <c r="AB159" s="84">
        <f t="shared" si="49"/>
        <v>0</v>
      </c>
      <c r="AC159" s="84">
        <f t="shared" si="49"/>
        <v>0</v>
      </c>
      <c r="AD159" s="84">
        <f t="shared" si="49"/>
        <v>0</v>
      </c>
      <c r="AE159" s="84">
        <f t="shared" si="49"/>
        <v>0</v>
      </c>
      <c r="AF159" s="87">
        <f t="shared" si="44"/>
        <v>0.9882833333333334</v>
      </c>
      <c r="AG159" s="87">
        <f t="shared" si="45"/>
        <v>0.98828280000000013</v>
      </c>
      <c r="AH159" s="89" t="s">
        <v>109</v>
      </c>
    </row>
    <row r="160" spans="1:34" ht="36.75" customHeight="1" x14ac:dyDescent="0.25">
      <c r="A160" s="78" t="s">
        <v>220</v>
      </c>
      <c r="B160" s="99" t="str">
        <f>'[2]Ф2 '!B160</f>
        <v>Реконструкция ВЛ-0,4(0,23)кВ в ВЛИ-0,4кВ ТП - 32 ф. "Эксперементальная -Блока" г.Артем</v>
      </c>
      <c r="C160" s="100" t="str">
        <f>'[2]Ф2 '!C160</f>
        <v>Р_ДЭСК_024</v>
      </c>
      <c r="D160" s="82" t="s">
        <v>103</v>
      </c>
      <c r="E160" s="82">
        <f>'[2]Ф2 '!E160</f>
        <v>2025</v>
      </c>
      <c r="F160" s="84">
        <f>'[2]Ф2 '!F160</f>
        <v>2025</v>
      </c>
      <c r="G160" s="82">
        <f>'[2]Ф2 '!G160</f>
        <v>2025</v>
      </c>
      <c r="H160" s="83">
        <f>'[2]Ф2 '!T160/1.2</f>
        <v>0.74118333333333331</v>
      </c>
      <c r="I160" s="83">
        <v>0.74118225999999998</v>
      </c>
      <c r="J160" s="82" t="s">
        <v>51</v>
      </c>
      <c r="K160" s="83">
        <f t="shared" si="59"/>
        <v>0.74118333333333331</v>
      </c>
      <c r="L160" s="84">
        <v>0</v>
      </c>
      <c r="M160" s="83">
        <f t="shared" si="60"/>
        <v>0.74118333333333331</v>
      </c>
      <c r="N160" s="84">
        <v>0</v>
      </c>
      <c r="O160" s="84">
        <v>0</v>
      </c>
      <c r="P160" s="83">
        <f t="shared" si="58"/>
        <v>0.74118225999999998</v>
      </c>
      <c r="Q160" s="84">
        <v>0</v>
      </c>
      <c r="R160" s="83">
        <f t="shared" si="61"/>
        <v>0.74118225999999998</v>
      </c>
      <c r="S160" s="84">
        <v>0</v>
      </c>
      <c r="T160" s="84">
        <v>0</v>
      </c>
      <c r="U160" s="88">
        <v>0</v>
      </c>
      <c r="V160" s="88">
        <v>0</v>
      </c>
      <c r="W160" s="84">
        <f t="shared" si="55"/>
        <v>0</v>
      </c>
      <c r="X160" s="87">
        <f t="shared" si="56"/>
        <v>0.74118333333333331</v>
      </c>
      <c r="Y160" s="87">
        <f t="shared" si="56"/>
        <v>0.74118225999999998</v>
      </c>
      <c r="Z160" s="84">
        <f t="shared" si="49"/>
        <v>0</v>
      </c>
      <c r="AA160" s="84">
        <f t="shared" si="49"/>
        <v>0</v>
      </c>
      <c r="AB160" s="84">
        <f t="shared" si="49"/>
        <v>0</v>
      </c>
      <c r="AC160" s="84">
        <f t="shared" si="49"/>
        <v>0</v>
      </c>
      <c r="AD160" s="84">
        <f t="shared" si="49"/>
        <v>0</v>
      </c>
      <c r="AE160" s="84">
        <f t="shared" si="49"/>
        <v>0</v>
      </c>
      <c r="AF160" s="87">
        <f t="shared" si="44"/>
        <v>0.74118333333333331</v>
      </c>
      <c r="AG160" s="87">
        <f t="shared" si="45"/>
        <v>0.74118225999999998</v>
      </c>
      <c r="AH160" s="89" t="s">
        <v>109</v>
      </c>
    </row>
    <row r="161" spans="1:34" ht="36.75" customHeight="1" x14ac:dyDescent="0.25">
      <c r="A161" s="78" t="s">
        <v>221</v>
      </c>
      <c r="B161" s="99" t="str">
        <f>'[2]Ф2 '!B161</f>
        <v>Реконструкция ВЛ-0,4(0,23)кВ в ВЛИ-0,4кВ КТП - 205 ф. 70лет Октября,2-32" г.Артем</v>
      </c>
      <c r="C161" s="100" t="str">
        <f>'[2]Ф2 '!C161</f>
        <v>Р_ДЭСК_025</v>
      </c>
      <c r="D161" s="82" t="s">
        <v>103</v>
      </c>
      <c r="E161" s="82">
        <f>'[2]Ф2 '!E161</f>
        <v>2025</v>
      </c>
      <c r="F161" s="84">
        <f>'[2]Ф2 '!F161</f>
        <v>2025</v>
      </c>
      <c r="G161" s="82">
        <f>'[2]Ф2 '!G161</f>
        <v>2025</v>
      </c>
      <c r="H161" s="83">
        <f>'[2]Ф2 '!T161/1.2</f>
        <v>1.2547916666666667</v>
      </c>
      <c r="I161" s="83">
        <v>1.2547943500000001</v>
      </c>
      <c r="J161" s="82" t="s">
        <v>51</v>
      </c>
      <c r="K161" s="83">
        <f t="shared" si="59"/>
        <v>1.2547916666666667</v>
      </c>
      <c r="L161" s="84">
        <v>0</v>
      </c>
      <c r="M161" s="83">
        <f t="shared" si="60"/>
        <v>1.2547916666666667</v>
      </c>
      <c r="N161" s="84">
        <v>0</v>
      </c>
      <c r="O161" s="84">
        <v>0</v>
      </c>
      <c r="P161" s="83">
        <f t="shared" si="58"/>
        <v>1.2547943500000001</v>
      </c>
      <c r="Q161" s="84">
        <v>0</v>
      </c>
      <c r="R161" s="83">
        <f t="shared" si="61"/>
        <v>1.2547943500000001</v>
      </c>
      <c r="S161" s="84">
        <v>0</v>
      </c>
      <c r="T161" s="84">
        <v>0</v>
      </c>
      <c r="U161" s="88">
        <v>0</v>
      </c>
      <c r="V161" s="88">
        <v>0</v>
      </c>
      <c r="W161" s="84">
        <f t="shared" si="55"/>
        <v>0</v>
      </c>
      <c r="X161" s="87">
        <f t="shared" si="56"/>
        <v>1.2547916666666667</v>
      </c>
      <c r="Y161" s="87">
        <f t="shared" si="56"/>
        <v>1.2547943500000001</v>
      </c>
      <c r="Z161" s="84">
        <f t="shared" si="49"/>
        <v>0</v>
      </c>
      <c r="AA161" s="84">
        <f t="shared" si="49"/>
        <v>0</v>
      </c>
      <c r="AB161" s="84">
        <f t="shared" si="49"/>
        <v>0</v>
      </c>
      <c r="AC161" s="84">
        <f t="shared" si="49"/>
        <v>0</v>
      </c>
      <c r="AD161" s="84">
        <f t="shared" si="49"/>
        <v>0</v>
      </c>
      <c r="AE161" s="84">
        <f t="shared" si="49"/>
        <v>0</v>
      </c>
      <c r="AF161" s="87">
        <f t="shared" si="44"/>
        <v>1.2547916666666667</v>
      </c>
      <c r="AG161" s="87">
        <f t="shared" si="45"/>
        <v>1.2547943500000001</v>
      </c>
      <c r="AH161" s="89" t="s">
        <v>109</v>
      </c>
    </row>
    <row r="162" spans="1:34" ht="36.75" customHeight="1" x14ac:dyDescent="0.25">
      <c r="A162" s="78" t="s">
        <v>222</v>
      </c>
      <c r="B162" s="99" t="str">
        <f>'[2]Ф2 '!B162</f>
        <v>Реконструкция ВЛ-0,4(0,23)кВ в ВЛИ-0,4кВ КТП - 205  ф. 70лет Октября,7-21" г.Артем</v>
      </c>
      <c r="C162" s="100" t="str">
        <f>'[2]Ф2 '!C162</f>
        <v>Р_ДЭСК_026</v>
      </c>
      <c r="D162" s="82" t="s">
        <v>103</v>
      </c>
      <c r="E162" s="82">
        <f>'[2]Ф2 '!E162</f>
        <v>2025</v>
      </c>
      <c r="F162" s="84">
        <f>'[2]Ф2 '!F162</f>
        <v>2025</v>
      </c>
      <c r="G162" s="82">
        <f>'[2]Ф2 '!G162</f>
        <v>2025</v>
      </c>
      <c r="H162" s="83">
        <f>'[2]Ф2 '!T162/1.2</f>
        <v>1.0617416666666666</v>
      </c>
      <c r="I162" s="83">
        <v>1.0617401399999999</v>
      </c>
      <c r="J162" s="82" t="s">
        <v>51</v>
      </c>
      <c r="K162" s="83">
        <f t="shared" si="59"/>
        <v>1.0617416666666666</v>
      </c>
      <c r="L162" s="84">
        <v>0</v>
      </c>
      <c r="M162" s="83">
        <f t="shared" si="60"/>
        <v>1.0617416666666666</v>
      </c>
      <c r="N162" s="84">
        <v>0</v>
      </c>
      <c r="O162" s="84">
        <v>0</v>
      </c>
      <c r="P162" s="83">
        <f t="shared" si="58"/>
        <v>1.0617401399999999</v>
      </c>
      <c r="Q162" s="84">
        <v>0</v>
      </c>
      <c r="R162" s="83">
        <f t="shared" si="61"/>
        <v>1.0617401399999999</v>
      </c>
      <c r="S162" s="84">
        <v>0</v>
      </c>
      <c r="T162" s="84">
        <v>0</v>
      </c>
      <c r="U162" s="88">
        <v>0</v>
      </c>
      <c r="V162" s="88">
        <v>0</v>
      </c>
      <c r="W162" s="84">
        <f t="shared" si="55"/>
        <v>0</v>
      </c>
      <c r="X162" s="87">
        <f t="shared" si="56"/>
        <v>1.0617416666666666</v>
      </c>
      <c r="Y162" s="87">
        <f t="shared" si="56"/>
        <v>1.0617401399999999</v>
      </c>
      <c r="Z162" s="84">
        <f t="shared" si="49"/>
        <v>0</v>
      </c>
      <c r="AA162" s="84">
        <f t="shared" si="49"/>
        <v>0</v>
      </c>
      <c r="AB162" s="84">
        <f t="shared" si="49"/>
        <v>0</v>
      </c>
      <c r="AC162" s="84">
        <f t="shared" si="49"/>
        <v>0</v>
      </c>
      <c r="AD162" s="84">
        <f t="shared" si="49"/>
        <v>0</v>
      </c>
      <c r="AE162" s="84">
        <f t="shared" si="49"/>
        <v>0</v>
      </c>
      <c r="AF162" s="87">
        <f t="shared" si="44"/>
        <v>1.0617416666666666</v>
      </c>
      <c r="AG162" s="87">
        <f t="shared" si="45"/>
        <v>1.0617401399999999</v>
      </c>
      <c r="AH162" s="89" t="s">
        <v>109</v>
      </c>
    </row>
    <row r="163" spans="1:34" ht="36.75" customHeight="1" x14ac:dyDescent="0.25">
      <c r="A163" s="78" t="s">
        <v>223</v>
      </c>
      <c r="B163" s="99" t="str">
        <f>'[2]Ф2 '!B163</f>
        <v>Реконструкция ВЛ-0,4(0,23)кВ в ВЛИ-0,4кВ КТП - 205  ф. "Ясеневый пер.- Бархатный пер." г.Артем</v>
      </c>
      <c r="C163" s="100" t="str">
        <f>'[2]Ф2 '!C163</f>
        <v>Р_ДЭСК_027</v>
      </c>
      <c r="D163" s="82" t="s">
        <v>103</v>
      </c>
      <c r="E163" s="82">
        <f>'[2]Ф2 '!E163</f>
        <v>2025</v>
      </c>
      <c r="F163" s="84">
        <f>'[2]Ф2 '!F163</f>
        <v>2025</v>
      </c>
      <c r="G163" s="82">
        <f>'[2]Ф2 '!G163</f>
        <v>2025</v>
      </c>
      <c r="H163" s="83">
        <f>'[2]Ф2 '!T163/1.2</f>
        <v>1.5678916666666667</v>
      </c>
      <c r="I163" s="83">
        <v>1.56789326</v>
      </c>
      <c r="J163" s="82" t="s">
        <v>51</v>
      </c>
      <c r="K163" s="83">
        <f t="shared" si="59"/>
        <v>1.5678916666666667</v>
      </c>
      <c r="L163" s="84">
        <v>0</v>
      </c>
      <c r="M163" s="83">
        <f t="shared" si="60"/>
        <v>1.5678916666666667</v>
      </c>
      <c r="N163" s="84">
        <v>0</v>
      </c>
      <c r="O163" s="84">
        <v>0</v>
      </c>
      <c r="P163" s="83">
        <f t="shared" si="58"/>
        <v>1.56789326</v>
      </c>
      <c r="Q163" s="84">
        <v>0</v>
      </c>
      <c r="R163" s="83">
        <f t="shared" si="61"/>
        <v>1.56789326</v>
      </c>
      <c r="S163" s="84">
        <v>0</v>
      </c>
      <c r="T163" s="84">
        <v>0</v>
      </c>
      <c r="U163" s="88">
        <v>0</v>
      </c>
      <c r="V163" s="88">
        <v>0</v>
      </c>
      <c r="W163" s="84">
        <f t="shared" si="55"/>
        <v>0</v>
      </c>
      <c r="X163" s="87">
        <f t="shared" si="56"/>
        <v>1.5678916666666667</v>
      </c>
      <c r="Y163" s="87">
        <f t="shared" si="56"/>
        <v>1.56789326</v>
      </c>
      <c r="Z163" s="84">
        <f t="shared" ref="Z163:AE194" si="62">IF(F163=2026,H163,0)</f>
        <v>0</v>
      </c>
      <c r="AA163" s="84">
        <f t="shared" si="62"/>
        <v>0</v>
      </c>
      <c r="AB163" s="84">
        <f t="shared" si="62"/>
        <v>0</v>
      </c>
      <c r="AC163" s="84">
        <f t="shared" si="62"/>
        <v>0</v>
      </c>
      <c r="AD163" s="84">
        <f t="shared" si="62"/>
        <v>0</v>
      </c>
      <c r="AE163" s="84">
        <f t="shared" si="62"/>
        <v>0</v>
      </c>
      <c r="AF163" s="87">
        <f t="shared" si="44"/>
        <v>1.5678916666666667</v>
      </c>
      <c r="AG163" s="87">
        <f t="shared" si="45"/>
        <v>1.56789326</v>
      </c>
      <c r="AH163" s="89" t="s">
        <v>109</v>
      </c>
    </row>
    <row r="164" spans="1:34" ht="36.75" customHeight="1" x14ac:dyDescent="0.25">
      <c r="A164" s="78" t="s">
        <v>224</v>
      </c>
      <c r="B164" s="99" t="str">
        <f>'[2]Ф2 '!B164</f>
        <v>Реконструкция ВЛ-0,4(0,23)кВ в ВЛИ-0,4кВ КТП - 205  ф. "Раздольная, 2-14" г.Артем</v>
      </c>
      <c r="C164" s="100" t="str">
        <f>'[2]Ф2 '!C164</f>
        <v>Р_ДЭСК_028</v>
      </c>
      <c r="D164" s="82" t="s">
        <v>103</v>
      </c>
      <c r="E164" s="82">
        <f>'[2]Ф2 '!E164</f>
        <v>2025</v>
      </c>
      <c r="F164" s="84">
        <f>'[2]Ф2 '!F164</f>
        <v>2025</v>
      </c>
      <c r="G164" s="82">
        <f>'[2]Ф2 '!G164</f>
        <v>2025</v>
      </c>
      <c r="H164" s="83">
        <f>'[2]Ф2 '!T164/1.2</f>
        <v>0.803975</v>
      </c>
      <c r="I164" s="83">
        <v>0.80397204</v>
      </c>
      <c r="J164" s="82" t="s">
        <v>51</v>
      </c>
      <c r="K164" s="83">
        <f t="shared" si="59"/>
        <v>0.803975</v>
      </c>
      <c r="L164" s="84">
        <v>0</v>
      </c>
      <c r="M164" s="83">
        <f t="shared" si="60"/>
        <v>0.803975</v>
      </c>
      <c r="N164" s="84">
        <v>0</v>
      </c>
      <c r="O164" s="84">
        <v>0</v>
      </c>
      <c r="P164" s="83">
        <f t="shared" si="58"/>
        <v>0.80397204</v>
      </c>
      <c r="Q164" s="84">
        <v>0</v>
      </c>
      <c r="R164" s="83">
        <f t="shared" si="61"/>
        <v>0.80397204</v>
      </c>
      <c r="S164" s="84">
        <v>0</v>
      </c>
      <c r="T164" s="84">
        <v>0</v>
      </c>
      <c r="U164" s="88">
        <v>0</v>
      </c>
      <c r="V164" s="88">
        <v>0</v>
      </c>
      <c r="W164" s="84">
        <f t="shared" si="55"/>
        <v>0</v>
      </c>
      <c r="X164" s="87">
        <f t="shared" si="56"/>
        <v>0.803975</v>
      </c>
      <c r="Y164" s="87">
        <f t="shared" si="56"/>
        <v>0.80397204</v>
      </c>
      <c r="Z164" s="84">
        <f t="shared" si="62"/>
        <v>0</v>
      </c>
      <c r="AA164" s="84">
        <f t="shared" si="62"/>
        <v>0</v>
      </c>
      <c r="AB164" s="84">
        <f t="shared" si="62"/>
        <v>0</v>
      </c>
      <c r="AC164" s="84">
        <f t="shared" si="62"/>
        <v>0</v>
      </c>
      <c r="AD164" s="84">
        <f t="shared" si="62"/>
        <v>0</v>
      </c>
      <c r="AE164" s="84">
        <f t="shared" si="62"/>
        <v>0</v>
      </c>
      <c r="AF164" s="87">
        <f t="shared" si="44"/>
        <v>0.803975</v>
      </c>
      <c r="AG164" s="87">
        <f t="shared" si="45"/>
        <v>0.80397204</v>
      </c>
      <c r="AH164" s="89" t="s">
        <v>109</v>
      </c>
    </row>
    <row r="165" spans="1:34" ht="36.75" customHeight="1" x14ac:dyDescent="0.25">
      <c r="A165" s="78" t="s">
        <v>225</v>
      </c>
      <c r="B165" s="99" t="str">
        <f>'[2]Ф2 '!B165</f>
        <v>Реконструкция ВЛ-0,4(0,23)кВ в ВЛИ-0,4кВ КТП - 205  ф. "Лучевая-пер.Факельный" г.Артем</v>
      </c>
      <c r="C165" s="100" t="str">
        <f>'[2]Ф2 '!C165</f>
        <v>Р_ДЭСК_029</v>
      </c>
      <c r="D165" s="82" t="s">
        <v>103</v>
      </c>
      <c r="E165" s="82">
        <f>'[2]Ф2 '!E165</f>
        <v>2025</v>
      </c>
      <c r="F165" s="84">
        <f>'[2]Ф2 '!F165</f>
        <v>2025</v>
      </c>
      <c r="G165" s="82">
        <f>'[2]Ф2 '!G165</f>
        <v>2025</v>
      </c>
      <c r="H165" s="83">
        <f>'[2]Ф2 '!T165/1.2</f>
        <v>1.8074333333333334</v>
      </c>
      <c r="I165" s="83">
        <v>1.8074330000000001</v>
      </c>
      <c r="J165" s="82" t="s">
        <v>51</v>
      </c>
      <c r="K165" s="83">
        <f t="shared" si="59"/>
        <v>1.8074333333333334</v>
      </c>
      <c r="L165" s="84">
        <v>0</v>
      </c>
      <c r="M165" s="83">
        <f t="shared" si="60"/>
        <v>1.8074333333333334</v>
      </c>
      <c r="N165" s="84">
        <v>0</v>
      </c>
      <c r="O165" s="84">
        <v>0</v>
      </c>
      <c r="P165" s="83">
        <f t="shared" si="58"/>
        <v>1.8074330000000001</v>
      </c>
      <c r="Q165" s="84">
        <v>0</v>
      </c>
      <c r="R165" s="83">
        <f t="shared" si="61"/>
        <v>1.8074330000000001</v>
      </c>
      <c r="S165" s="84">
        <v>0</v>
      </c>
      <c r="T165" s="84">
        <v>0</v>
      </c>
      <c r="U165" s="88">
        <v>0</v>
      </c>
      <c r="V165" s="88">
        <v>0</v>
      </c>
      <c r="W165" s="84">
        <f t="shared" si="55"/>
        <v>0</v>
      </c>
      <c r="X165" s="87">
        <f t="shared" si="56"/>
        <v>1.8074333333333334</v>
      </c>
      <c r="Y165" s="87">
        <f t="shared" si="56"/>
        <v>1.8074330000000001</v>
      </c>
      <c r="Z165" s="84">
        <f t="shared" si="62"/>
        <v>0</v>
      </c>
      <c r="AA165" s="84">
        <f t="shared" si="62"/>
        <v>0</v>
      </c>
      <c r="AB165" s="84">
        <f t="shared" si="62"/>
        <v>0</v>
      </c>
      <c r="AC165" s="84">
        <f t="shared" si="62"/>
        <v>0</v>
      </c>
      <c r="AD165" s="84">
        <f t="shared" si="62"/>
        <v>0</v>
      </c>
      <c r="AE165" s="84">
        <f t="shared" si="62"/>
        <v>0</v>
      </c>
      <c r="AF165" s="87">
        <f t="shared" si="44"/>
        <v>1.8074333333333334</v>
      </c>
      <c r="AG165" s="87">
        <f t="shared" si="45"/>
        <v>1.8074330000000001</v>
      </c>
      <c r="AH165" s="89" t="s">
        <v>109</v>
      </c>
    </row>
    <row r="166" spans="1:34" ht="36.75" customHeight="1" x14ac:dyDescent="0.25">
      <c r="A166" s="78" t="s">
        <v>226</v>
      </c>
      <c r="B166" s="99" t="str">
        <f>'[2]Ф2 '!B166</f>
        <v>Реконструкция ВЛ-0,4(0,23)кВ в ВЛИ-0,4кВ КТП - 205  ф. "Бархатный пер.-Ясеневый пер." г.Артем</v>
      </c>
      <c r="C166" s="100" t="str">
        <f>'[2]Ф2 '!C166</f>
        <v>Р_ДЭСК_030</v>
      </c>
      <c r="D166" s="82" t="s">
        <v>103</v>
      </c>
      <c r="E166" s="82">
        <f>'[2]Ф2 '!E166</f>
        <v>2025</v>
      </c>
      <c r="F166" s="84">
        <f>'[2]Ф2 '!F166</f>
        <v>2025</v>
      </c>
      <c r="G166" s="82">
        <f>'[2]Ф2 '!G166</f>
        <v>2025</v>
      </c>
      <c r="H166" s="83">
        <f>'[2]Ф2 '!T166/1.2</f>
        <v>1.0592250000000001</v>
      </c>
      <c r="I166" s="83">
        <v>1.0592253</v>
      </c>
      <c r="J166" s="82" t="s">
        <v>51</v>
      </c>
      <c r="K166" s="83">
        <f t="shared" si="59"/>
        <v>1.0592250000000001</v>
      </c>
      <c r="L166" s="84">
        <v>0</v>
      </c>
      <c r="M166" s="83">
        <f t="shared" si="60"/>
        <v>1.0592250000000001</v>
      </c>
      <c r="N166" s="84">
        <v>0</v>
      </c>
      <c r="O166" s="84">
        <v>0</v>
      </c>
      <c r="P166" s="83">
        <f t="shared" si="58"/>
        <v>1.0592253</v>
      </c>
      <c r="Q166" s="84">
        <v>0</v>
      </c>
      <c r="R166" s="83">
        <f t="shared" si="61"/>
        <v>1.0592253</v>
      </c>
      <c r="S166" s="84">
        <v>0</v>
      </c>
      <c r="T166" s="84">
        <v>0</v>
      </c>
      <c r="U166" s="88">
        <v>0</v>
      </c>
      <c r="V166" s="88">
        <v>0</v>
      </c>
      <c r="W166" s="84">
        <f t="shared" si="55"/>
        <v>0</v>
      </c>
      <c r="X166" s="87">
        <f t="shared" si="56"/>
        <v>1.0592250000000001</v>
      </c>
      <c r="Y166" s="87">
        <f t="shared" si="56"/>
        <v>1.0592253</v>
      </c>
      <c r="Z166" s="84">
        <f t="shared" si="62"/>
        <v>0</v>
      </c>
      <c r="AA166" s="84">
        <f t="shared" si="62"/>
        <v>0</v>
      </c>
      <c r="AB166" s="84">
        <f t="shared" si="62"/>
        <v>0</v>
      </c>
      <c r="AC166" s="84">
        <f t="shared" si="62"/>
        <v>0</v>
      </c>
      <c r="AD166" s="84">
        <f t="shared" si="62"/>
        <v>0</v>
      </c>
      <c r="AE166" s="84">
        <f t="shared" si="62"/>
        <v>0</v>
      </c>
      <c r="AF166" s="87">
        <f t="shared" si="44"/>
        <v>1.0592250000000001</v>
      </c>
      <c r="AG166" s="87">
        <f t="shared" si="45"/>
        <v>1.0592253</v>
      </c>
      <c r="AH166" s="89" t="s">
        <v>109</v>
      </c>
    </row>
    <row r="167" spans="1:34" ht="36.75" customHeight="1" x14ac:dyDescent="0.25">
      <c r="A167" s="78" t="s">
        <v>227</v>
      </c>
      <c r="B167" s="99" t="str">
        <f>'[2]Ф2 '!B167</f>
        <v>Реконструкция ВЛ-0,4(0,23)кВ в ВЛИ-0,4кВ ТП - 172 ф. "Проезд Пугачева" г.Артем</v>
      </c>
      <c r="C167" s="100" t="str">
        <f>'[2]Ф2 '!C167</f>
        <v>Р_ДЭСК_031</v>
      </c>
      <c r="D167" s="82" t="s">
        <v>103</v>
      </c>
      <c r="E167" s="82">
        <f>'[2]Ф2 '!E167</f>
        <v>2025</v>
      </c>
      <c r="F167" s="84">
        <f>'[2]Ф2 '!F167</f>
        <v>2025</v>
      </c>
      <c r="G167" s="82">
        <f>'[2]Ф2 '!G167</f>
        <v>2025</v>
      </c>
      <c r="H167" s="83">
        <f>'[2]Ф2 '!T167/1.2</f>
        <v>1.677675</v>
      </c>
      <c r="I167" s="83">
        <v>1.6776742600000001</v>
      </c>
      <c r="J167" s="82" t="s">
        <v>51</v>
      </c>
      <c r="K167" s="83">
        <f t="shared" si="59"/>
        <v>1.677675</v>
      </c>
      <c r="L167" s="84">
        <v>0</v>
      </c>
      <c r="M167" s="83">
        <f t="shared" si="60"/>
        <v>1.677675</v>
      </c>
      <c r="N167" s="84">
        <v>0</v>
      </c>
      <c r="O167" s="84">
        <v>0</v>
      </c>
      <c r="P167" s="83">
        <f t="shared" si="58"/>
        <v>1.6776742600000001</v>
      </c>
      <c r="Q167" s="84">
        <v>0</v>
      </c>
      <c r="R167" s="83">
        <f t="shared" si="61"/>
        <v>1.6776742600000001</v>
      </c>
      <c r="S167" s="84">
        <v>0</v>
      </c>
      <c r="T167" s="84">
        <v>0</v>
      </c>
      <c r="U167" s="88">
        <v>0</v>
      </c>
      <c r="V167" s="88">
        <v>0</v>
      </c>
      <c r="W167" s="84">
        <f t="shared" si="55"/>
        <v>0</v>
      </c>
      <c r="X167" s="87">
        <f t="shared" si="56"/>
        <v>1.677675</v>
      </c>
      <c r="Y167" s="87">
        <f t="shared" si="56"/>
        <v>1.6776742600000001</v>
      </c>
      <c r="Z167" s="84">
        <f t="shared" si="62"/>
        <v>0</v>
      </c>
      <c r="AA167" s="84">
        <f t="shared" si="62"/>
        <v>0</v>
      </c>
      <c r="AB167" s="84">
        <f t="shared" si="62"/>
        <v>0</v>
      </c>
      <c r="AC167" s="84">
        <f t="shared" si="62"/>
        <v>0</v>
      </c>
      <c r="AD167" s="84">
        <f t="shared" si="62"/>
        <v>0</v>
      </c>
      <c r="AE167" s="84">
        <f t="shared" si="62"/>
        <v>0</v>
      </c>
      <c r="AF167" s="87">
        <f t="shared" si="44"/>
        <v>1.677675</v>
      </c>
      <c r="AG167" s="87">
        <f t="shared" si="45"/>
        <v>1.6776742600000001</v>
      </c>
      <c r="AH167" s="89" t="s">
        <v>109</v>
      </c>
    </row>
    <row r="168" spans="1:34" ht="36.75" customHeight="1" x14ac:dyDescent="0.25">
      <c r="A168" s="78" t="s">
        <v>228</v>
      </c>
      <c r="B168" s="99" t="str">
        <f>'[2]Ф2 '!B168</f>
        <v>Реконструкция ВЛ-0,4(0,23)кВ в ВЛИ-0,4кВ ТП - 172 ф. "Мурманская-Уткинская" г.Артем</v>
      </c>
      <c r="C168" s="100" t="str">
        <f>'[2]Ф2 '!C168</f>
        <v>Р_ДЭСК_032</v>
      </c>
      <c r="D168" s="82" t="s">
        <v>103</v>
      </c>
      <c r="E168" s="82">
        <f>'[2]Ф2 '!E168</f>
        <v>2025</v>
      </c>
      <c r="F168" s="84">
        <f>'[2]Ф2 '!F168</f>
        <v>2025</v>
      </c>
      <c r="G168" s="82">
        <f>'[2]Ф2 '!G168</f>
        <v>2025</v>
      </c>
      <c r="H168" s="83">
        <f>'[2]Ф2 '!T168/1.2</f>
        <v>1.5686</v>
      </c>
      <c r="I168" s="83">
        <v>1.56860029</v>
      </c>
      <c r="J168" s="82" t="s">
        <v>51</v>
      </c>
      <c r="K168" s="83">
        <f t="shared" si="59"/>
        <v>1.5686</v>
      </c>
      <c r="L168" s="84">
        <v>0</v>
      </c>
      <c r="M168" s="83">
        <f t="shared" si="60"/>
        <v>1.5686</v>
      </c>
      <c r="N168" s="84">
        <v>0</v>
      </c>
      <c r="O168" s="84">
        <v>0</v>
      </c>
      <c r="P168" s="83">
        <f t="shared" si="58"/>
        <v>1.56860029</v>
      </c>
      <c r="Q168" s="84">
        <v>0</v>
      </c>
      <c r="R168" s="83">
        <f t="shared" si="61"/>
        <v>1.56860029</v>
      </c>
      <c r="S168" s="84">
        <v>0</v>
      </c>
      <c r="T168" s="84">
        <v>0</v>
      </c>
      <c r="U168" s="88">
        <v>0</v>
      </c>
      <c r="V168" s="88">
        <v>0</v>
      </c>
      <c r="W168" s="84">
        <f t="shared" si="55"/>
        <v>0</v>
      </c>
      <c r="X168" s="87">
        <f t="shared" si="56"/>
        <v>1.5686</v>
      </c>
      <c r="Y168" s="87">
        <f t="shared" si="56"/>
        <v>1.56860029</v>
      </c>
      <c r="Z168" s="84">
        <f t="shared" si="62"/>
        <v>0</v>
      </c>
      <c r="AA168" s="84">
        <f t="shared" si="62"/>
        <v>0</v>
      </c>
      <c r="AB168" s="84">
        <f t="shared" si="62"/>
        <v>0</v>
      </c>
      <c r="AC168" s="84">
        <f t="shared" si="62"/>
        <v>0</v>
      </c>
      <c r="AD168" s="84">
        <f t="shared" si="62"/>
        <v>0</v>
      </c>
      <c r="AE168" s="84">
        <f t="shared" si="62"/>
        <v>0</v>
      </c>
      <c r="AF168" s="87">
        <f t="shared" si="44"/>
        <v>1.5686</v>
      </c>
      <c r="AG168" s="87">
        <f t="shared" si="45"/>
        <v>1.56860029</v>
      </c>
      <c r="AH168" s="89" t="s">
        <v>109</v>
      </c>
    </row>
    <row r="169" spans="1:34" ht="36.75" customHeight="1" x14ac:dyDescent="0.25">
      <c r="A169" s="78" t="s">
        <v>229</v>
      </c>
      <c r="B169" s="99" t="str">
        <f>'[2]Ф2 '!B169</f>
        <v>Реконструкция ВЛ-0,4(0,23)кВ в ВЛИ-0,4кВ ТП - 172 ф. "Освещение Поселка" г.Артем</v>
      </c>
      <c r="C169" s="100" t="str">
        <f>'[2]Ф2 '!C169</f>
        <v>Р_ДЭСК_033</v>
      </c>
      <c r="D169" s="82" t="s">
        <v>103</v>
      </c>
      <c r="E169" s="82">
        <f>'[2]Ф2 '!E169</f>
        <v>2025</v>
      </c>
      <c r="F169" s="84">
        <f>'[2]Ф2 '!F169</f>
        <v>2025</v>
      </c>
      <c r="G169" s="82">
        <f>'[2]Ф2 '!G169</f>
        <v>2025</v>
      </c>
      <c r="H169" s="83">
        <f>'[2]Ф2 '!T169/1.2</f>
        <v>1.4428666666666667</v>
      </c>
      <c r="I169" s="83">
        <v>1.44286793</v>
      </c>
      <c r="J169" s="82" t="s">
        <v>51</v>
      </c>
      <c r="K169" s="83">
        <f t="shared" si="59"/>
        <v>1.4428666666666667</v>
      </c>
      <c r="L169" s="84">
        <v>0</v>
      </c>
      <c r="M169" s="83">
        <f t="shared" si="60"/>
        <v>1.4428666666666667</v>
      </c>
      <c r="N169" s="84">
        <v>0</v>
      </c>
      <c r="O169" s="84">
        <v>0</v>
      </c>
      <c r="P169" s="83">
        <f t="shared" si="58"/>
        <v>1.44286793</v>
      </c>
      <c r="Q169" s="84">
        <v>0</v>
      </c>
      <c r="R169" s="83">
        <f t="shared" si="61"/>
        <v>1.44286793</v>
      </c>
      <c r="S169" s="84">
        <v>0</v>
      </c>
      <c r="T169" s="84">
        <v>0</v>
      </c>
      <c r="U169" s="88">
        <v>0</v>
      </c>
      <c r="V169" s="88">
        <v>0</v>
      </c>
      <c r="W169" s="84">
        <f t="shared" si="55"/>
        <v>0</v>
      </c>
      <c r="X169" s="87">
        <f t="shared" si="56"/>
        <v>1.4428666666666667</v>
      </c>
      <c r="Y169" s="87">
        <f t="shared" si="56"/>
        <v>1.44286793</v>
      </c>
      <c r="Z169" s="84">
        <f t="shared" si="62"/>
        <v>0</v>
      </c>
      <c r="AA169" s="84">
        <f t="shared" si="62"/>
        <v>0</v>
      </c>
      <c r="AB169" s="84">
        <f t="shared" si="62"/>
        <v>0</v>
      </c>
      <c r="AC169" s="84">
        <f t="shared" si="62"/>
        <v>0</v>
      </c>
      <c r="AD169" s="84">
        <f t="shared" si="62"/>
        <v>0</v>
      </c>
      <c r="AE169" s="84">
        <f t="shared" si="62"/>
        <v>0</v>
      </c>
      <c r="AF169" s="87">
        <f t="shared" si="44"/>
        <v>1.4428666666666667</v>
      </c>
      <c r="AG169" s="87">
        <f t="shared" si="45"/>
        <v>1.44286793</v>
      </c>
      <c r="AH169" s="89" t="s">
        <v>109</v>
      </c>
    </row>
    <row r="170" spans="1:34" ht="36.75" customHeight="1" x14ac:dyDescent="0.25">
      <c r="A170" s="78" t="s">
        <v>230</v>
      </c>
      <c r="B170" s="99" t="str">
        <f>'[2]Ф2 '!B170</f>
        <v>Реконструкция ВЛ-0,4(0,23)кВ в ВЛИ-0,4кВ КТП - 6 ф. "Набережная" с.Новопокровка Красноармейский район</v>
      </c>
      <c r="C170" s="100" t="str">
        <f>'[2]Ф2 '!C170</f>
        <v>Р_ДЭСК_034</v>
      </c>
      <c r="D170" s="82" t="s">
        <v>103</v>
      </c>
      <c r="E170" s="82">
        <f>'[2]Ф2 '!E170</f>
        <v>2025</v>
      </c>
      <c r="F170" s="84">
        <f>'[2]Ф2 '!F170</f>
        <v>2025</v>
      </c>
      <c r="G170" s="82">
        <f>'[2]Ф2 '!G170</f>
        <v>2025</v>
      </c>
      <c r="H170" s="83">
        <f>'[2]Ф2 '!T170/1.2</f>
        <v>4.0879416666666666</v>
      </c>
      <c r="I170" s="83">
        <v>4.0879390500000001</v>
      </c>
      <c r="J170" s="82" t="s">
        <v>51</v>
      </c>
      <c r="K170" s="83">
        <f t="shared" si="59"/>
        <v>4.0879416666666666</v>
      </c>
      <c r="L170" s="84">
        <v>0</v>
      </c>
      <c r="M170" s="83">
        <f t="shared" si="60"/>
        <v>4.0879416666666666</v>
      </c>
      <c r="N170" s="84">
        <v>0</v>
      </c>
      <c r="O170" s="84">
        <v>0</v>
      </c>
      <c r="P170" s="83">
        <f t="shared" si="58"/>
        <v>4.0879390500000001</v>
      </c>
      <c r="Q170" s="84">
        <v>0</v>
      </c>
      <c r="R170" s="83">
        <f t="shared" si="61"/>
        <v>4.0879390500000001</v>
      </c>
      <c r="S170" s="84">
        <v>0</v>
      </c>
      <c r="T170" s="84">
        <v>0</v>
      </c>
      <c r="U170" s="88">
        <v>0</v>
      </c>
      <c r="V170" s="88">
        <v>0</v>
      </c>
      <c r="W170" s="84">
        <f t="shared" si="55"/>
        <v>0</v>
      </c>
      <c r="X170" s="87">
        <f t="shared" si="56"/>
        <v>4.0879416666666666</v>
      </c>
      <c r="Y170" s="87">
        <f t="shared" si="56"/>
        <v>4.0879390500000001</v>
      </c>
      <c r="Z170" s="84">
        <f t="shared" si="62"/>
        <v>0</v>
      </c>
      <c r="AA170" s="84">
        <f t="shared" si="62"/>
        <v>0</v>
      </c>
      <c r="AB170" s="84">
        <f t="shared" si="62"/>
        <v>0</v>
      </c>
      <c r="AC170" s="84">
        <f t="shared" si="62"/>
        <v>0</v>
      </c>
      <c r="AD170" s="84">
        <f t="shared" si="62"/>
        <v>0</v>
      </c>
      <c r="AE170" s="84">
        <f t="shared" si="62"/>
        <v>0</v>
      </c>
      <c r="AF170" s="87">
        <f t="shared" si="44"/>
        <v>4.0879416666666666</v>
      </c>
      <c r="AG170" s="87">
        <f t="shared" si="45"/>
        <v>4.0879390500000001</v>
      </c>
      <c r="AH170" s="89" t="s">
        <v>109</v>
      </c>
    </row>
    <row r="171" spans="1:34" ht="36.75" customHeight="1" x14ac:dyDescent="0.25">
      <c r="A171" s="78" t="s">
        <v>231</v>
      </c>
      <c r="B171" s="99" t="str">
        <f>'[2]Ф2 '!B171</f>
        <v>Реконструкция ВЛ-0,4(0,23)кВ в ВЛИ-0,4кВ КТП - 2  ф."Милеоративная"с.Пожарское Пожарский район</v>
      </c>
      <c r="C171" s="100" t="str">
        <f>'[2]Ф2 '!C171</f>
        <v>Р_ДЭСК_035</v>
      </c>
      <c r="D171" s="82" t="s">
        <v>103</v>
      </c>
      <c r="E171" s="82">
        <f>'[2]Ф2 '!E171</f>
        <v>2025</v>
      </c>
      <c r="F171" s="84">
        <f>'[2]Ф2 '!F171</f>
        <v>2025</v>
      </c>
      <c r="G171" s="82">
        <f>'[2]Ф2 '!G171</f>
        <v>2025</v>
      </c>
      <c r="H171" s="83">
        <f>'[2]Ф2 '!T171/1.2</f>
        <v>1.168275</v>
      </c>
      <c r="I171" s="83">
        <v>1.1682742399999999</v>
      </c>
      <c r="J171" s="82" t="s">
        <v>51</v>
      </c>
      <c r="K171" s="83">
        <f t="shared" si="59"/>
        <v>1.168275</v>
      </c>
      <c r="L171" s="84">
        <v>0</v>
      </c>
      <c r="M171" s="83">
        <f t="shared" si="60"/>
        <v>1.168275</v>
      </c>
      <c r="N171" s="84">
        <v>0</v>
      </c>
      <c r="O171" s="84">
        <v>0</v>
      </c>
      <c r="P171" s="83">
        <f t="shared" si="58"/>
        <v>1.1682742399999999</v>
      </c>
      <c r="Q171" s="84">
        <v>0</v>
      </c>
      <c r="R171" s="83">
        <f t="shared" si="61"/>
        <v>1.1682742399999999</v>
      </c>
      <c r="S171" s="84">
        <v>0</v>
      </c>
      <c r="T171" s="84">
        <v>0</v>
      </c>
      <c r="U171" s="88">
        <v>0</v>
      </c>
      <c r="V171" s="88">
        <v>0</v>
      </c>
      <c r="W171" s="84">
        <f t="shared" si="55"/>
        <v>0</v>
      </c>
      <c r="X171" s="87">
        <f t="shared" si="56"/>
        <v>1.168275</v>
      </c>
      <c r="Y171" s="87">
        <f t="shared" si="56"/>
        <v>1.1682742399999999</v>
      </c>
      <c r="Z171" s="84">
        <f t="shared" si="62"/>
        <v>0</v>
      </c>
      <c r="AA171" s="84">
        <f t="shared" si="62"/>
        <v>0</v>
      </c>
      <c r="AB171" s="84">
        <f t="shared" si="62"/>
        <v>0</v>
      </c>
      <c r="AC171" s="84">
        <f t="shared" si="62"/>
        <v>0</v>
      </c>
      <c r="AD171" s="84">
        <f t="shared" si="62"/>
        <v>0</v>
      </c>
      <c r="AE171" s="84">
        <f t="shared" si="62"/>
        <v>0</v>
      </c>
      <c r="AF171" s="87">
        <f t="shared" si="44"/>
        <v>1.168275</v>
      </c>
      <c r="AG171" s="87">
        <f t="shared" si="45"/>
        <v>1.1682742399999999</v>
      </c>
      <c r="AH171" s="89" t="s">
        <v>109</v>
      </c>
    </row>
    <row r="172" spans="1:34" ht="36.75" customHeight="1" x14ac:dyDescent="0.25">
      <c r="A172" s="78" t="s">
        <v>232</v>
      </c>
      <c r="B172" s="99" t="str">
        <f>'[2]Ф2 '!B172</f>
        <v>Реконструкция ВЛ-0,4(0,23)кВ в ВЛИ-0,4кВ КТП - 2 ф."50-л Октября"с.Пожарское Пожарский район</v>
      </c>
      <c r="C172" s="100" t="str">
        <f>'[2]Ф2 '!C172</f>
        <v>Р_ДЭСК_036</v>
      </c>
      <c r="D172" s="82" t="s">
        <v>103</v>
      </c>
      <c r="E172" s="82">
        <f>'[2]Ф2 '!E172</f>
        <v>2025</v>
      </c>
      <c r="F172" s="84">
        <f>'[2]Ф2 '!F172</f>
        <v>2025</v>
      </c>
      <c r="G172" s="82">
        <f>'[2]Ф2 '!G172</f>
        <v>2025</v>
      </c>
      <c r="H172" s="83">
        <f>'[2]Ф2 '!T172/1.2</f>
        <v>1.5903916666666669</v>
      </c>
      <c r="I172" s="83">
        <v>1.59039569</v>
      </c>
      <c r="J172" s="82" t="s">
        <v>51</v>
      </c>
      <c r="K172" s="83">
        <f t="shared" si="59"/>
        <v>1.5903916666666669</v>
      </c>
      <c r="L172" s="84">
        <v>0</v>
      </c>
      <c r="M172" s="83">
        <f t="shared" si="60"/>
        <v>1.5903916666666669</v>
      </c>
      <c r="N172" s="84">
        <v>0</v>
      </c>
      <c r="O172" s="84">
        <v>0</v>
      </c>
      <c r="P172" s="83">
        <f t="shared" si="58"/>
        <v>1.59039569</v>
      </c>
      <c r="Q172" s="84">
        <v>0</v>
      </c>
      <c r="R172" s="83">
        <f t="shared" si="61"/>
        <v>1.59039569</v>
      </c>
      <c r="S172" s="84">
        <v>0</v>
      </c>
      <c r="T172" s="84">
        <v>0</v>
      </c>
      <c r="U172" s="88">
        <v>0</v>
      </c>
      <c r="V172" s="88">
        <v>0</v>
      </c>
      <c r="W172" s="84">
        <f t="shared" si="55"/>
        <v>0</v>
      </c>
      <c r="X172" s="87">
        <f t="shared" si="56"/>
        <v>1.5903916666666669</v>
      </c>
      <c r="Y172" s="87">
        <f t="shared" si="56"/>
        <v>1.59039569</v>
      </c>
      <c r="Z172" s="84">
        <f t="shared" si="62"/>
        <v>0</v>
      </c>
      <c r="AA172" s="84">
        <f t="shared" si="62"/>
        <v>0</v>
      </c>
      <c r="AB172" s="84">
        <f t="shared" si="62"/>
        <v>0</v>
      </c>
      <c r="AC172" s="84">
        <f t="shared" si="62"/>
        <v>0</v>
      </c>
      <c r="AD172" s="84">
        <f t="shared" si="62"/>
        <v>0</v>
      </c>
      <c r="AE172" s="84">
        <f t="shared" si="62"/>
        <v>0</v>
      </c>
      <c r="AF172" s="87">
        <f t="shared" si="44"/>
        <v>1.5903916666666669</v>
      </c>
      <c r="AG172" s="87">
        <f t="shared" si="45"/>
        <v>1.59039569</v>
      </c>
      <c r="AH172" s="89" t="s">
        <v>109</v>
      </c>
    </row>
    <row r="173" spans="1:34" ht="36.75" customHeight="1" x14ac:dyDescent="0.25">
      <c r="A173" s="78" t="s">
        <v>233</v>
      </c>
      <c r="B173" s="99" t="str">
        <f>'[2]Ф2 '!B173</f>
        <v>Реконструкция ВЛ-0,4(0,23)кВ в ВЛИ-0,4кВ  КТП - 2 ф."Стрельникова"с.Пожарское Пожарский район</v>
      </c>
      <c r="C173" s="100" t="str">
        <f>'[2]Ф2 '!C173</f>
        <v>Р_ДЭСК_037</v>
      </c>
      <c r="D173" s="82" t="s">
        <v>103</v>
      </c>
      <c r="E173" s="82">
        <f>'[2]Ф2 '!E173</f>
        <v>2025</v>
      </c>
      <c r="F173" s="84">
        <f>'[2]Ф2 '!F173</f>
        <v>2025</v>
      </c>
      <c r="G173" s="82">
        <f>'[2]Ф2 '!G173</f>
        <v>2025</v>
      </c>
      <c r="H173" s="83">
        <f>'[2]Ф2 '!T173/1.2</f>
        <v>4.5953999999999997</v>
      </c>
      <c r="I173" s="83">
        <v>4.5954030299999999</v>
      </c>
      <c r="J173" s="82" t="s">
        <v>51</v>
      </c>
      <c r="K173" s="83">
        <f t="shared" si="59"/>
        <v>4.5953999999999997</v>
      </c>
      <c r="L173" s="84">
        <v>0</v>
      </c>
      <c r="M173" s="83">
        <f t="shared" si="60"/>
        <v>4.5953999999999997</v>
      </c>
      <c r="N173" s="84">
        <v>0</v>
      </c>
      <c r="O173" s="84">
        <v>0</v>
      </c>
      <c r="P173" s="83">
        <f t="shared" si="58"/>
        <v>4.5954030299999999</v>
      </c>
      <c r="Q173" s="84">
        <v>0</v>
      </c>
      <c r="R173" s="83">
        <f t="shared" si="61"/>
        <v>4.5954030299999999</v>
      </c>
      <c r="S173" s="84">
        <v>0</v>
      </c>
      <c r="T173" s="84">
        <v>0</v>
      </c>
      <c r="U173" s="88">
        <v>0</v>
      </c>
      <c r="V173" s="88">
        <v>0</v>
      </c>
      <c r="W173" s="84">
        <f t="shared" si="55"/>
        <v>0</v>
      </c>
      <c r="X173" s="87">
        <f t="shared" si="56"/>
        <v>4.5953999999999997</v>
      </c>
      <c r="Y173" s="87">
        <f t="shared" si="56"/>
        <v>4.5954030299999999</v>
      </c>
      <c r="Z173" s="84">
        <f t="shared" si="62"/>
        <v>0</v>
      </c>
      <c r="AA173" s="84">
        <f t="shared" si="62"/>
        <v>0</v>
      </c>
      <c r="AB173" s="84">
        <f t="shared" si="62"/>
        <v>0</v>
      </c>
      <c r="AC173" s="84">
        <f t="shared" si="62"/>
        <v>0</v>
      </c>
      <c r="AD173" s="84">
        <f t="shared" si="62"/>
        <v>0</v>
      </c>
      <c r="AE173" s="84">
        <f t="shared" si="62"/>
        <v>0</v>
      </c>
      <c r="AF173" s="87">
        <f t="shared" si="44"/>
        <v>4.5953999999999997</v>
      </c>
      <c r="AG173" s="87">
        <f t="shared" si="45"/>
        <v>4.5954030299999999</v>
      </c>
      <c r="AH173" s="89" t="s">
        <v>109</v>
      </c>
    </row>
    <row r="174" spans="1:34" ht="36.75" customHeight="1" x14ac:dyDescent="0.25">
      <c r="A174" s="78" t="s">
        <v>234</v>
      </c>
      <c r="B174" s="99" t="str">
        <f>'[2]Ф2 '!B174</f>
        <v>Реконструкция ВЛ-0,4(0,23)кВ в ВЛИ-0,4кВ КТП - 2 ф."Насосная"с.Пожарское Пожарский район</v>
      </c>
      <c r="C174" s="100" t="str">
        <f>'[2]Ф2 '!C174</f>
        <v>Р_ДЭСК_038</v>
      </c>
      <c r="D174" s="82" t="s">
        <v>103</v>
      </c>
      <c r="E174" s="82">
        <f>'[2]Ф2 '!E174</f>
        <v>2025</v>
      </c>
      <c r="F174" s="84">
        <f>'[2]Ф2 '!F174</f>
        <v>2025</v>
      </c>
      <c r="G174" s="82">
        <f>'[2]Ф2 '!G174</f>
        <v>2025</v>
      </c>
      <c r="H174" s="83">
        <f>'[2]Ф2 '!T174/1.2</f>
        <v>0.46405833333333335</v>
      </c>
      <c r="I174" s="83">
        <v>0.46405949000000002</v>
      </c>
      <c r="J174" s="82" t="s">
        <v>51</v>
      </c>
      <c r="K174" s="83">
        <f t="shared" si="59"/>
        <v>0.46405833333333335</v>
      </c>
      <c r="L174" s="84">
        <v>0</v>
      </c>
      <c r="M174" s="83">
        <f t="shared" si="60"/>
        <v>0.46405833333333335</v>
      </c>
      <c r="N174" s="84">
        <v>0</v>
      </c>
      <c r="O174" s="84">
        <v>0</v>
      </c>
      <c r="P174" s="83">
        <f t="shared" si="58"/>
        <v>0.46405949000000002</v>
      </c>
      <c r="Q174" s="84">
        <v>0</v>
      </c>
      <c r="R174" s="83">
        <f t="shared" si="61"/>
        <v>0.46405949000000002</v>
      </c>
      <c r="S174" s="84">
        <v>0</v>
      </c>
      <c r="T174" s="84">
        <v>0</v>
      </c>
      <c r="U174" s="88">
        <v>0</v>
      </c>
      <c r="V174" s="88">
        <v>0</v>
      </c>
      <c r="W174" s="84">
        <f t="shared" si="55"/>
        <v>0</v>
      </c>
      <c r="X174" s="87">
        <f t="shared" si="56"/>
        <v>0.46405833333333335</v>
      </c>
      <c r="Y174" s="87">
        <f t="shared" si="56"/>
        <v>0.46405949000000002</v>
      </c>
      <c r="Z174" s="84">
        <f t="shared" si="62"/>
        <v>0</v>
      </c>
      <c r="AA174" s="84">
        <f t="shared" si="62"/>
        <v>0</v>
      </c>
      <c r="AB174" s="84">
        <f t="shared" si="62"/>
        <v>0</v>
      </c>
      <c r="AC174" s="84">
        <f t="shared" si="62"/>
        <v>0</v>
      </c>
      <c r="AD174" s="84">
        <f t="shared" si="62"/>
        <v>0</v>
      </c>
      <c r="AE174" s="84">
        <f t="shared" si="62"/>
        <v>0</v>
      </c>
      <c r="AF174" s="87">
        <f t="shared" si="44"/>
        <v>0.46405833333333335</v>
      </c>
      <c r="AG174" s="87">
        <f t="shared" si="45"/>
        <v>0.46405949000000002</v>
      </c>
      <c r="AH174" s="89" t="s">
        <v>109</v>
      </c>
    </row>
    <row r="175" spans="1:34" ht="36.75" customHeight="1" x14ac:dyDescent="0.25">
      <c r="A175" s="78" t="s">
        <v>235</v>
      </c>
      <c r="B175" s="99" t="str">
        <f>'[2]Ф2 '!B175</f>
        <v>Реконструкция КЛ-10 кВ Ф-5 от ПС «Лесозаводск» до опоры №1 г.Лесозаводск</v>
      </c>
      <c r="C175" s="100" t="str">
        <f>'[2]Ф2 '!C175</f>
        <v>Р_ДЭСК_053</v>
      </c>
      <c r="D175" s="82" t="s">
        <v>103</v>
      </c>
      <c r="E175" s="82">
        <f>'[2]Ф2 '!E175</f>
        <v>2025</v>
      </c>
      <c r="F175" s="84">
        <f>'[2]Ф2 '!F175</f>
        <v>2025</v>
      </c>
      <c r="G175" s="82">
        <f>'[2]Ф2 '!G175</f>
        <v>2025</v>
      </c>
      <c r="H175" s="83">
        <f>'[2]Ф2 '!T175/1.2</f>
        <v>2.0410083333333335</v>
      </c>
      <c r="I175" s="83">
        <v>2.0410069000000002</v>
      </c>
      <c r="J175" s="82" t="s">
        <v>51</v>
      </c>
      <c r="K175" s="83">
        <f t="shared" si="59"/>
        <v>2.0410083333333335</v>
      </c>
      <c r="L175" s="84">
        <v>0</v>
      </c>
      <c r="M175" s="83">
        <f t="shared" si="60"/>
        <v>2.0410083333333335</v>
      </c>
      <c r="N175" s="84">
        <v>0</v>
      </c>
      <c r="O175" s="84">
        <v>0</v>
      </c>
      <c r="P175" s="83">
        <f t="shared" si="58"/>
        <v>2.0410069000000002</v>
      </c>
      <c r="Q175" s="84">
        <v>0</v>
      </c>
      <c r="R175" s="83">
        <f t="shared" si="61"/>
        <v>2.0410069000000002</v>
      </c>
      <c r="S175" s="84">
        <v>0</v>
      </c>
      <c r="T175" s="84">
        <v>0</v>
      </c>
      <c r="U175" s="88">
        <v>0</v>
      </c>
      <c r="V175" s="88">
        <v>0</v>
      </c>
      <c r="W175" s="84">
        <f t="shared" si="55"/>
        <v>0</v>
      </c>
      <c r="X175" s="87">
        <f t="shared" si="56"/>
        <v>2.0410083333333335</v>
      </c>
      <c r="Y175" s="87">
        <f t="shared" si="56"/>
        <v>2.0410069000000002</v>
      </c>
      <c r="Z175" s="84">
        <f t="shared" si="62"/>
        <v>0</v>
      </c>
      <c r="AA175" s="84">
        <f t="shared" si="62"/>
        <v>0</v>
      </c>
      <c r="AB175" s="84">
        <f t="shared" si="62"/>
        <v>0</v>
      </c>
      <c r="AC175" s="84">
        <f t="shared" si="62"/>
        <v>0</v>
      </c>
      <c r="AD175" s="84">
        <f t="shared" si="62"/>
        <v>0</v>
      </c>
      <c r="AE175" s="84">
        <f t="shared" si="62"/>
        <v>0</v>
      </c>
      <c r="AF175" s="87">
        <f t="shared" si="44"/>
        <v>2.0410083333333335</v>
      </c>
      <c r="AG175" s="87">
        <f t="shared" si="45"/>
        <v>2.0410069000000002</v>
      </c>
      <c r="AH175" s="89" t="s">
        <v>109</v>
      </c>
    </row>
    <row r="176" spans="1:34" ht="36.75" customHeight="1" x14ac:dyDescent="0.25">
      <c r="A176" s="78" t="s">
        <v>236</v>
      </c>
      <c r="B176" s="99" t="str">
        <f>'[2]Ф2 '!B176</f>
        <v>Реконструкция ВЛ-10 кВ Ф-1 ПС-35/10кВ "Уссури" от опоры №1 до опоры №39 г.Лесозаводск</v>
      </c>
      <c r="C176" s="100" t="str">
        <f>'[2]Ф2 '!C176</f>
        <v>Р_ДЭСК_054</v>
      </c>
      <c r="D176" s="82" t="s">
        <v>103</v>
      </c>
      <c r="E176" s="82">
        <f>'[2]Ф2 '!E176</f>
        <v>2025</v>
      </c>
      <c r="F176" s="84">
        <f>'[2]Ф2 '!F176</f>
        <v>2025</v>
      </c>
      <c r="G176" s="82">
        <f>'[2]Ф2 '!G176</f>
        <v>2025</v>
      </c>
      <c r="H176" s="83">
        <f>'[2]Ф2 '!T176/1.2</f>
        <v>2.4734416666666665</v>
      </c>
      <c r="I176" s="84">
        <v>0</v>
      </c>
      <c r="J176" s="82" t="s">
        <v>51</v>
      </c>
      <c r="K176" s="83">
        <f t="shared" si="59"/>
        <v>2.4734416666666665</v>
      </c>
      <c r="L176" s="84">
        <v>0</v>
      </c>
      <c r="M176" s="83">
        <f t="shared" si="60"/>
        <v>2.4734416666666665</v>
      </c>
      <c r="N176" s="84">
        <v>0</v>
      </c>
      <c r="O176" s="84">
        <v>0</v>
      </c>
      <c r="P176" s="112">
        <f t="shared" si="58"/>
        <v>0</v>
      </c>
      <c r="Q176" s="112">
        <v>0</v>
      </c>
      <c r="R176" s="112">
        <f t="shared" si="61"/>
        <v>0</v>
      </c>
      <c r="S176" s="112">
        <v>0</v>
      </c>
      <c r="T176" s="112">
        <v>0</v>
      </c>
      <c r="U176" s="88">
        <v>0</v>
      </c>
      <c r="V176" s="88">
        <v>0</v>
      </c>
      <c r="W176" s="84">
        <f t="shared" si="55"/>
        <v>0</v>
      </c>
      <c r="X176" s="87">
        <f t="shared" si="56"/>
        <v>2.4734416666666665</v>
      </c>
      <c r="Y176" s="88">
        <f t="shared" si="56"/>
        <v>0</v>
      </c>
      <c r="Z176" s="84">
        <f t="shared" si="62"/>
        <v>0</v>
      </c>
      <c r="AA176" s="84">
        <f t="shared" si="62"/>
        <v>0</v>
      </c>
      <c r="AB176" s="84">
        <f t="shared" si="62"/>
        <v>0</v>
      </c>
      <c r="AC176" s="84">
        <f t="shared" si="62"/>
        <v>0</v>
      </c>
      <c r="AD176" s="84">
        <f t="shared" si="62"/>
        <v>0</v>
      </c>
      <c r="AE176" s="84">
        <f t="shared" si="62"/>
        <v>0</v>
      </c>
      <c r="AF176" s="87">
        <f t="shared" si="44"/>
        <v>2.4734416666666665</v>
      </c>
      <c r="AG176" s="88">
        <f t="shared" si="45"/>
        <v>0</v>
      </c>
      <c r="AH176" s="89" t="s">
        <v>122</v>
      </c>
    </row>
    <row r="177" spans="1:34" ht="36.75" customHeight="1" x14ac:dyDescent="0.25">
      <c r="A177" s="78" t="s">
        <v>237</v>
      </c>
      <c r="B177" s="99" t="str">
        <f>'[2]Ф2 '!B177</f>
        <v>Реконструкция ВЛ-10 кВ Ф-16 ПС-220/35/10кВ "Лесозаводск" от опоры №1 до опоры №11 (г.Лесозаводск</v>
      </c>
      <c r="C177" s="100" t="str">
        <f>'[2]Ф2 '!C177</f>
        <v>Р_ДЭСК_055</v>
      </c>
      <c r="D177" s="82" t="s">
        <v>103</v>
      </c>
      <c r="E177" s="82">
        <f>'[2]Ф2 '!E177</f>
        <v>2025</v>
      </c>
      <c r="F177" s="84">
        <f>'[2]Ф2 '!F177</f>
        <v>2025</v>
      </c>
      <c r="G177" s="82">
        <f>'[2]Ф2 '!G177</f>
        <v>2025</v>
      </c>
      <c r="H177" s="83">
        <f>'[2]Ф2 '!T177/1.2</f>
        <v>0.72624166666666667</v>
      </c>
      <c r="I177" s="83">
        <v>0.72624320000000009</v>
      </c>
      <c r="J177" s="82" t="s">
        <v>51</v>
      </c>
      <c r="K177" s="83">
        <f t="shared" si="59"/>
        <v>0.72624166666666667</v>
      </c>
      <c r="L177" s="84">
        <v>0</v>
      </c>
      <c r="M177" s="83">
        <f t="shared" si="60"/>
        <v>0.72624166666666667</v>
      </c>
      <c r="N177" s="84">
        <v>0</v>
      </c>
      <c r="O177" s="84">
        <v>0</v>
      </c>
      <c r="P177" s="83">
        <f t="shared" si="58"/>
        <v>0.72624320000000009</v>
      </c>
      <c r="Q177" s="84">
        <v>0</v>
      </c>
      <c r="R177" s="83">
        <f t="shared" si="61"/>
        <v>0.72624320000000009</v>
      </c>
      <c r="S177" s="84">
        <v>0</v>
      </c>
      <c r="T177" s="84">
        <v>0</v>
      </c>
      <c r="U177" s="88">
        <v>0</v>
      </c>
      <c r="V177" s="88">
        <v>0</v>
      </c>
      <c r="W177" s="84">
        <f t="shared" si="55"/>
        <v>0</v>
      </c>
      <c r="X177" s="87">
        <f t="shared" si="56"/>
        <v>0.72624166666666667</v>
      </c>
      <c r="Y177" s="87">
        <f t="shared" si="56"/>
        <v>0.72624320000000009</v>
      </c>
      <c r="Z177" s="84">
        <f t="shared" si="62"/>
        <v>0</v>
      </c>
      <c r="AA177" s="84">
        <f t="shared" si="62"/>
        <v>0</v>
      </c>
      <c r="AB177" s="84">
        <f t="shared" si="62"/>
        <v>0</v>
      </c>
      <c r="AC177" s="84">
        <f t="shared" si="62"/>
        <v>0</v>
      </c>
      <c r="AD177" s="84">
        <f t="shared" si="62"/>
        <v>0</v>
      </c>
      <c r="AE177" s="84">
        <f t="shared" si="62"/>
        <v>0</v>
      </c>
      <c r="AF177" s="87">
        <f t="shared" ref="AF177:AF240" si="63">U177+V177+W177+X177+Z177+AB177+AD177</f>
        <v>0.72624166666666667</v>
      </c>
      <c r="AG177" s="87">
        <f t="shared" ref="AG177:AG240" si="64">U177+V177+W177+Y177+AA177+AC177+AE177</f>
        <v>0.72624320000000009</v>
      </c>
      <c r="AH177" s="89" t="s">
        <v>109</v>
      </c>
    </row>
    <row r="178" spans="1:34" ht="36.75" customHeight="1" x14ac:dyDescent="0.25">
      <c r="A178" s="78" t="s">
        <v>238</v>
      </c>
      <c r="B178" s="99" t="str">
        <f>'[2]Ф2 '!B178</f>
        <v>Реконструкция ВЛИ-0,4 кВ от ТП-76 г.Лесозаводск</v>
      </c>
      <c r="C178" s="100" t="str">
        <f>'[2]Ф2 '!C178</f>
        <v>Р_ДЭСК_060</v>
      </c>
      <c r="D178" s="82" t="s">
        <v>103</v>
      </c>
      <c r="E178" s="82">
        <f>'[2]Ф2 '!E178</f>
        <v>2025</v>
      </c>
      <c r="F178" s="84">
        <f>'[2]Ф2 '!F178</f>
        <v>2025</v>
      </c>
      <c r="G178" s="82">
        <f>'[2]Ф2 '!G178</f>
        <v>2025</v>
      </c>
      <c r="H178" s="83">
        <f>'[2]Ф2 '!T178/1.2</f>
        <v>0.97158333333333335</v>
      </c>
      <c r="I178" s="83">
        <v>0.97158363999999997</v>
      </c>
      <c r="J178" s="82" t="s">
        <v>51</v>
      </c>
      <c r="K178" s="83">
        <f t="shared" si="59"/>
        <v>0.97158333333333335</v>
      </c>
      <c r="L178" s="84">
        <v>0</v>
      </c>
      <c r="M178" s="83">
        <f t="shared" si="60"/>
        <v>0.97158333333333335</v>
      </c>
      <c r="N178" s="84">
        <v>0</v>
      </c>
      <c r="O178" s="84">
        <v>0</v>
      </c>
      <c r="P178" s="83">
        <f t="shared" si="58"/>
        <v>0.97158363999999997</v>
      </c>
      <c r="Q178" s="84">
        <v>0</v>
      </c>
      <c r="R178" s="83">
        <v>0.97158333333333335</v>
      </c>
      <c r="S178" s="84">
        <v>0</v>
      </c>
      <c r="T178" s="84">
        <v>0</v>
      </c>
      <c r="U178" s="88">
        <v>0</v>
      </c>
      <c r="V178" s="88">
        <v>0</v>
      </c>
      <c r="W178" s="84">
        <f t="shared" si="55"/>
        <v>0</v>
      </c>
      <c r="X178" s="87">
        <f t="shared" si="56"/>
        <v>0.97158333333333335</v>
      </c>
      <c r="Y178" s="87">
        <f t="shared" si="56"/>
        <v>0.97158363999999997</v>
      </c>
      <c r="Z178" s="84">
        <f t="shared" si="62"/>
        <v>0</v>
      </c>
      <c r="AA178" s="84">
        <f t="shared" si="62"/>
        <v>0</v>
      </c>
      <c r="AB178" s="84">
        <f t="shared" si="62"/>
        <v>0</v>
      </c>
      <c r="AC178" s="84">
        <f t="shared" si="62"/>
        <v>0</v>
      </c>
      <c r="AD178" s="84">
        <f t="shared" si="62"/>
        <v>0</v>
      </c>
      <c r="AE178" s="84">
        <f t="shared" si="62"/>
        <v>0</v>
      </c>
      <c r="AF178" s="87">
        <f t="shared" si="63"/>
        <v>0.97158333333333335</v>
      </c>
      <c r="AG178" s="87">
        <f t="shared" si="64"/>
        <v>0.97158363999999997</v>
      </c>
      <c r="AH178" s="89" t="s">
        <v>109</v>
      </c>
    </row>
    <row r="179" spans="1:34" ht="36.75" customHeight="1" x14ac:dyDescent="0.25">
      <c r="A179" s="78" t="s">
        <v>239</v>
      </c>
      <c r="B179" s="99" t="str">
        <f>'[2]Ф2 '!B179</f>
        <v>Реконструкция ВЛИ-0,4 кВ от КТПН-65 г.Лесозаводск</v>
      </c>
      <c r="C179" s="100" t="str">
        <f>'[2]Ф2 '!C179</f>
        <v>Р_ДЭСК_061</v>
      </c>
      <c r="D179" s="82" t="s">
        <v>103</v>
      </c>
      <c r="E179" s="82">
        <f>'[2]Ф2 '!E179</f>
        <v>2025</v>
      </c>
      <c r="F179" s="84">
        <f>'[2]Ф2 '!F179</f>
        <v>2025</v>
      </c>
      <c r="G179" s="82">
        <f>'[2]Ф2 '!G179</f>
        <v>2025</v>
      </c>
      <c r="H179" s="83">
        <f>'[2]Ф2 '!T179/1.2</f>
        <v>3.8426749999999998</v>
      </c>
      <c r="I179" s="83">
        <v>3.84267643</v>
      </c>
      <c r="J179" s="82" t="s">
        <v>51</v>
      </c>
      <c r="K179" s="83">
        <f t="shared" si="59"/>
        <v>3.8426749999999998</v>
      </c>
      <c r="L179" s="84">
        <v>0</v>
      </c>
      <c r="M179" s="83">
        <f t="shared" si="60"/>
        <v>3.8426749999999998</v>
      </c>
      <c r="N179" s="84">
        <v>0</v>
      </c>
      <c r="O179" s="84">
        <v>0</v>
      </c>
      <c r="P179" s="83">
        <f t="shared" si="58"/>
        <v>3.84267643</v>
      </c>
      <c r="Q179" s="84">
        <v>0</v>
      </c>
      <c r="R179" s="83">
        <f>P179</f>
        <v>3.84267643</v>
      </c>
      <c r="S179" s="84">
        <v>0</v>
      </c>
      <c r="T179" s="84">
        <v>0</v>
      </c>
      <c r="U179" s="88">
        <v>0</v>
      </c>
      <c r="V179" s="88">
        <v>0</v>
      </c>
      <c r="W179" s="84">
        <f t="shared" si="55"/>
        <v>0</v>
      </c>
      <c r="X179" s="87">
        <f t="shared" si="56"/>
        <v>3.8426749999999998</v>
      </c>
      <c r="Y179" s="87">
        <f t="shared" si="56"/>
        <v>3.84267643</v>
      </c>
      <c r="Z179" s="84">
        <f t="shared" si="62"/>
        <v>0</v>
      </c>
      <c r="AA179" s="84">
        <f t="shared" si="62"/>
        <v>0</v>
      </c>
      <c r="AB179" s="84">
        <f t="shared" si="62"/>
        <v>0</v>
      </c>
      <c r="AC179" s="84">
        <f t="shared" si="62"/>
        <v>0</v>
      </c>
      <c r="AD179" s="84">
        <f t="shared" si="62"/>
        <v>0</v>
      </c>
      <c r="AE179" s="84">
        <f t="shared" si="62"/>
        <v>0</v>
      </c>
      <c r="AF179" s="87">
        <f t="shared" si="63"/>
        <v>3.8426749999999998</v>
      </c>
      <c r="AG179" s="87">
        <f t="shared" si="64"/>
        <v>3.84267643</v>
      </c>
      <c r="AH179" s="89" t="s">
        <v>109</v>
      </c>
    </row>
    <row r="180" spans="1:34" ht="36.75" customHeight="1" x14ac:dyDescent="0.25">
      <c r="A180" s="78" t="s">
        <v>240</v>
      </c>
      <c r="B180" s="99" t="str">
        <f>'[2]Ф2 '!B180</f>
        <v>Реконструкция ВЛ-0,4 кВ КТП № 10   "ЛДК" ф."Юбилейная"  г.Дальнереченск</v>
      </c>
      <c r="C180" s="100" t="str">
        <f>'[2]Ф2 '!C180</f>
        <v>Р_ДЭСК_062</v>
      </c>
      <c r="D180" s="82" t="s">
        <v>103</v>
      </c>
      <c r="E180" s="82">
        <f>'[2]Ф2 '!E180</f>
        <v>2025</v>
      </c>
      <c r="F180" s="84">
        <f>'[2]Ф2 '!F180</f>
        <v>2025</v>
      </c>
      <c r="G180" s="82">
        <f>'[2]Ф2 '!G180</f>
        <v>2025</v>
      </c>
      <c r="H180" s="83">
        <f>'[2]Ф2 '!T180/1.2</f>
        <v>1.6709544300000001</v>
      </c>
      <c r="I180" s="84">
        <v>0</v>
      </c>
      <c r="J180" s="82" t="s">
        <v>51</v>
      </c>
      <c r="K180" s="83">
        <f t="shared" si="59"/>
        <v>1.6709544300000001</v>
      </c>
      <c r="L180" s="84">
        <v>0</v>
      </c>
      <c r="M180" s="83">
        <f t="shared" si="60"/>
        <v>1.6709544300000001</v>
      </c>
      <c r="N180" s="84">
        <v>0</v>
      </c>
      <c r="O180" s="84">
        <v>0</v>
      </c>
      <c r="P180" s="112">
        <f t="shared" si="58"/>
        <v>0</v>
      </c>
      <c r="Q180" s="112">
        <v>0</v>
      </c>
      <c r="R180" s="112">
        <f t="shared" ref="R180:R212" si="65">P180</f>
        <v>0</v>
      </c>
      <c r="S180" s="112">
        <v>0</v>
      </c>
      <c r="T180" s="112">
        <v>0</v>
      </c>
      <c r="U180" s="88">
        <v>0</v>
      </c>
      <c r="V180" s="88">
        <v>0</v>
      </c>
      <c r="W180" s="84">
        <f t="shared" si="55"/>
        <v>0</v>
      </c>
      <c r="X180" s="87">
        <f t="shared" si="56"/>
        <v>1.6709544300000001</v>
      </c>
      <c r="Y180" s="88">
        <f t="shared" si="56"/>
        <v>0</v>
      </c>
      <c r="Z180" s="84">
        <f t="shared" si="62"/>
        <v>0</v>
      </c>
      <c r="AA180" s="84">
        <f t="shared" si="62"/>
        <v>0</v>
      </c>
      <c r="AB180" s="84">
        <f t="shared" si="62"/>
        <v>0</v>
      </c>
      <c r="AC180" s="84">
        <f t="shared" si="62"/>
        <v>0</v>
      </c>
      <c r="AD180" s="84">
        <f t="shared" si="62"/>
        <v>0</v>
      </c>
      <c r="AE180" s="84">
        <f t="shared" si="62"/>
        <v>0</v>
      </c>
      <c r="AF180" s="87">
        <f t="shared" si="63"/>
        <v>1.6709544300000001</v>
      </c>
      <c r="AG180" s="88">
        <f t="shared" si="64"/>
        <v>0</v>
      </c>
      <c r="AH180" s="89" t="s">
        <v>122</v>
      </c>
    </row>
    <row r="181" spans="1:34" ht="36.75" customHeight="1" x14ac:dyDescent="0.25">
      <c r="A181" s="78" t="s">
        <v>241</v>
      </c>
      <c r="B181" s="99" t="str">
        <f>'[2]Ф2 '!B181</f>
        <v>Реконструкция ВЛ-0,4 кВ КТП № 10 "ЛДК" ф."Мелиоративная"  г.Дальнереченск</v>
      </c>
      <c r="C181" s="100" t="str">
        <f>'[2]Ф2 '!C181</f>
        <v>Р_ДЭСК_065</v>
      </c>
      <c r="D181" s="82" t="s">
        <v>103</v>
      </c>
      <c r="E181" s="82">
        <f>'[2]Ф2 '!E181</f>
        <v>2025</v>
      </c>
      <c r="F181" s="84">
        <f>'[2]Ф2 '!F181</f>
        <v>2025</v>
      </c>
      <c r="G181" s="82">
        <f>'[2]Ф2 '!G181</f>
        <v>2025</v>
      </c>
      <c r="H181" s="83">
        <f>'[2]Ф2 '!T181/1.2</f>
        <v>2.1703791200000002</v>
      </c>
      <c r="I181" s="84">
        <v>0</v>
      </c>
      <c r="J181" s="82" t="s">
        <v>51</v>
      </c>
      <c r="K181" s="83">
        <f t="shared" si="59"/>
        <v>2.1703791200000002</v>
      </c>
      <c r="L181" s="84">
        <v>0</v>
      </c>
      <c r="M181" s="83">
        <f t="shared" si="60"/>
        <v>2.1703791200000002</v>
      </c>
      <c r="N181" s="84">
        <v>0</v>
      </c>
      <c r="O181" s="84">
        <v>0</v>
      </c>
      <c r="P181" s="112">
        <f t="shared" si="58"/>
        <v>0</v>
      </c>
      <c r="Q181" s="112">
        <v>0</v>
      </c>
      <c r="R181" s="112">
        <f t="shared" si="65"/>
        <v>0</v>
      </c>
      <c r="S181" s="112">
        <v>0</v>
      </c>
      <c r="T181" s="112">
        <v>0</v>
      </c>
      <c r="U181" s="88">
        <v>0</v>
      </c>
      <c r="V181" s="88">
        <v>0</v>
      </c>
      <c r="W181" s="84">
        <f t="shared" si="55"/>
        <v>0</v>
      </c>
      <c r="X181" s="87">
        <f t="shared" si="56"/>
        <v>2.1703791200000002</v>
      </c>
      <c r="Y181" s="88">
        <f t="shared" si="56"/>
        <v>0</v>
      </c>
      <c r="Z181" s="84">
        <f t="shared" si="62"/>
        <v>0</v>
      </c>
      <c r="AA181" s="84">
        <f t="shared" si="62"/>
        <v>0</v>
      </c>
      <c r="AB181" s="84">
        <f t="shared" si="62"/>
        <v>0</v>
      </c>
      <c r="AC181" s="84">
        <f t="shared" si="62"/>
        <v>0</v>
      </c>
      <c r="AD181" s="84">
        <f t="shared" si="62"/>
        <v>0</v>
      </c>
      <c r="AE181" s="84">
        <f t="shared" si="62"/>
        <v>0</v>
      </c>
      <c r="AF181" s="87">
        <f t="shared" si="63"/>
        <v>2.1703791200000002</v>
      </c>
      <c r="AG181" s="88">
        <f t="shared" si="64"/>
        <v>0</v>
      </c>
      <c r="AH181" s="89" t="s">
        <v>122</v>
      </c>
    </row>
    <row r="182" spans="1:34" ht="36.75" customHeight="1" x14ac:dyDescent="0.25">
      <c r="A182" s="78" t="s">
        <v>242</v>
      </c>
      <c r="B182" s="99" t="str">
        <f>'[2]Ф2 '!B182</f>
        <v xml:space="preserve">Реконструкция ВЛ-0,4 кВ  КТП-46 ф. "пер. Восточный" г.Дальнереченск </v>
      </c>
      <c r="C182" s="100" t="str">
        <f>'[2]Ф2 '!C182</f>
        <v>Р_ДЭСК_066</v>
      </c>
      <c r="D182" s="82" t="s">
        <v>103</v>
      </c>
      <c r="E182" s="82">
        <f>'[2]Ф2 '!E182</f>
        <v>2025</v>
      </c>
      <c r="F182" s="84">
        <f>'[2]Ф2 '!F182</f>
        <v>2025</v>
      </c>
      <c r="G182" s="82">
        <f>'[2]Ф2 '!G182</f>
        <v>2025</v>
      </c>
      <c r="H182" s="83">
        <f>'[2]Ф2 '!T182/1.2</f>
        <v>2.3082280399999999</v>
      </c>
      <c r="I182" s="84">
        <v>0</v>
      </c>
      <c r="J182" s="82" t="s">
        <v>51</v>
      </c>
      <c r="K182" s="83">
        <f t="shared" si="59"/>
        <v>2.3082280399999999</v>
      </c>
      <c r="L182" s="84">
        <v>0</v>
      </c>
      <c r="M182" s="83">
        <f t="shared" si="60"/>
        <v>2.3082280399999999</v>
      </c>
      <c r="N182" s="84">
        <v>0</v>
      </c>
      <c r="O182" s="84">
        <v>0</v>
      </c>
      <c r="P182" s="112">
        <f t="shared" si="58"/>
        <v>0</v>
      </c>
      <c r="Q182" s="112">
        <v>0</v>
      </c>
      <c r="R182" s="112">
        <f t="shared" si="65"/>
        <v>0</v>
      </c>
      <c r="S182" s="112">
        <v>0</v>
      </c>
      <c r="T182" s="112">
        <v>0</v>
      </c>
      <c r="U182" s="88">
        <v>0</v>
      </c>
      <c r="V182" s="88">
        <v>0</v>
      </c>
      <c r="W182" s="84">
        <f t="shared" si="55"/>
        <v>0</v>
      </c>
      <c r="X182" s="87">
        <f t="shared" si="56"/>
        <v>2.3082280399999999</v>
      </c>
      <c r="Y182" s="88">
        <f t="shared" si="56"/>
        <v>0</v>
      </c>
      <c r="Z182" s="84">
        <f t="shared" si="62"/>
        <v>0</v>
      </c>
      <c r="AA182" s="84">
        <f t="shared" si="62"/>
        <v>0</v>
      </c>
      <c r="AB182" s="84">
        <f t="shared" si="62"/>
        <v>0</v>
      </c>
      <c r="AC182" s="84">
        <f t="shared" si="62"/>
        <v>0</v>
      </c>
      <c r="AD182" s="84">
        <f t="shared" si="62"/>
        <v>0</v>
      </c>
      <c r="AE182" s="84">
        <f t="shared" si="62"/>
        <v>0</v>
      </c>
      <c r="AF182" s="87">
        <f t="shared" si="63"/>
        <v>2.3082280399999999</v>
      </c>
      <c r="AG182" s="88">
        <f t="shared" si="64"/>
        <v>0</v>
      </c>
      <c r="AH182" s="89" t="s">
        <v>122</v>
      </c>
    </row>
    <row r="183" spans="1:34" ht="36.75" customHeight="1" x14ac:dyDescent="0.25">
      <c r="A183" s="78" t="s">
        <v>243</v>
      </c>
      <c r="B183" s="99" t="str">
        <f>'[2]Ф2 '!B183</f>
        <v>Реконструкция ВЛ-0,4 кВ КТП-71 ф. "Строительная" г.Дальнереченск, с.Лазо</v>
      </c>
      <c r="C183" s="100" t="str">
        <f>'[2]Ф2 '!C183</f>
        <v>Р_ДЭСК_067</v>
      </c>
      <c r="D183" s="82" t="s">
        <v>103</v>
      </c>
      <c r="E183" s="82">
        <f>'[2]Ф2 '!E183</f>
        <v>2025</v>
      </c>
      <c r="F183" s="84">
        <f>'[2]Ф2 '!F183</f>
        <v>2025</v>
      </c>
      <c r="G183" s="82">
        <f>'[2]Ф2 '!G183</f>
        <v>2025</v>
      </c>
      <c r="H183" s="83">
        <f>'[2]Ф2 '!T183/1.2</f>
        <v>3.193916666666667</v>
      </c>
      <c r="I183" s="83">
        <v>3.1939149500000004</v>
      </c>
      <c r="J183" s="82" t="s">
        <v>51</v>
      </c>
      <c r="K183" s="83">
        <f t="shared" si="59"/>
        <v>3.193916666666667</v>
      </c>
      <c r="L183" s="84">
        <v>0</v>
      </c>
      <c r="M183" s="83">
        <f t="shared" si="60"/>
        <v>3.193916666666667</v>
      </c>
      <c r="N183" s="84">
        <v>0</v>
      </c>
      <c r="O183" s="84">
        <v>0</v>
      </c>
      <c r="P183" s="83">
        <f t="shared" si="58"/>
        <v>3.1939149500000004</v>
      </c>
      <c r="Q183" s="84">
        <v>0</v>
      </c>
      <c r="R183" s="83">
        <f t="shared" si="65"/>
        <v>3.1939149500000004</v>
      </c>
      <c r="S183" s="84">
        <v>0</v>
      </c>
      <c r="T183" s="84">
        <v>0</v>
      </c>
      <c r="U183" s="88">
        <v>0</v>
      </c>
      <c r="V183" s="88">
        <v>0</v>
      </c>
      <c r="W183" s="84">
        <f t="shared" si="55"/>
        <v>0</v>
      </c>
      <c r="X183" s="87">
        <f t="shared" si="56"/>
        <v>3.193916666666667</v>
      </c>
      <c r="Y183" s="87">
        <f t="shared" si="56"/>
        <v>3.1939149500000004</v>
      </c>
      <c r="Z183" s="84">
        <f t="shared" si="62"/>
        <v>0</v>
      </c>
      <c r="AA183" s="84">
        <f t="shared" si="62"/>
        <v>0</v>
      </c>
      <c r="AB183" s="84">
        <f t="shared" si="62"/>
        <v>0</v>
      </c>
      <c r="AC183" s="84">
        <f t="shared" si="62"/>
        <v>0</v>
      </c>
      <c r="AD183" s="84">
        <f t="shared" si="62"/>
        <v>0</v>
      </c>
      <c r="AE183" s="84">
        <f t="shared" si="62"/>
        <v>0</v>
      </c>
      <c r="AF183" s="87">
        <f t="shared" si="63"/>
        <v>3.193916666666667</v>
      </c>
      <c r="AG183" s="87">
        <f t="shared" si="64"/>
        <v>3.1939149500000004</v>
      </c>
      <c r="AH183" s="89" t="s">
        <v>109</v>
      </c>
    </row>
    <row r="184" spans="1:34" ht="36.75" customHeight="1" x14ac:dyDescent="0.25">
      <c r="A184" s="78" t="s">
        <v>244</v>
      </c>
      <c r="B184" s="99" t="str">
        <f>'[2]Ф2 '!B184</f>
        <v>Реконструкция ВЛ-0,4 кВ КТП-71 ф. "Советская" г.Дальнереченск, с.Лазо</v>
      </c>
      <c r="C184" s="100" t="str">
        <f>'[2]Ф2 '!C184</f>
        <v>Р_ДЭСК_068</v>
      </c>
      <c r="D184" s="82" t="s">
        <v>103</v>
      </c>
      <c r="E184" s="82">
        <f>'[2]Ф2 '!E184</f>
        <v>2025</v>
      </c>
      <c r="F184" s="84">
        <f>'[2]Ф2 '!F184</f>
        <v>2025</v>
      </c>
      <c r="G184" s="82">
        <f>'[2]Ф2 '!G184</f>
        <v>2025</v>
      </c>
      <c r="H184" s="83">
        <f>'[2]Ф2 '!T184/1.2</f>
        <v>3.3542083333333337</v>
      </c>
      <c r="I184" s="83">
        <v>3.3542114299999999</v>
      </c>
      <c r="J184" s="82" t="s">
        <v>51</v>
      </c>
      <c r="K184" s="83">
        <f t="shared" si="59"/>
        <v>3.3542083333333337</v>
      </c>
      <c r="L184" s="84">
        <v>0</v>
      </c>
      <c r="M184" s="83">
        <f t="shared" si="60"/>
        <v>3.3542083333333337</v>
      </c>
      <c r="N184" s="84">
        <v>0</v>
      </c>
      <c r="O184" s="84">
        <v>0</v>
      </c>
      <c r="P184" s="83">
        <f t="shared" si="58"/>
        <v>3.3542114299999999</v>
      </c>
      <c r="Q184" s="84">
        <v>0</v>
      </c>
      <c r="R184" s="83">
        <f t="shared" si="65"/>
        <v>3.3542114299999999</v>
      </c>
      <c r="S184" s="84">
        <v>0</v>
      </c>
      <c r="T184" s="84">
        <v>0</v>
      </c>
      <c r="U184" s="88">
        <v>0</v>
      </c>
      <c r="V184" s="88">
        <v>0</v>
      </c>
      <c r="W184" s="84">
        <f t="shared" si="55"/>
        <v>0</v>
      </c>
      <c r="X184" s="87">
        <f t="shared" si="56"/>
        <v>3.3542083333333337</v>
      </c>
      <c r="Y184" s="87">
        <f t="shared" si="56"/>
        <v>3.3542114299999999</v>
      </c>
      <c r="Z184" s="84">
        <f t="shared" si="62"/>
        <v>0</v>
      </c>
      <c r="AA184" s="84">
        <f t="shared" si="62"/>
        <v>0</v>
      </c>
      <c r="AB184" s="84">
        <f t="shared" si="62"/>
        <v>0</v>
      </c>
      <c r="AC184" s="84">
        <f t="shared" si="62"/>
        <v>0</v>
      </c>
      <c r="AD184" s="84">
        <f t="shared" si="62"/>
        <v>0</v>
      </c>
      <c r="AE184" s="84">
        <f t="shared" si="62"/>
        <v>0</v>
      </c>
      <c r="AF184" s="87">
        <f t="shared" si="63"/>
        <v>3.3542083333333337</v>
      </c>
      <c r="AG184" s="87">
        <f t="shared" si="64"/>
        <v>3.3542114299999999</v>
      </c>
      <c r="AH184" s="89" t="s">
        <v>109</v>
      </c>
    </row>
    <row r="185" spans="1:34" ht="36.75" customHeight="1" x14ac:dyDescent="0.25">
      <c r="A185" s="78" t="s">
        <v>245</v>
      </c>
      <c r="B185" s="99" t="str">
        <f>'[2]Ф2 '!B185</f>
        <v>Реконструкция ВЛ-0,4 кВ  ТП-15 "ЛДК" ф."Репина " г.Дальнереченск</v>
      </c>
      <c r="C185" s="100" t="str">
        <f>'[2]Ф2 '!C185</f>
        <v>Р_ДЭСК_069</v>
      </c>
      <c r="D185" s="82" t="s">
        <v>103</v>
      </c>
      <c r="E185" s="82">
        <f>'[2]Ф2 '!E185</f>
        <v>2025</v>
      </c>
      <c r="F185" s="84">
        <f>'[2]Ф2 '!F185</f>
        <v>2025</v>
      </c>
      <c r="G185" s="82">
        <f>'[2]Ф2 '!G185</f>
        <v>2025</v>
      </c>
      <c r="H185" s="83">
        <f>'[2]Ф2 '!T185/1.2</f>
        <v>2.6005397600000002</v>
      </c>
      <c r="I185" s="84">
        <v>0</v>
      </c>
      <c r="J185" s="82" t="s">
        <v>51</v>
      </c>
      <c r="K185" s="83">
        <f t="shared" si="59"/>
        <v>2.6005397600000002</v>
      </c>
      <c r="L185" s="84">
        <v>0</v>
      </c>
      <c r="M185" s="83">
        <f t="shared" si="60"/>
        <v>2.6005397600000002</v>
      </c>
      <c r="N185" s="84">
        <v>0</v>
      </c>
      <c r="O185" s="84">
        <v>0</v>
      </c>
      <c r="P185" s="112">
        <f t="shared" si="58"/>
        <v>0</v>
      </c>
      <c r="Q185" s="112">
        <v>0</v>
      </c>
      <c r="R185" s="112">
        <f t="shared" si="65"/>
        <v>0</v>
      </c>
      <c r="S185" s="112">
        <v>0</v>
      </c>
      <c r="T185" s="112">
        <v>0</v>
      </c>
      <c r="U185" s="88">
        <v>0</v>
      </c>
      <c r="V185" s="88">
        <v>0</v>
      </c>
      <c r="W185" s="84">
        <f t="shared" si="55"/>
        <v>0</v>
      </c>
      <c r="X185" s="87">
        <f t="shared" si="56"/>
        <v>2.6005397600000002</v>
      </c>
      <c r="Y185" s="88">
        <f t="shared" si="56"/>
        <v>0</v>
      </c>
      <c r="Z185" s="84">
        <f t="shared" si="62"/>
        <v>0</v>
      </c>
      <c r="AA185" s="84">
        <f t="shared" si="62"/>
        <v>0</v>
      </c>
      <c r="AB185" s="84">
        <f t="shared" si="62"/>
        <v>0</v>
      </c>
      <c r="AC185" s="84">
        <f t="shared" si="62"/>
        <v>0</v>
      </c>
      <c r="AD185" s="84">
        <f t="shared" si="62"/>
        <v>0</v>
      </c>
      <c r="AE185" s="84">
        <f t="shared" si="62"/>
        <v>0</v>
      </c>
      <c r="AF185" s="87">
        <f t="shared" si="63"/>
        <v>2.6005397600000002</v>
      </c>
      <c r="AG185" s="88">
        <f t="shared" si="64"/>
        <v>0</v>
      </c>
      <c r="AH185" s="89" t="s">
        <v>122</v>
      </c>
    </row>
    <row r="186" spans="1:34" ht="36.75" customHeight="1" x14ac:dyDescent="0.25">
      <c r="A186" s="78" t="s">
        <v>246</v>
      </c>
      <c r="B186" s="99" t="str">
        <f>'[2]Ф2 '!B186</f>
        <v>Реконструкция ВЛ-0,4 кВ КТП - 13 ф."Баня" г.Дальнереченск</v>
      </c>
      <c r="C186" s="100" t="str">
        <f>'[2]Ф2 '!C186</f>
        <v>Р_ДЭСК_070</v>
      </c>
      <c r="D186" s="82" t="s">
        <v>103</v>
      </c>
      <c r="E186" s="82">
        <f>'[2]Ф2 '!E186</f>
        <v>2025</v>
      </c>
      <c r="F186" s="84">
        <f>'[2]Ф2 '!F186</f>
        <v>2025</v>
      </c>
      <c r="G186" s="82">
        <f>'[2]Ф2 '!G186</f>
        <v>2025</v>
      </c>
      <c r="H186" s="83">
        <f>'[2]Ф2 '!T186/1.2</f>
        <v>1.2764312600000001</v>
      </c>
      <c r="I186" s="84">
        <v>0</v>
      </c>
      <c r="J186" s="82" t="s">
        <v>51</v>
      </c>
      <c r="K186" s="83">
        <f t="shared" si="59"/>
        <v>1.2764312600000001</v>
      </c>
      <c r="L186" s="84">
        <v>0</v>
      </c>
      <c r="M186" s="83">
        <f t="shared" si="60"/>
        <v>1.2764312600000001</v>
      </c>
      <c r="N186" s="84">
        <v>0</v>
      </c>
      <c r="O186" s="84">
        <v>0</v>
      </c>
      <c r="P186" s="112">
        <f t="shared" si="58"/>
        <v>0</v>
      </c>
      <c r="Q186" s="112">
        <v>0</v>
      </c>
      <c r="R186" s="112">
        <f t="shared" si="65"/>
        <v>0</v>
      </c>
      <c r="S186" s="112">
        <v>0</v>
      </c>
      <c r="T186" s="112">
        <v>0</v>
      </c>
      <c r="U186" s="88">
        <v>0</v>
      </c>
      <c r="V186" s="88">
        <v>0</v>
      </c>
      <c r="W186" s="84">
        <f t="shared" si="55"/>
        <v>0</v>
      </c>
      <c r="X186" s="87">
        <f t="shared" si="56"/>
        <v>1.2764312600000001</v>
      </c>
      <c r="Y186" s="88">
        <f t="shared" si="56"/>
        <v>0</v>
      </c>
      <c r="Z186" s="84">
        <f t="shared" si="62"/>
        <v>0</v>
      </c>
      <c r="AA186" s="84">
        <f t="shared" si="62"/>
        <v>0</v>
      </c>
      <c r="AB186" s="84">
        <f t="shared" si="62"/>
        <v>0</v>
      </c>
      <c r="AC186" s="84">
        <f t="shared" si="62"/>
        <v>0</v>
      </c>
      <c r="AD186" s="84">
        <f t="shared" si="62"/>
        <v>0</v>
      </c>
      <c r="AE186" s="84">
        <f t="shared" si="62"/>
        <v>0</v>
      </c>
      <c r="AF186" s="87">
        <f t="shared" si="63"/>
        <v>1.2764312600000001</v>
      </c>
      <c r="AG186" s="88">
        <f t="shared" si="64"/>
        <v>0</v>
      </c>
      <c r="AH186" s="89" t="s">
        <v>122</v>
      </c>
    </row>
    <row r="187" spans="1:34" ht="36.75" customHeight="1" x14ac:dyDescent="0.25">
      <c r="A187" s="78" t="s">
        <v>247</v>
      </c>
      <c r="B187" s="99" t="str">
        <f>'[2]Ф2 '!B187</f>
        <v>Реконструкция ВЛ-0,4(0,23)кВ в ВЛИ-0,4кВ КТП-9 ф." Освещение поселка"</v>
      </c>
      <c r="C187" s="100" t="str">
        <f>'[2]Ф2 '!C187</f>
        <v>Р_ДЭСК_071</v>
      </c>
      <c r="D187" s="82" t="s">
        <v>103</v>
      </c>
      <c r="E187" s="82">
        <f>'[2]Ф2 '!E187</f>
        <v>2025</v>
      </c>
      <c r="F187" s="84">
        <f>'[2]Ф2 '!F187</f>
        <v>2025</v>
      </c>
      <c r="G187" s="82">
        <f>'[2]Ф2 '!G187</f>
        <v>2025</v>
      </c>
      <c r="H187" s="83">
        <f>'[2]Ф2 '!T187/1.2</f>
        <v>1.0771991666666667</v>
      </c>
      <c r="I187" s="84">
        <v>0</v>
      </c>
      <c r="J187" s="82" t="s">
        <v>51</v>
      </c>
      <c r="K187" s="83">
        <f t="shared" si="59"/>
        <v>1.0771991666666667</v>
      </c>
      <c r="L187" s="84">
        <v>0</v>
      </c>
      <c r="M187" s="83">
        <f t="shared" si="60"/>
        <v>1.0771991666666667</v>
      </c>
      <c r="N187" s="84">
        <v>0</v>
      </c>
      <c r="O187" s="84">
        <v>0</v>
      </c>
      <c r="P187" s="112">
        <f t="shared" si="58"/>
        <v>0</v>
      </c>
      <c r="Q187" s="112">
        <v>0</v>
      </c>
      <c r="R187" s="112">
        <f t="shared" si="65"/>
        <v>0</v>
      </c>
      <c r="S187" s="112">
        <v>0</v>
      </c>
      <c r="T187" s="112">
        <v>0</v>
      </c>
      <c r="U187" s="88">
        <v>0</v>
      </c>
      <c r="V187" s="88">
        <v>0</v>
      </c>
      <c r="W187" s="84">
        <f t="shared" si="55"/>
        <v>0</v>
      </c>
      <c r="X187" s="87">
        <f t="shared" si="56"/>
        <v>1.0771991666666667</v>
      </c>
      <c r="Y187" s="88">
        <f t="shared" si="56"/>
        <v>0</v>
      </c>
      <c r="Z187" s="84">
        <f t="shared" si="62"/>
        <v>0</v>
      </c>
      <c r="AA187" s="84">
        <f t="shared" si="62"/>
        <v>0</v>
      </c>
      <c r="AB187" s="84">
        <f t="shared" si="62"/>
        <v>0</v>
      </c>
      <c r="AC187" s="84">
        <f t="shared" si="62"/>
        <v>0</v>
      </c>
      <c r="AD187" s="84">
        <f t="shared" si="62"/>
        <v>0</v>
      </c>
      <c r="AE187" s="84">
        <f t="shared" si="62"/>
        <v>0</v>
      </c>
      <c r="AF187" s="87">
        <f t="shared" si="63"/>
        <v>1.0771991666666667</v>
      </c>
      <c r="AG187" s="88">
        <f t="shared" si="64"/>
        <v>0</v>
      </c>
      <c r="AH187" s="89" t="s">
        <v>122</v>
      </c>
    </row>
    <row r="188" spans="1:34" ht="36.75" customHeight="1" x14ac:dyDescent="0.25">
      <c r="A188" s="78" t="s">
        <v>248</v>
      </c>
      <c r="B188" s="99" t="str">
        <f>'[2]Ф2 '!B188</f>
        <v>Реконструкция ВЛ-0,4(0,23)кВ в ВЛИ-0,4кВ КТП-9 ф. "Вахрушева"</v>
      </c>
      <c r="C188" s="100" t="str">
        <f>'[2]Ф2 '!C188</f>
        <v>Р_ДЭСК_072</v>
      </c>
      <c r="D188" s="82" t="s">
        <v>103</v>
      </c>
      <c r="E188" s="82">
        <f>'[2]Ф2 '!E188</f>
        <v>2025</v>
      </c>
      <c r="F188" s="84">
        <f>'[2]Ф2 '!F188</f>
        <v>2025</v>
      </c>
      <c r="G188" s="82">
        <f>'[2]Ф2 '!G188</f>
        <v>2025</v>
      </c>
      <c r="H188" s="83">
        <f>'[2]Ф2 '!T188/1.2</f>
        <v>1.0157866666666668</v>
      </c>
      <c r="I188" s="84">
        <v>0</v>
      </c>
      <c r="J188" s="82" t="s">
        <v>51</v>
      </c>
      <c r="K188" s="83">
        <f t="shared" si="59"/>
        <v>1.0157866666666668</v>
      </c>
      <c r="L188" s="84">
        <v>0</v>
      </c>
      <c r="M188" s="83">
        <f t="shared" si="60"/>
        <v>1.0157866666666668</v>
      </c>
      <c r="N188" s="84">
        <v>0</v>
      </c>
      <c r="O188" s="84">
        <v>0</v>
      </c>
      <c r="P188" s="112">
        <f t="shared" si="58"/>
        <v>0</v>
      </c>
      <c r="Q188" s="112">
        <v>0</v>
      </c>
      <c r="R188" s="112">
        <f t="shared" si="65"/>
        <v>0</v>
      </c>
      <c r="S188" s="112">
        <v>0</v>
      </c>
      <c r="T188" s="112">
        <v>0</v>
      </c>
      <c r="U188" s="88">
        <v>0</v>
      </c>
      <c r="V188" s="88">
        <v>0</v>
      </c>
      <c r="W188" s="84">
        <f t="shared" si="55"/>
        <v>0</v>
      </c>
      <c r="X188" s="87">
        <f t="shared" si="56"/>
        <v>1.0157866666666668</v>
      </c>
      <c r="Y188" s="88">
        <f t="shared" si="56"/>
        <v>0</v>
      </c>
      <c r="Z188" s="84">
        <f t="shared" si="62"/>
        <v>0</v>
      </c>
      <c r="AA188" s="84">
        <f t="shared" si="62"/>
        <v>0</v>
      </c>
      <c r="AB188" s="84">
        <f t="shared" si="62"/>
        <v>0</v>
      </c>
      <c r="AC188" s="84">
        <f t="shared" si="62"/>
        <v>0</v>
      </c>
      <c r="AD188" s="84">
        <f t="shared" si="62"/>
        <v>0</v>
      </c>
      <c r="AE188" s="84">
        <f t="shared" si="62"/>
        <v>0</v>
      </c>
      <c r="AF188" s="87">
        <f t="shared" si="63"/>
        <v>1.0157866666666668</v>
      </c>
      <c r="AG188" s="88">
        <f t="shared" si="64"/>
        <v>0</v>
      </c>
      <c r="AH188" s="89" t="s">
        <v>122</v>
      </c>
    </row>
    <row r="189" spans="1:34" ht="36.75" customHeight="1" x14ac:dyDescent="0.25">
      <c r="A189" s="78" t="s">
        <v>249</v>
      </c>
      <c r="B189" s="99" t="str">
        <f>'[2]Ф2 '!B189</f>
        <v>Реконструкция ВЛ-0,4(0,23)кВ в ВЛИ-0,4кВ КТП-17/1 ф. "Ставропольская"</v>
      </c>
      <c r="C189" s="100" t="str">
        <f>'[2]Ф2 '!C189</f>
        <v>Р_ДЭСК_073</v>
      </c>
      <c r="D189" s="82" t="s">
        <v>103</v>
      </c>
      <c r="E189" s="82">
        <f>'[2]Ф2 '!E189</f>
        <v>2025</v>
      </c>
      <c r="F189" s="84">
        <f>'[2]Ф2 '!F189</f>
        <v>2025</v>
      </c>
      <c r="G189" s="82">
        <f>'[2]Ф2 '!G189</f>
        <v>2025</v>
      </c>
      <c r="H189" s="83">
        <f>'[2]Ф2 '!T189/1.2</f>
        <v>1.5047608333333333</v>
      </c>
      <c r="I189" s="84">
        <v>0</v>
      </c>
      <c r="J189" s="82" t="s">
        <v>51</v>
      </c>
      <c r="K189" s="83">
        <f t="shared" si="59"/>
        <v>1.5047608333333333</v>
      </c>
      <c r="L189" s="84">
        <v>0</v>
      </c>
      <c r="M189" s="83">
        <f t="shared" si="60"/>
        <v>1.5047608333333333</v>
      </c>
      <c r="N189" s="84">
        <v>0</v>
      </c>
      <c r="O189" s="84">
        <v>0</v>
      </c>
      <c r="P189" s="112">
        <f t="shared" si="58"/>
        <v>0</v>
      </c>
      <c r="Q189" s="112">
        <v>0</v>
      </c>
      <c r="R189" s="112">
        <f t="shared" si="65"/>
        <v>0</v>
      </c>
      <c r="S189" s="112">
        <v>0</v>
      </c>
      <c r="T189" s="112">
        <v>0</v>
      </c>
      <c r="U189" s="88">
        <v>0</v>
      </c>
      <c r="V189" s="88">
        <v>0</v>
      </c>
      <c r="W189" s="84">
        <f t="shared" si="55"/>
        <v>0</v>
      </c>
      <c r="X189" s="87">
        <f t="shared" si="56"/>
        <v>1.5047608333333333</v>
      </c>
      <c r="Y189" s="88">
        <f t="shared" si="56"/>
        <v>0</v>
      </c>
      <c r="Z189" s="84">
        <f t="shared" si="62"/>
        <v>0</v>
      </c>
      <c r="AA189" s="84">
        <f t="shared" si="62"/>
        <v>0</v>
      </c>
      <c r="AB189" s="84">
        <f t="shared" si="62"/>
        <v>0</v>
      </c>
      <c r="AC189" s="84">
        <f t="shared" si="62"/>
        <v>0</v>
      </c>
      <c r="AD189" s="84">
        <f t="shared" si="62"/>
        <v>0</v>
      </c>
      <c r="AE189" s="84">
        <f t="shared" si="62"/>
        <v>0</v>
      </c>
      <c r="AF189" s="87">
        <f t="shared" si="63"/>
        <v>1.5047608333333333</v>
      </c>
      <c r="AG189" s="88">
        <f t="shared" si="64"/>
        <v>0</v>
      </c>
      <c r="AH189" s="89" t="s">
        <v>122</v>
      </c>
    </row>
    <row r="190" spans="1:34" ht="36.75" customHeight="1" x14ac:dyDescent="0.25">
      <c r="A190" s="78" t="s">
        <v>250</v>
      </c>
      <c r="B190" s="99" t="str">
        <f>'[2]Ф2 '!B190</f>
        <v>Реконструкция ВЛ-0,4(0,23)кВ в ВЛИ-0,4кВ ТП -8 ф. "Котельная"</v>
      </c>
      <c r="C190" s="100" t="str">
        <f>'[2]Ф2 '!C190</f>
        <v>Р_ДЭСК_074</v>
      </c>
      <c r="D190" s="82" t="s">
        <v>103</v>
      </c>
      <c r="E190" s="82">
        <f>'[2]Ф2 '!E190</f>
        <v>2025</v>
      </c>
      <c r="F190" s="84">
        <f>'[2]Ф2 '!F190</f>
        <v>2025</v>
      </c>
      <c r="G190" s="82">
        <f>'[2]Ф2 '!G190</f>
        <v>2025</v>
      </c>
      <c r="H190" s="83">
        <f>'[2]Ф2 '!T190/1.2</f>
        <v>0.22924540833333337</v>
      </c>
      <c r="I190" s="83">
        <v>0.22924541000000001</v>
      </c>
      <c r="J190" s="82" t="s">
        <v>51</v>
      </c>
      <c r="K190" s="83">
        <f t="shared" si="59"/>
        <v>0.22924540833333337</v>
      </c>
      <c r="L190" s="84">
        <v>0</v>
      </c>
      <c r="M190" s="83">
        <f t="shared" si="60"/>
        <v>0.22924540833333337</v>
      </c>
      <c r="N190" s="84">
        <v>0</v>
      </c>
      <c r="O190" s="84">
        <v>0</v>
      </c>
      <c r="P190" s="83">
        <f t="shared" si="58"/>
        <v>0.22924541000000001</v>
      </c>
      <c r="Q190" s="84">
        <v>0</v>
      </c>
      <c r="R190" s="83">
        <f t="shared" si="65"/>
        <v>0.22924541000000001</v>
      </c>
      <c r="S190" s="84">
        <v>0</v>
      </c>
      <c r="T190" s="84">
        <v>0</v>
      </c>
      <c r="U190" s="88">
        <v>0</v>
      </c>
      <c r="V190" s="88">
        <v>0</v>
      </c>
      <c r="W190" s="84">
        <f t="shared" si="55"/>
        <v>0</v>
      </c>
      <c r="X190" s="87">
        <f t="shared" si="56"/>
        <v>0.22924540833333337</v>
      </c>
      <c r="Y190" s="87">
        <f t="shared" si="56"/>
        <v>0.22924541000000001</v>
      </c>
      <c r="Z190" s="84">
        <f t="shared" si="62"/>
        <v>0</v>
      </c>
      <c r="AA190" s="84">
        <f t="shared" si="62"/>
        <v>0</v>
      </c>
      <c r="AB190" s="84">
        <f t="shared" si="62"/>
        <v>0</v>
      </c>
      <c r="AC190" s="84">
        <f t="shared" si="62"/>
        <v>0</v>
      </c>
      <c r="AD190" s="84">
        <f t="shared" si="62"/>
        <v>0</v>
      </c>
      <c r="AE190" s="84">
        <f t="shared" si="62"/>
        <v>0</v>
      </c>
      <c r="AF190" s="87">
        <f t="shared" si="63"/>
        <v>0.22924540833333337</v>
      </c>
      <c r="AG190" s="87">
        <f t="shared" si="64"/>
        <v>0.22924541000000001</v>
      </c>
      <c r="AH190" s="89" t="s">
        <v>109</v>
      </c>
    </row>
    <row r="191" spans="1:34" ht="36.75" customHeight="1" x14ac:dyDescent="0.25">
      <c r="A191" s="78" t="s">
        <v>251</v>
      </c>
      <c r="B191" s="99" t="str">
        <f>'[2]Ф2 '!B191</f>
        <v>Реконструкция ВЛ-0,4(0,23)кВ в ВЛИ-0,4кВ ТП -8 ф. "Донбасская"</v>
      </c>
      <c r="C191" s="100" t="str">
        <f>'[2]Ф2 '!C191</f>
        <v>Р_ДЭСК_075</v>
      </c>
      <c r="D191" s="82" t="s">
        <v>103</v>
      </c>
      <c r="E191" s="82">
        <f>'[2]Ф2 '!E191</f>
        <v>2025</v>
      </c>
      <c r="F191" s="84">
        <f>'[2]Ф2 '!F191</f>
        <v>2025</v>
      </c>
      <c r="G191" s="82">
        <f>'[2]Ф2 '!G191</f>
        <v>2025</v>
      </c>
      <c r="H191" s="83">
        <f>'[2]Ф2 '!T191/1.2</f>
        <v>0.13312635833333333</v>
      </c>
      <c r="I191" s="83">
        <v>0.13312636</v>
      </c>
      <c r="J191" s="82" t="s">
        <v>51</v>
      </c>
      <c r="K191" s="83">
        <f t="shared" si="59"/>
        <v>0.13312635833333333</v>
      </c>
      <c r="L191" s="84">
        <v>0</v>
      </c>
      <c r="M191" s="83">
        <f t="shared" si="60"/>
        <v>0.13312635833333333</v>
      </c>
      <c r="N191" s="84">
        <v>0</v>
      </c>
      <c r="O191" s="84">
        <v>0</v>
      </c>
      <c r="P191" s="83">
        <f t="shared" si="58"/>
        <v>0.13312636</v>
      </c>
      <c r="Q191" s="84">
        <v>0</v>
      </c>
      <c r="R191" s="83">
        <f t="shared" si="65"/>
        <v>0.13312636</v>
      </c>
      <c r="S191" s="84">
        <v>0</v>
      </c>
      <c r="T191" s="84">
        <v>0</v>
      </c>
      <c r="U191" s="88">
        <v>0</v>
      </c>
      <c r="V191" s="88">
        <v>0</v>
      </c>
      <c r="W191" s="84">
        <f t="shared" si="55"/>
        <v>0</v>
      </c>
      <c r="X191" s="87">
        <f t="shared" si="56"/>
        <v>0.13312635833333333</v>
      </c>
      <c r="Y191" s="87">
        <f t="shared" si="56"/>
        <v>0.13312636</v>
      </c>
      <c r="Z191" s="84">
        <f t="shared" si="62"/>
        <v>0</v>
      </c>
      <c r="AA191" s="84">
        <f t="shared" si="62"/>
        <v>0</v>
      </c>
      <c r="AB191" s="84">
        <f t="shared" si="62"/>
        <v>0</v>
      </c>
      <c r="AC191" s="84">
        <f t="shared" si="62"/>
        <v>0</v>
      </c>
      <c r="AD191" s="84">
        <f t="shared" si="62"/>
        <v>0</v>
      </c>
      <c r="AE191" s="84">
        <f t="shared" si="62"/>
        <v>0</v>
      </c>
      <c r="AF191" s="87">
        <f t="shared" si="63"/>
        <v>0.13312635833333333</v>
      </c>
      <c r="AG191" s="87">
        <f t="shared" si="64"/>
        <v>0.13312636</v>
      </c>
      <c r="AH191" s="89" t="s">
        <v>109</v>
      </c>
    </row>
    <row r="192" spans="1:34" ht="36.75" customHeight="1" x14ac:dyDescent="0.25">
      <c r="A192" s="78" t="s">
        <v>252</v>
      </c>
      <c r="B192" s="99" t="str">
        <f>'[2]Ф2 '!B192</f>
        <v>Реконструкция ВЛ-0,4(0,23)кВ в ВЛИ-0,4кВ  КТП -7/1  ф. "2-я Рабочая-пер. Севский"</v>
      </c>
      <c r="C192" s="100" t="str">
        <f>'[2]Ф2 '!C192</f>
        <v>Р_ДЭСК_076</v>
      </c>
      <c r="D192" s="82" t="s">
        <v>103</v>
      </c>
      <c r="E192" s="82">
        <f>'[2]Ф2 '!E192</f>
        <v>2025</v>
      </c>
      <c r="F192" s="84">
        <f>'[2]Ф2 '!F192</f>
        <v>2025</v>
      </c>
      <c r="G192" s="82">
        <f>'[2]Ф2 '!G192</f>
        <v>2025</v>
      </c>
      <c r="H192" s="83">
        <f>'[2]Ф2 '!T192/1.2</f>
        <v>1.7348008333333336</v>
      </c>
      <c r="I192" s="83">
        <v>1.7348012000000002</v>
      </c>
      <c r="J192" s="82" t="s">
        <v>51</v>
      </c>
      <c r="K192" s="83">
        <f t="shared" si="59"/>
        <v>1.7348008333333336</v>
      </c>
      <c r="L192" s="84">
        <v>0</v>
      </c>
      <c r="M192" s="83">
        <f t="shared" si="60"/>
        <v>1.7348008333333336</v>
      </c>
      <c r="N192" s="84">
        <v>0</v>
      </c>
      <c r="O192" s="84">
        <v>0</v>
      </c>
      <c r="P192" s="83">
        <f t="shared" si="58"/>
        <v>1.7348012000000002</v>
      </c>
      <c r="Q192" s="84">
        <v>0</v>
      </c>
      <c r="R192" s="83">
        <f t="shared" si="65"/>
        <v>1.7348012000000002</v>
      </c>
      <c r="S192" s="84">
        <v>0</v>
      </c>
      <c r="T192" s="84">
        <v>0</v>
      </c>
      <c r="U192" s="88">
        <v>0</v>
      </c>
      <c r="V192" s="88">
        <v>0</v>
      </c>
      <c r="W192" s="84">
        <f t="shared" si="55"/>
        <v>0</v>
      </c>
      <c r="X192" s="87">
        <f t="shared" si="56"/>
        <v>1.7348008333333336</v>
      </c>
      <c r="Y192" s="87">
        <f t="shared" si="56"/>
        <v>1.7348012000000002</v>
      </c>
      <c r="Z192" s="84">
        <f t="shared" si="62"/>
        <v>0</v>
      </c>
      <c r="AA192" s="84">
        <f t="shared" si="62"/>
        <v>0</v>
      </c>
      <c r="AB192" s="84">
        <f t="shared" si="62"/>
        <v>0</v>
      </c>
      <c r="AC192" s="84">
        <f t="shared" si="62"/>
        <v>0</v>
      </c>
      <c r="AD192" s="84">
        <f t="shared" si="62"/>
        <v>0</v>
      </c>
      <c r="AE192" s="84">
        <f t="shared" si="62"/>
        <v>0</v>
      </c>
      <c r="AF192" s="87">
        <f t="shared" si="63"/>
        <v>1.7348008333333336</v>
      </c>
      <c r="AG192" s="87">
        <f t="shared" si="64"/>
        <v>1.7348012000000002</v>
      </c>
      <c r="AH192" s="89" t="s">
        <v>109</v>
      </c>
    </row>
    <row r="193" spans="1:34" ht="36.75" customHeight="1" x14ac:dyDescent="0.25">
      <c r="A193" s="78" t="s">
        <v>253</v>
      </c>
      <c r="B193" s="99" t="str">
        <f>'[2]Ф2 '!B193</f>
        <v>Реконструкция ВЛ-0,4(0,23)кВ в ВЛИ-0,4кВ  КТП -7/1  ф. "Севская"</v>
      </c>
      <c r="C193" s="100" t="str">
        <f>'[2]Ф2 '!C193</f>
        <v>Р_ДЭСК_077</v>
      </c>
      <c r="D193" s="82" t="s">
        <v>103</v>
      </c>
      <c r="E193" s="82">
        <f>'[2]Ф2 '!E193</f>
        <v>2025</v>
      </c>
      <c r="F193" s="84">
        <f>'[2]Ф2 '!F193</f>
        <v>2025</v>
      </c>
      <c r="G193" s="82">
        <f>'[2]Ф2 '!G193</f>
        <v>2025</v>
      </c>
      <c r="H193" s="83">
        <f>'[2]Ф2 '!T193/1.2</f>
        <v>1.4623462583333333</v>
      </c>
      <c r="I193" s="83">
        <v>1.4623462599999999</v>
      </c>
      <c r="J193" s="82" t="s">
        <v>51</v>
      </c>
      <c r="K193" s="83">
        <f t="shared" si="59"/>
        <v>1.4623462583333333</v>
      </c>
      <c r="L193" s="84">
        <v>0</v>
      </c>
      <c r="M193" s="83">
        <f t="shared" si="60"/>
        <v>1.4623462583333333</v>
      </c>
      <c r="N193" s="84">
        <v>0</v>
      </c>
      <c r="O193" s="84">
        <v>0</v>
      </c>
      <c r="P193" s="83">
        <f t="shared" si="58"/>
        <v>1.4623462599999999</v>
      </c>
      <c r="Q193" s="84">
        <v>0</v>
      </c>
      <c r="R193" s="83">
        <f t="shared" si="65"/>
        <v>1.4623462599999999</v>
      </c>
      <c r="S193" s="84">
        <v>0</v>
      </c>
      <c r="T193" s="84">
        <v>0</v>
      </c>
      <c r="U193" s="88">
        <v>0</v>
      </c>
      <c r="V193" s="88">
        <v>0</v>
      </c>
      <c r="W193" s="84">
        <f t="shared" si="55"/>
        <v>0</v>
      </c>
      <c r="X193" s="87">
        <f t="shared" si="56"/>
        <v>1.4623462583333333</v>
      </c>
      <c r="Y193" s="87">
        <f t="shared" si="56"/>
        <v>1.4623462599999999</v>
      </c>
      <c r="Z193" s="84">
        <f t="shared" si="62"/>
        <v>0</v>
      </c>
      <c r="AA193" s="84">
        <f t="shared" si="62"/>
        <v>0</v>
      </c>
      <c r="AB193" s="84">
        <f t="shared" si="62"/>
        <v>0</v>
      </c>
      <c r="AC193" s="84">
        <f t="shared" si="62"/>
        <v>0</v>
      </c>
      <c r="AD193" s="84">
        <f t="shared" si="62"/>
        <v>0</v>
      </c>
      <c r="AE193" s="84">
        <f t="shared" si="62"/>
        <v>0</v>
      </c>
      <c r="AF193" s="87">
        <f t="shared" si="63"/>
        <v>1.4623462583333333</v>
      </c>
      <c r="AG193" s="87">
        <f t="shared" si="64"/>
        <v>1.4623462599999999</v>
      </c>
      <c r="AH193" s="89" t="s">
        <v>109</v>
      </c>
    </row>
    <row r="194" spans="1:34" ht="36.75" customHeight="1" x14ac:dyDescent="0.25">
      <c r="A194" s="78" t="s">
        <v>254</v>
      </c>
      <c r="B194" s="99" t="str">
        <f>'[2]Ф2 '!B194</f>
        <v>Реконструкция ВЛ-0,4(0,23)кВ в ВЛИ-0,4кВ  КТП -7/1  ф. "пер. Севский-2"</v>
      </c>
      <c r="C194" s="100" t="str">
        <f>'[2]Ф2 '!C194</f>
        <v>Р_ДЭСК_078</v>
      </c>
      <c r="D194" s="82" t="s">
        <v>103</v>
      </c>
      <c r="E194" s="82">
        <f>'[2]Ф2 '!E194</f>
        <v>2025</v>
      </c>
      <c r="F194" s="84">
        <f>'[2]Ф2 '!F194</f>
        <v>2025</v>
      </c>
      <c r="G194" s="82">
        <f>'[2]Ф2 '!G194</f>
        <v>2025</v>
      </c>
      <c r="H194" s="83">
        <f>'[2]Ф2 '!T194/1.2</f>
        <v>0.14964333333333335</v>
      </c>
      <c r="I194" s="83">
        <v>0.14965150000000002</v>
      </c>
      <c r="J194" s="82" t="s">
        <v>51</v>
      </c>
      <c r="K194" s="83">
        <f t="shared" si="59"/>
        <v>0.14964333333333335</v>
      </c>
      <c r="L194" s="84">
        <v>0</v>
      </c>
      <c r="M194" s="83">
        <f t="shared" si="60"/>
        <v>0.14964333333333335</v>
      </c>
      <c r="N194" s="84">
        <v>0</v>
      </c>
      <c r="O194" s="84">
        <v>0</v>
      </c>
      <c r="P194" s="83">
        <f t="shared" si="58"/>
        <v>0.14965150000000002</v>
      </c>
      <c r="Q194" s="84">
        <v>0</v>
      </c>
      <c r="R194" s="83">
        <f t="shared" si="65"/>
        <v>0.14965150000000002</v>
      </c>
      <c r="S194" s="84">
        <v>0</v>
      </c>
      <c r="T194" s="84">
        <v>0</v>
      </c>
      <c r="U194" s="88">
        <v>0</v>
      </c>
      <c r="V194" s="88">
        <v>0</v>
      </c>
      <c r="W194" s="84">
        <f t="shared" si="55"/>
        <v>0</v>
      </c>
      <c r="X194" s="87">
        <f t="shared" si="56"/>
        <v>0.14964333333333335</v>
      </c>
      <c r="Y194" s="87">
        <f t="shared" si="56"/>
        <v>0.14965150000000002</v>
      </c>
      <c r="Z194" s="84">
        <f t="shared" si="62"/>
        <v>0</v>
      </c>
      <c r="AA194" s="84">
        <f t="shared" si="62"/>
        <v>0</v>
      </c>
      <c r="AB194" s="84">
        <f t="shared" si="62"/>
        <v>0</v>
      </c>
      <c r="AC194" s="84">
        <f t="shared" si="62"/>
        <v>0</v>
      </c>
      <c r="AD194" s="84">
        <f t="shared" si="62"/>
        <v>0</v>
      </c>
      <c r="AE194" s="84">
        <f t="shared" si="62"/>
        <v>0</v>
      </c>
      <c r="AF194" s="87">
        <f t="shared" si="63"/>
        <v>0.14964333333333335</v>
      </c>
      <c r="AG194" s="87">
        <f t="shared" si="64"/>
        <v>0.14965150000000002</v>
      </c>
      <c r="AH194" s="89" t="s">
        <v>109</v>
      </c>
    </row>
    <row r="195" spans="1:34" ht="36.75" customHeight="1" x14ac:dyDescent="0.25">
      <c r="A195" s="78" t="s">
        <v>255</v>
      </c>
      <c r="B195" s="99" t="str">
        <f>'[2]Ф2 '!B195</f>
        <v>Реконструкция ВЛ-0,4(0,23)кВ в ВЛИ-0,4кВ  КТП -9  ф. "Больница", ф."Клуб"</v>
      </c>
      <c r="C195" s="100" t="str">
        <f>'[2]Ф2 '!C195</f>
        <v>Р_ДЭСК_079</v>
      </c>
      <c r="D195" s="82" t="s">
        <v>103</v>
      </c>
      <c r="E195" s="82">
        <f>'[2]Ф2 '!E195</f>
        <v>2025</v>
      </c>
      <c r="F195" s="84">
        <f>'[2]Ф2 '!F195</f>
        <v>2025</v>
      </c>
      <c r="G195" s="82">
        <f>'[2]Ф2 '!G195</f>
        <v>2025</v>
      </c>
      <c r="H195" s="83">
        <f>'[2]Ф2 '!T195/1.2</f>
        <v>0.64323416666666677</v>
      </c>
      <c r="I195" s="84">
        <v>0</v>
      </c>
      <c r="J195" s="82" t="s">
        <v>51</v>
      </c>
      <c r="K195" s="83">
        <f t="shared" si="59"/>
        <v>0.64323416666666677</v>
      </c>
      <c r="L195" s="84">
        <v>0</v>
      </c>
      <c r="M195" s="83">
        <f t="shared" si="60"/>
        <v>0.64323416666666677</v>
      </c>
      <c r="N195" s="84">
        <v>0</v>
      </c>
      <c r="O195" s="84">
        <v>0</v>
      </c>
      <c r="P195" s="112">
        <f t="shared" si="58"/>
        <v>0</v>
      </c>
      <c r="Q195" s="112">
        <v>0</v>
      </c>
      <c r="R195" s="112">
        <f t="shared" si="65"/>
        <v>0</v>
      </c>
      <c r="S195" s="112">
        <v>0</v>
      </c>
      <c r="T195" s="112">
        <v>0</v>
      </c>
      <c r="U195" s="88">
        <v>0</v>
      </c>
      <c r="V195" s="88">
        <v>0</v>
      </c>
      <c r="W195" s="84">
        <f t="shared" si="55"/>
        <v>0</v>
      </c>
      <c r="X195" s="87">
        <f t="shared" si="56"/>
        <v>0.64323416666666677</v>
      </c>
      <c r="Y195" s="88">
        <f t="shared" si="56"/>
        <v>0</v>
      </c>
      <c r="Z195" s="84">
        <f t="shared" ref="Z195:AE212" si="66">IF(F195=2026,H195,0)</f>
        <v>0</v>
      </c>
      <c r="AA195" s="84">
        <f t="shared" si="66"/>
        <v>0</v>
      </c>
      <c r="AB195" s="84">
        <f t="shared" si="66"/>
        <v>0</v>
      </c>
      <c r="AC195" s="84">
        <f t="shared" si="66"/>
        <v>0</v>
      </c>
      <c r="AD195" s="84">
        <f t="shared" si="66"/>
        <v>0</v>
      </c>
      <c r="AE195" s="84">
        <f t="shared" si="66"/>
        <v>0</v>
      </c>
      <c r="AF195" s="87">
        <f t="shared" si="63"/>
        <v>0.64323416666666677</v>
      </c>
      <c r="AG195" s="88">
        <f t="shared" si="64"/>
        <v>0</v>
      </c>
      <c r="AH195" s="89" t="s">
        <v>122</v>
      </c>
    </row>
    <row r="196" spans="1:34" ht="36.75" customHeight="1" x14ac:dyDescent="0.25">
      <c r="A196" s="78" t="s">
        <v>256</v>
      </c>
      <c r="B196" s="99" t="str">
        <f>'[2]Ф2 '!B196</f>
        <v>Реконструкция ВЛ-0,4(0,23)кВ в ВЛИ-0,4кВ  КТП -13  ф. "Пугачева-Мурманская"</v>
      </c>
      <c r="C196" s="100" t="str">
        <f>'[2]Ф2 '!C196</f>
        <v>Р_ДЭСК_080</v>
      </c>
      <c r="D196" s="82" t="s">
        <v>103</v>
      </c>
      <c r="E196" s="82">
        <f>'[2]Ф2 '!E196</f>
        <v>2025</v>
      </c>
      <c r="F196" s="84">
        <f>'[2]Ф2 '!F196</f>
        <v>2025</v>
      </c>
      <c r="G196" s="82">
        <f>'[2]Ф2 '!G196</f>
        <v>2025</v>
      </c>
      <c r="H196" s="83">
        <f>'[2]Ф2 '!T196/1.2</f>
        <v>0.66278500000000007</v>
      </c>
      <c r="I196" s="83">
        <v>0.66278524000000005</v>
      </c>
      <c r="J196" s="82" t="s">
        <v>51</v>
      </c>
      <c r="K196" s="83">
        <f t="shared" si="59"/>
        <v>0.66278500000000007</v>
      </c>
      <c r="L196" s="84">
        <v>0</v>
      </c>
      <c r="M196" s="83">
        <f t="shared" si="60"/>
        <v>0.66278500000000007</v>
      </c>
      <c r="N196" s="84">
        <v>0</v>
      </c>
      <c r="O196" s="84">
        <v>0</v>
      </c>
      <c r="P196" s="83">
        <f t="shared" si="58"/>
        <v>0.66278524000000005</v>
      </c>
      <c r="Q196" s="84">
        <v>0</v>
      </c>
      <c r="R196" s="83">
        <f t="shared" si="65"/>
        <v>0.66278524000000005</v>
      </c>
      <c r="S196" s="84">
        <v>0</v>
      </c>
      <c r="T196" s="84">
        <v>0</v>
      </c>
      <c r="U196" s="88">
        <v>0</v>
      </c>
      <c r="V196" s="88">
        <v>0</v>
      </c>
      <c r="W196" s="84">
        <f t="shared" si="55"/>
        <v>0</v>
      </c>
      <c r="X196" s="87">
        <f t="shared" si="56"/>
        <v>0.66278500000000007</v>
      </c>
      <c r="Y196" s="87">
        <f t="shared" si="56"/>
        <v>0.66278524000000005</v>
      </c>
      <c r="Z196" s="84">
        <f t="shared" si="66"/>
        <v>0</v>
      </c>
      <c r="AA196" s="84">
        <f t="shared" si="66"/>
        <v>0</v>
      </c>
      <c r="AB196" s="84">
        <f t="shared" si="66"/>
        <v>0</v>
      </c>
      <c r="AC196" s="84">
        <f t="shared" si="66"/>
        <v>0</v>
      </c>
      <c r="AD196" s="84">
        <f t="shared" si="66"/>
        <v>0</v>
      </c>
      <c r="AE196" s="84">
        <f t="shared" si="66"/>
        <v>0</v>
      </c>
      <c r="AF196" s="87">
        <f t="shared" si="63"/>
        <v>0.66278500000000007</v>
      </c>
      <c r="AG196" s="87">
        <f t="shared" si="64"/>
        <v>0.66278524000000005</v>
      </c>
      <c r="AH196" s="89" t="s">
        <v>109</v>
      </c>
    </row>
    <row r="197" spans="1:34" ht="36.75" customHeight="1" x14ac:dyDescent="0.25">
      <c r="A197" s="78" t="s">
        <v>257</v>
      </c>
      <c r="B197" s="99" t="str">
        <f>'[2]Ф2 '!B197</f>
        <v>Реконструкция ВЛ-0,4(0,23)кВ в ВЛИ-0,4кВ  КТП -13  ф. "Брянская"</v>
      </c>
      <c r="C197" s="100" t="str">
        <f>'[2]Ф2 '!C197</f>
        <v>Р_ДЭСК_081</v>
      </c>
      <c r="D197" s="82" t="s">
        <v>103</v>
      </c>
      <c r="E197" s="82">
        <f>'[2]Ф2 '!E197</f>
        <v>2025</v>
      </c>
      <c r="F197" s="84">
        <f>'[2]Ф2 '!F197</f>
        <v>2025</v>
      </c>
      <c r="G197" s="82">
        <f>'[2]Ф2 '!G197</f>
        <v>2025</v>
      </c>
      <c r="H197" s="83">
        <f>'[2]Ф2 '!T197/1.2</f>
        <v>0.87665666666666664</v>
      </c>
      <c r="I197" s="83">
        <v>0.87665667000000003</v>
      </c>
      <c r="J197" s="82" t="s">
        <v>51</v>
      </c>
      <c r="K197" s="83">
        <f t="shared" si="59"/>
        <v>0.87665666666666664</v>
      </c>
      <c r="L197" s="84">
        <v>0</v>
      </c>
      <c r="M197" s="83">
        <f t="shared" si="60"/>
        <v>0.87665666666666664</v>
      </c>
      <c r="N197" s="84">
        <v>0</v>
      </c>
      <c r="O197" s="84">
        <v>0</v>
      </c>
      <c r="P197" s="83">
        <f t="shared" si="58"/>
        <v>0.87665667000000003</v>
      </c>
      <c r="Q197" s="84">
        <v>0</v>
      </c>
      <c r="R197" s="83">
        <f t="shared" si="65"/>
        <v>0.87665667000000003</v>
      </c>
      <c r="S197" s="84">
        <v>0</v>
      </c>
      <c r="T197" s="84">
        <v>0</v>
      </c>
      <c r="U197" s="88">
        <v>0</v>
      </c>
      <c r="V197" s="88">
        <v>0</v>
      </c>
      <c r="W197" s="84">
        <f t="shared" si="55"/>
        <v>0</v>
      </c>
      <c r="X197" s="87">
        <f t="shared" si="56"/>
        <v>0.87665666666666664</v>
      </c>
      <c r="Y197" s="87">
        <f t="shared" si="56"/>
        <v>0.87665667000000003</v>
      </c>
      <c r="Z197" s="84">
        <f t="shared" si="66"/>
        <v>0</v>
      </c>
      <c r="AA197" s="84">
        <f t="shared" si="66"/>
        <v>0</v>
      </c>
      <c r="AB197" s="84">
        <f t="shared" si="66"/>
        <v>0</v>
      </c>
      <c r="AC197" s="84">
        <f t="shared" si="66"/>
        <v>0</v>
      </c>
      <c r="AD197" s="84">
        <f t="shared" si="66"/>
        <v>0</v>
      </c>
      <c r="AE197" s="84">
        <f t="shared" si="66"/>
        <v>0</v>
      </c>
      <c r="AF197" s="87">
        <f t="shared" si="63"/>
        <v>0.87665666666666664</v>
      </c>
      <c r="AG197" s="87">
        <f t="shared" si="64"/>
        <v>0.87665667000000003</v>
      </c>
      <c r="AH197" s="89" t="s">
        <v>109</v>
      </c>
    </row>
    <row r="198" spans="1:34" ht="36.75" customHeight="1" x14ac:dyDescent="0.25">
      <c r="A198" s="78" t="s">
        <v>258</v>
      </c>
      <c r="B198" s="99" t="str">
        <f>'[2]Ф2 '!B198</f>
        <v>Реконструкция ВЛ-0,4(0,23)кВ в ВЛИ-0,4кВ  КТП -13  ф. "Брянская-1"</v>
      </c>
      <c r="C198" s="100" t="str">
        <f>'[2]Ф2 '!C198</f>
        <v>Р_ДЭСК_082</v>
      </c>
      <c r="D198" s="82" t="s">
        <v>103</v>
      </c>
      <c r="E198" s="82">
        <f>'[2]Ф2 '!E198</f>
        <v>2025</v>
      </c>
      <c r="F198" s="84">
        <f>'[2]Ф2 '!F198</f>
        <v>2025</v>
      </c>
      <c r="G198" s="82">
        <f>'[2]Ф2 '!G198</f>
        <v>2025</v>
      </c>
      <c r="H198" s="83">
        <f>'[2]Ф2 '!T198/1.2</f>
        <v>0.50611916666666668</v>
      </c>
      <c r="I198" s="83">
        <v>0.50611950999999999</v>
      </c>
      <c r="J198" s="82" t="s">
        <v>51</v>
      </c>
      <c r="K198" s="83">
        <f t="shared" si="59"/>
        <v>0.50611916666666668</v>
      </c>
      <c r="L198" s="84">
        <v>0</v>
      </c>
      <c r="M198" s="83">
        <f t="shared" si="60"/>
        <v>0.50611916666666668</v>
      </c>
      <c r="N198" s="84">
        <v>0</v>
      </c>
      <c r="O198" s="84">
        <v>0</v>
      </c>
      <c r="P198" s="83">
        <f t="shared" si="58"/>
        <v>0.50611950999999999</v>
      </c>
      <c r="Q198" s="84">
        <v>0</v>
      </c>
      <c r="R198" s="83">
        <f t="shared" si="65"/>
        <v>0.50611950999999999</v>
      </c>
      <c r="S198" s="84">
        <v>0</v>
      </c>
      <c r="T198" s="84">
        <v>0</v>
      </c>
      <c r="U198" s="88">
        <v>0</v>
      </c>
      <c r="V198" s="88">
        <v>0</v>
      </c>
      <c r="W198" s="84">
        <f t="shared" si="55"/>
        <v>0</v>
      </c>
      <c r="X198" s="87">
        <f t="shared" si="56"/>
        <v>0.50611916666666668</v>
      </c>
      <c r="Y198" s="87">
        <f t="shared" si="56"/>
        <v>0.50611950999999999</v>
      </c>
      <c r="Z198" s="84">
        <f t="shared" si="66"/>
        <v>0</v>
      </c>
      <c r="AA198" s="84">
        <f t="shared" si="66"/>
        <v>0</v>
      </c>
      <c r="AB198" s="84">
        <f t="shared" si="66"/>
        <v>0</v>
      </c>
      <c r="AC198" s="84">
        <f t="shared" si="66"/>
        <v>0</v>
      </c>
      <c r="AD198" s="84">
        <f t="shared" si="66"/>
        <v>0</v>
      </c>
      <c r="AE198" s="84">
        <f t="shared" si="66"/>
        <v>0</v>
      </c>
      <c r="AF198" s="87">
        <f t="shared" si="63"/>
        <v>0.50611916666666668</v>
      </c>
      <c r="AG198" s="87">
        <f t="shared" si="64"/>
        <v>0.50611950999999999</v>
      </c>
      <c r="AH198" s="89" t="s">
        <v>109</v>
      </c>
    </row>
    <row r="199" spans="1:34" ht="36.75" customHeight="1" x14ac:dyDescent="0.25">
      <c r="A199" s="78" t="s">
        <v>259</v>
      </c>
      <c r="B199" s="99" t="str">
        <f>'[2]Ф2 '!B199</f>
        <v>Реконструкция ВЛ-0,4(0,23)кВ в ВЛИ-0,4кВ  КТП -13  ф. "Курская-Орловская СИП"</v>
      </c>
      <c r="C199" s="100" t="str">
        <f>'[2]Ф2 '!C199</f>
        <v>Р_ДЭСК_083</v>
      </c>
      <c r="D199" s="82" t="s">
        <v>103</v>
      </c>
      <c r="E199" s="82">
        <f>'[2]Ф2 '!E199</f>
        <v>2025</v>
      </c>
      <c r="F199" s="84">
        <f>'[2]Ф2 '!F199</f>
        <v>2025</v>
      </c>
      <c r="G199" s="82">
        <f>'[2]Ф2 '!G199</f>
        <v>2025</v>
      </c>
      <c r="H199" s="83">
        <f>'[2]Ф2 '!T199/1.2</f>
        <v>1.4965933333333334</v>
      </c>
      <c r="I199" s="83">
        <v>1.4965929899999999</v>
      </c>
      <c r="J199" s="82" t="s">
        <v>51</v>
      </c>
      <c r="K199" s="83">
        <f t="shared" si="59"/>
        <v>1.4965933333333334</v>
      </c>
      <c r="L199" s="84">
        <v>0</v>
      </c>
      <c r="M199" s="83">
        <f t="shared" si="60"/>
        <v>1.4965933333333334</v>
      </c>
      <c r="N199" s="84">
        <v>0</v>
      </c>
      <c r="O199" s="84">
        <v>0</v>
      </c>
      <c r="P199" s="83">
        <f t="shared" si="58"/>
        <v>1.4965929899999999</v>
      </c>
      <c r="Q199" s="84">
        <v>0</v>
      </c>
      <c r="R199" s="83">
        <f t="shared" si="65"/>
        <v>1.4965929899999999</v>
      </c>
      <c r="S199" s="84">
        <v>0</v>
      </c>
      <c r="T199" s="84">
        <v>0</v>
      </c>
      <c r="U199" s="88">
        <v>0</v>
      </c>
      <c r="V199" s="88">
        <v>0</v>
      </c>
      <c r="W199" s="84">
        <f t="shared" si="55"/>
        <v>0</v>
      </c>
      <c r="X199" s="87">
        <f t="shared" si="56"/>
        <v>1.4965933333333334</v>
      </c>
      <c r="Y199" s="87">
        <f t="shared" si="56"/>
        <v>1.4965929899999999</v>
      </c>
      <c r="Z199" s="84">
        <f t="shared" si="66"/>
        <v>0</v>
      </c>
      <c r="AA199" s="84">
        <f t="shared" si="66"/>
        <v>0</v>
      </c>
      <c r="AB199" s="84">
        <f t="shared" si="66"/>
        <v>0</v>
      </c>
      <c r="AC199" s="84">
        <f t="shared" si="66"/>
        <v>0</v>
      </c>
      <c r="AD199" s="84">
        <f t="shared" si="66"/>
        <v>0</v>
      </c>
      <c r="AE199" s="84">
        <f t="shared" si="66"/>
        <v>0</v>
      </c>
      <c r="AF199" s="87">
        <f t="shared" si="63"/>
        <v>1.4965933333333334</v>
      </c>
      <c r="AG199" s="87">
        <f t="shared" si="64"/>
        <v>1.4965929899999999</v>
      </c>
      <c r="AH199" s="89" t="s">
        <v>109</v>
      </c>
    </row>
    <row r="200" spans="1:34" ht="36.75" customHeight="1" x14ac:dyDescent="0.25">
      <c r="A200" s="78" t="s">
        <v>260</v>
      </c>
      <c r="B200" s="99" t="str">
        <f>'[2]Ф2 '!B200</f>
        <v>Реконструкция ВЛ-0,4(0,23)кВ в ВЛИ-0,4кВ  ТП -61  ф. "Карьерная-Джамбула"</v>
      </c>
      <c r="C200" s="100" t="str">
        <f>'[2]Ф2 '!C200</f>
        <v>Р_ДЭСК_084</v>
      </c>
      <c r="D200" s="82" t="s">
        <v>103</v>
      </c>
      <c r="E200" s="82">
        <f>'[2]Ф2 '!E200</f>
        <v>2025</v>
      </c>
      <c r="F200" s="84">
        <f>'[2]Ф2 '!F200</f>
        <v>2025</v>
      </c>
      <c r="G200" s="82">
        <f>'[2]Ф2 '!G200</f>
        <v>2025</v>
      </c>
      <c r="H200" s="83">
        <f>'[2]Ф2 '!T200/1.2</f>
        <v>1.4064216666666667</v>
      </c>
      <c r="I200" s="84">
        <v>0</v>
      </c>
      <c r="J200" s="82" t="s">
        <v>51</v>
      </c>
      <c r="K200" s="83">
        <f t="shared" si="59"/>
        <v>1.4064216666666667</v>
      </c>
      <c r="L200" s="84">
        <v>0</v>
      </c>
      <c r="M200" s="83">
        <f t="shared" si="60"/>
        <v>1.4064216666666667</v>
      </c>
      <c r="N200" s="84">
        <v>0</v>
      </c>
      <c r="O200" s="84">
        <v>0</v>
      </c>
      <c r="P200" s="112">
        <f t="shared" si="58"/>
        <v>0</v>
      </c>
      <c r="Q200" s="112">
        <v>0</v>
      </c>
      <c r="R200" s="112">
        <f t="shared" si="65"/>
        <v>0</v>
      </c>
      <c r="S200" s="112">
        <v>0</v>
      </c>
      <c r="T200" s="112">
        <v>0</v>
      </c>
      <c r="U200" s="88">
        <v>0</v>
      </c>
      <c r="V200" s="88">
        <v>0</v>
      </c>
      <c r="W200" s="84">
        <f t="shared" si="55"/>
        <v>0</v>
      </c>
      <c r="X200" s="87">
        <f t="shared" si="56"/>
        <v>1.4064216666666667</v>
      </c>
      <c r="Y200" s="88">
        <f t="shared" si="56"/>
        <v>0</v>
      </c>
      <c r="Z200" s="84">
        <f t="shared" si="66"/>
        <v>0</v>
      </c>
      <c r="AA200" s="84">
        <f t="shared" si="66"/>
        <v>0</v>
      </c>
      <c r="AB200" s="84">
        <f t="shared" si="66"/>
        <v>0</v>
      </c>
      <c r="AC200" s="84">
        <f t="shared" si="66"/>
        <v>0</v>
      </c>
      <c r="AD200" s="84">
        <f t="shared" si="66"/>
        <v>0</v>
      </c>
      <c r="AE200" s="84">
        <f t="shared" si="66"/>
        <v>0</v>
      </c>
      <c r="AF200" s="87">
        <f t="shared" si="63"/>
        <v>1.4064216666666667</v>
      </c>
      <c r="AG200" s="88">
        <f t="shared" si="64"/>
        <v>0</v>
      </c>
      <c r="AH200" s="89" t="s">
        <v>122</v>
      </c>
    </row>
    <row r="201" spans="1:34" ht="36.75" customHeight="1" x14ac:dyDescent="0.25">
      <c r="A201" s="78" t="s">
        <v>261</v>
      </c>
      <c r="B201" s="99" t="str">
        <f>'[2]Ф2 '!B201</f>
        <v>Реконструкция ВЛ-0,4(0,23)кВ в ВЛИ-0,4кВ  ТП -61  ф. "Пограничная-магазин"</v>
      </c>
      <c r="C201" s="100" t="str">
        <f>'[2]Ф2 '!C201</f>
        <v>Р_ДЭСК_085</v>
      </c>
      <c r="D201" s="82" t="s">
        <v>103</v>
      </c>
      <c r="E201" s="82">
        <f>'[2]Ф2 '!E201</f>
        <v>2025</v>
      </c>
      <c r="F201" s="84">
        <f>'[2]Ф2 '!F201</f>
        <v>2025</v>
      </c>
      <c r="G201" s="82">
        <f>'[2]Ф2 '!G201</f>
        <v>2025</v>
      </c>
      <c r="H201" s="83">
        <f>'[2]Ф2 '!T201/1.2</f>
        <v>0.70229416666666666</v>
      </c>
      <c r="I201" s="84">
        <v>0</v>
      </c>
      <c r="J201" s="82" t="s">
        <v>51</v>
      </c>
      <c r="K201" s="83">
        <f t="shared" si="59"/>
        <v>0.70229416666666666</v>
      </c>
      <c r="L201" s="84">
        <v>0</v>
      </c>
      <c r="M201" s="83">
        <f t="shared" si="60"/>
        <v>0.70229416666666666</v>
      </c>
      <c r="N201" s="84">
        <v>0</v>
      </c>
      <c r="O201" s="84">
        <v>0</v>
      </c>
      <c r="P201" s="112">
        <f t="shared" si="58"/>
        <v>0</v>
      </c>
      <c r="Q201" s="112">
        <v>0</v>
      </c>
      <c r="R201" s="112">
        <f t="shared" si="65"/>
        <v>0</v>
      </c>
      <c r="S201" s="112">
        <v>0</v>
      </c>
      <c r="T201" s="112">
        <v>0</v>
      </c>
      <c r="U201" s="88">
        <v>0</v>
      </c>
      <c r="V201" s="88">
        <v>0</v>
      </c>
      <c r="W201" s="84">
        <f t="shared" si="55"/>
        <v>0</v>
      </c>
      <c r="X201" s="87">
        <f t="shared" si="56"/>
        <v>0.70229416666666666</v>
      </c>
      <c r="Y201" s="88">
        <f t="shared" si="56"/>
        <v>0</v>
      </c>
      <c r="Z201" s="84">
        <f t="shared" si="66"/>
        <v>0</v>
      </c>
      <c r="AA201" s="84">
        <f t="shared" si="66"/>
        <v>0</v>
      </c>
      <c r="AB201" s="84">
        <f t="shared" si="66"/>
        <v>0</v>
      </c>
      <c r="AC201" s="84">
        <f t="shared" si="66"/>
        <v>0</v>
      </c>
      <c r="AD201" s="84">
        <f t="shared" si="66"/>
        <v>0</v>
      </c>
      <c r="AE201" s="84">
        <f t="shared" si="66"/>
        <v>0</v>
      </c>
      <c r="AF201" s="87">
        <f t="shared" si="63"/>
        <v>0.70229416666666666</v>
      </c>
      <c r="AG201" s="88">
        <f t="shared" si="64"/>
        <v>0</v>
      </c>
      <c r="AH201" s="89" t="s">
        <v>122</v>
      </c>
    </row>
    <row r="202" spans="1:34" ht="36.75" customHeight="1" x14ac:dyDescent="0.25">
      <c r="A202" s="78" t="s">
        <v>262</v>
      </c>
      <c r="B202" s="99" t="str">
        <f>'[2]Ф2 '!B202</f>
        <v>Реконструкция ВЛ-0,4(0,23)кВ в ВЛИ-0,4кВ  ТП -61  ф. "Реабилитационный центр"</v>
      </c>
      <c r="C202" s="100" t="str">
        <f>'[2]Ф2 '!C202</f>
        <v>Р_ДЭСК_086</v>
      </c>
      <c r="D202" s="82" t="s">
        <v>103</v>
      </c>
      <c r="E202" s="82">
        <f>'[2]Ф2 '!E202</f>
        <v>2025</v>
      </c>
      <c r="F202" s="84">
        <f>'[2]Ф2 '!F202</f>
        <v>2025</v>
      </c>
      <c r="G202" s="82">
        <f>'[2]Ф2 '!G202</f>
        <v>2025</v>
      </c>
      <c r="H202" s="83">
        <f>'[2]Ф2 '!T202/1.2</f>
        <v>0.71327083333333341</v>
      </c>
      <c r="I202" s="84">
        <v>0</v>
      </c>
      <c r="J202" s="82" t="s">
        <v>51</v>
      </c>
      <c r="K202" s="83">
        <f t="shared" si="59"/>
        <v>0.71327083333333341</v>
      </c>
      <c r="L202" s="84">
        <v>0</v>
      </c>
      <c r="M202" s="83">
        <f t="shared" si="60"/>
        <v>0.71327083333333341</v>
      </c>
      <c r="N202" s="84">
        <v>0</v>
      </c>
      <c r="O202" s="84">
        <v>0</v>
      </c>
      <c r="P202" s="112">
        <f t="shared" si="58"/>
        <v>0</v>
      </c>
      <c r="Q202" s="112">
        <v>0</v>
      </c>
      <c r="R202" s="112">
        <f t="shared" si="65"/>
        <v>0</v>
      </c>
      <c r="S202" s="112">
        <v>0</v>
      </c>
      <c r="T202" s="112">
        <v>0</v>
      </c>
      <c r="U202" s="88">
        <v>0</v>
      </c>
      <c r="V202" s="88">
        <v>0</v>
      </c>
      <c r="W202" s="84">
        <f t="shared" si="55"/>
        <v>0</v>
      </c>
      <c r="X202" s="87">
        <f t="shared" si="56"/>
        <v>0.71327083333333341</v>
      </c>
      <c r="Y202" s="88">
        <f t="shared" si="56"/>
        <v>0</v>
      </c>
      <c r="Z202" s="84">
        <f t="shared" si="66"/>
        <v>0</v>
      </c>
      <c r="AA202" s="84">
        <f t="shared" si="66"/>
        <v>0</v>
      </c>
      <c r="AB202" s="84">
        <f t="shared" si="66"/>
        <v>0</v>
      </c>
      <c r="AC202" s="84">
        <f t="shared" si="66"/>
        <v>0</v>
      </c>
      <c r="AD202" s="84">
        <f t="shared" si="66"/>
        <v>0</v>
      </c>
      <c r="AE202" s="84">
        <f t="shared" si="66"/>
        <v>0</v>
      </c>
      <c r="AF202" s="87">
        <f t="shared" si="63"/>
        <v>0.71327083333333341</v>
      </c>
      <c r="AG202" s="88">
        <f t="shared" si="64"/>
        <v>0</v>
      </c>
      <c r="AH202" s="89" t="s">
        <v>122</v>
      </c>
    </row>
    <row r="203" spans="1:34" ht="36.75" customHeight="1" x14ac:dyDescent="0.25">
      <c r="A203" s="78" t="s">
        <v>263</v>
      </c>
      <c r="B203" s="99" t="str">
        <f>'[2]Ф2 '!B203</f>
        <v>Реконструкция ВЛ-0,4(0,23)кВ в ВЛИ-0,4кВ  ТП -61  ф. "пер. Овражный"</v>
      </c>
      <c r="C203" s="100" t="str">
        <f>'[2]Ф2 '!C203</f>
        <v>Р_ДЭСК_087</v>
      </c>
      <c r="D203" s="82" t="s">
        <v>103</v>
      </c>
      <c r="E203" s="82">
        <f>'[2]Ф2 '!E203</f>
        <v>2025</v>
      </c>
      <c r="F203" s="84">
        <f>'[2]Ф2 '!F203</f>
        <v>2025</v>
      </c>
      <c r="G203" s="82">
        <f>'[2]Ф2 '!G203</f>
        <v>2025</v>
      </c>
      <c r="H203" s="83">
        <f>'[2]Ф2 '!T203/1.2</f>
        <v>0.4798641666666667</v>
      </c>
      <c r="I203" s="84">
        <v>0</v>
      </c>
      <c r="J203" s="82" t="s">
        <v>51</v>
      </c>
      <c r="K203" s="83">
        <f t="shared" si="59"/>
        <v>0.4798641666666667</v>
      </c>
      <c r="L203" s="84">
        <v>0</v>
      </c>
      <c r="M203" s="83">
        <f t="shared" si="60"/>
        <v>0.4798641666666667</v>
      </c>
      <c r="N203" s="84">
        <v>0</v>
      </c>
      <c r="O203" s="84">
        <v>0</v>
      </c>
      <c r="P203" s="112">
        <f t="shared" si="58"/>
        <v>0</v>
      </c>
      <c r="Q203" s="112">
        <v>0</v>
      </c>
      <c r="R203" s="112">
        <f t="shared" si="65"/>
        <v>0</v>
      </c>
      <c r="S203" s="112">
        <v>0</v>
      </c>
      <c r="T203" s="112">
        <v>0</v>
      </c>
      <c r="U203" s="88">
        <v>0</v>
      </c>
      <c r="V203" s="88">
        <v>0</v>
      </c>
      <c r="W203" s="84">
        <f t="shared" si="55"/>
        <v>0</v>
      </c>
      <c r="X203" s="87">
        <f t="shared" si="56"/>
        <v>0.4798641666666667</v>
      </c>
      <c r="Y203" s="88">
        <f t="shared" si="56"/>
        <v>0</v>
      </c>
      <c r="Z203" s="84">
        <f t="shared" si="66"/>
        <v>0</v>
      </c>
      <c r="AA203" s="84">
        <f t="shared" si="66"/>
        <v>0</v>
      </c>
      <c r="AB203" s="84">
        <f t="shared" si="66"/>
        <v>0</v>
      </c>
      <c r="AC203" s="84">
        <f t="shared" si="66"/>
        <v>0</v>
      </c>
      <c r="AD203" s="84">
        <f t="shared" si="66"/>
        <v>0</v>
      </c>
      <c r="AE203" s="84">
        <f t="shared" si="66"/>
        <v>0</v>
      </c>
      <c r="AF203" s="87">
        <f t="shared" si="63"/>
        <v>0.4798641666666667</v>
      </c>
      <c r="AG203" s="88">
        <f t="shared" si="64"/>
        <v>0</v>
      </c>
      <c r="AH203" s="89" t="s">
        <v>122</v>
      </c>
    </row>
    <row r="204" spans="1:34" ht="55.5" customHeight="1" x14ac:dyDescent="0.25">
      <c r="A204" s="78" t="s">
        <v>264</v>
      </c>
      <c r="B204" s="99" t="str">
        <f>'[2]Ф2 '!B204</f>
        <v>Реконструкция ВЛ-0,4(0,23)кВ в ВЛИ-0,4кВ  КТП-3  ф. "Советская" с. Новопокровка</v>
      </c>
      <c r="C204" s="100" t="str">
        <f>'[2]Ф2 '!C204</f>
        <v>Р_ДЭСК_088</v>
      </c>
      <c r="D204" s="82" t="s">
        <v>103</v>
      </c>
      <c r="E204" s="82">
        <f>'[2]Ф2 '!E204</f>
        <v>2025</v>
      </c>
      <c r="F204" s="84">
        <f>'[2]Ф2 '!F204</f>
        <v>2025</v>
      </c>
      <c r="G204" s="82">
        <f>'[2]Ф2 '!G204</f>
        <v>2025</v>
      </c>
      <c r="H204" s="83">
        <f>'[2]Ф2 '!T204/1.2</f>
        <v>1.2300955916666667</v>
      </c>
      <c r="I204" s="83">
        <v>1.2300955899999999</v>
      </c>
      <c r="J204" s="82" t="s">
        <v>51</v>
      </c>
      <c r="K204" s="83">
        <f t="shared" si="59"/>
        <v>1.2300955916666667</v>
      </c>
      <c r="L204" s="84">
        <v>0</v>
      </c>
      <c r="M204" s="83">
        <f t="shared" si="60"/>
        <v>1.2300955916666667</v>
      </c>
      <c r="N204" s="84">
        <v>0</v>
      </c>
      <c r="O204" s="84">
        <v>0</v>
      </c>
      <c r="P204" s="83">
        <f t="shared" si="58"/>
        <v>1.2300955899999999</v>
      </c>
      <c r="Q204" s="84">
        <v>0</v>
      </c>
      <c r="R204" s="83">
        <f t="shared" si="65"/>
        <v>1.2300955899999999</v>
      </c>
      <c r="S204" s="84">
        <v>0</v>
      </c>
      <c r="T204" s="84">
        <v>0</v>
      </c>
      <c r="U204" s="88">
        <v>0</v>
      </c>
      <c r="V204" s="88">
        <v>0</v>
      </c>
      <c r="W204" s="84">
        <f t="shared" si="55"/>
        <v>0</v>
      </c>
      <c r="X204" s="87">
        <f t="shared" si="56"/>
        <v>1.2300955916666667</v>
      </c>
      <c r="Y204" s="87">
        <f t="shared" si="56"/>
        <v>1.2300955899999999</v>
      </c>
      <c r="Z204" s="84">
        <f t="shared" si="66"/>
        <v>0</v>
      </c>
      <c r="AA204" s="84">
        <f t="shared" si="66"/>
        <v>0</v>
      </c>
      <c r="AB204" s="84">
        <f t="shared" si="66"/>
        <v>0</v>
      </c>
      <c r="AC204" s="84">
        <f t="shared" si="66"/>
        <v>0</v>
      </c>
      <c r="AD204" s="84">
        <f t="shared" si="66"/>
        <v>0</v>
      </c>
      <c r="AE204" s="84">
        <f t="shared" si="66"/>
        <v>0</v>
      </c>
      <c r="AF204" s="87">
        <f t="shared" si="63"/>
        <v>1.2300955916666667</v>
      </c>
      <c r="AG204" s="87">
        <f t="shared" si="64"/>
        <v>1.2300955899999999</v>
      </c>
      <c r="AH204" s="89" t="s">
        <v>109</v>
      </c>
    </row>
    <row r="205" spans="1:34" ht="39" customHeight="1" x14ac:dyDescent="0.25">
      <c r="A205" s="78" t="s">
        <v>265</v>
      </c>
      <c r="B205" s="99" t="str">
        <f>'[2]Ф2 '!B205</f>
        <v>Реконструкция ВЛ-0,4(0,23)кВ в ВЛИ-0,4кВ  КТП-13  ф. "Полтавская" с. Новопокровка</v>
      </c>
      <c r="C205" s="100" t="str">
        <f>'[2]Ф2 '!C205</f>
        <v>Р_ДЭСК_089</v>
      </c>
      <c r="D205" s="82" t="s">
        <v>103</v>
      </c>
      <c r="E205" s="82">
        <f>'[2]Ф2 '!E205</f>
        <v>2025</v>
      </c>
      <c r="F205" s="84">
        <f>'[2]Ф2 '!F205</f>
        <v>2025</v>
      </c>
      <c r="G205" s="82">
        <f>'[2]Ф2 '!G205</f>
        <v>2025</v>
      </c>
      <c r="H205" s="83">
        <f>'[2]Ф2 '!T205/1.2</f>
        <v>2.3419788166666669</v>
      </c>
      <c r="I205" s="84">
        <v>0</v>
      </c>
      <c r="J205" s="82" t="s">
        <v>51</v>
      </c>
      <c r="K205" s="83">
        <f t="shared" si="59"/>
        <v>2.3419788166666669</v>
      </c>
      <c r="L205" s="84">
        <v>0</v>
      </c>
      <c r="M205" s="83">
        <f t="shared" si="60"/>
        <v>2.3419788166666669</v>
      </c>
      <c r="N205" s="84">
        <v>0</v>
      </c>
      <c r="O205" s="84">
        <v>0</v>
      </c>
      <c r="P205" s="112">
        <f t="shared" si="58"/>
        <v>0</v>
      </c>
      <c r="Q205" s="112">
        <v>0</v>
      </c>
      <c r="R205" s="112">
        <f t="shared" si="65"/>
        <v>0</v>
      </c>
      <c r="S205" s="112">
        <v>0</v>
      </c>
      <c r="T205" s="112">
        <v>0</v>
      </c>
      <c r="U205" s="88">
        <v>0</v>
      </c>
      <c r="V205" s="88">
        <v>0</v>
      </c>
      <c r="W205" s="84">
        <f t="shared" si="55"/>
        <v>0</v>
      </c>
      <c r="X205" s="87">
        <f t="shared" si="56"/>
        <v>2.3419788166666669</v>
      </c>
      <c r="Y205" s="88">
        <f t="shared" si="56"/>
        <v>0</v>
      </c>
      <c r="Z205" s="84">
        <f t="shared" si="66"/>
        <v>0</v>
      </c>
      <c r="AA205" s="84">
        <f t="shared" si="66"/>
        <v>0</v>
      </c>
      <c r="AB205" s="84">
        <f t="shared" si="66"/>
        <v>0</v>
      </c>
      <c r="AC205" s="84">
        <f t="shared" si="66"/>
        <v>0</v>
      </c>
      <c r="AD205" s="84">
        <f t="shared" si="66"/>
        <v>0</v>
      </c>
      <c r="AE205" s="84">
        <f t="shared" si="66"/>
        <v>0</v>
      </c>
      <c r="AF205" s="87">
        <f t="shared" si="63"/>
        <v>2.3419788166666669</v>
      </c>
      <c r="AG205" s="88">
        <f t="shared" si="64"/>
        <v>0</v>
      </c>
      <c r="AH205" s="89" t="s">
        <v>122</v>
      </c>
    </row>
    <row r="206" spans="1:34" ht="41.25" customHeight="1" x14ac:dyDescent="0.25">
      <c r="A206" s="78" t="s">
        <v>266</v>
      </c>
      <c r="B206" s="99" t="str">
        <f>'[2]Ф2 '!B206</f>
        <v>Реконструкция ВЛ-0,4(0,23)кВ в ВЛИ-0,4кВ  КТП-4  ф. "7й Магазин" г. Дальнереченск</v>
      </c>
      <c r="C206" s="100" t="str">
        <f>'[2]Ф2 '!C206</f>
        <v>Р_ДЭСК_090</v>
      </c>
      <c r="D206" s="82" t="s">
        <v>103</v>
      </c>
      <c r="E206" s="82">
        <f>'[2]Ф2 '!E206</f>
        <v>2025</v>
      </c>
      <c r="F206" s="84">
        <f>'[2]Ф2 '!F206</f>
        <v>2025</v>
      </c>
      <c r="G206" s="82">
        <f>'[2]Ф2 '!G206</f>
        <v>2025</v>
      </c>
      <c r="H206" s="83">
        <f>'[2]Ф2 '!T206/1.2</f>
        <v>3.1106803333333333</v>
      </c>
      <c r="I206" s="83">
        <v>3.1106803300000001</v>
      </c>
      <c r="J206" s="82" t="s">
        <v>51</v>
      </c>
      <c r="K206" s="83">
        <f t="shared" si="59"/>
        <v>3.1106803333333333</v>
      </c>
      <c r="L206" s="84">
        <v>0</v>
      </c>
      <c r="M206" s="83">
        <f t="shared" si="60"/>
        <v>3.1106803333333333</v>
      </c>
      <c r="N206" s="84">
        <v>0</v>
      </c>
      <c r="O206" s="84">
        <v>0</v>
      </c>
      <c r="P206" s="83">
        <f t="shared" si="58"/>
        <v>3.1106803300000001</v>
      </c>
      <c r="Q206" s="84">
        <v>0</v>
      </c>
      <c r="R206" s="83">
        <f t="shared" si="65"/>
        <v>3.1106803300000001</v>
      </c>
      <c r="S206" s="84">
        <v>0</v>
      </c>
      <c r="T206" s="84">
        <v>0</v>
      </c>
      <c r="U206" s="88">
        <v>0</v>
      </c>
      <c r="V206" s="88">
        <v>0</v>
      </c>
      <c r="W206" s="84">
        <f t="shared" si="55"/>
        <v>0</v>
      </c>
      <c r="X206" s="87">
        <f t="shared" si="56"/>
        <v>3.1106803333333333</v>
      </c>
      <c r="Y206" s="87">
        <f t="shared" si="56"/>
        <v>3.1106803300000001</v>
      </c>
      <c r="Z206" s="84">
        <f t="shared" si="66"/>
        <v>0</v>
      </c>
      <c r="AA206" s="84">
        <f t="shared" si="66"/>
        <v>0</v>
      </c>
      <c r="AB206" s="84">
        <f t="shared" si="66"/>
        <v>0</v>
      </c>
      <c r="AC206" s="84">
        <f t="shared" si="66"/>
        <v>0</v>
      </c>
      <c r="AD206" s="84">
        <f t="shared" si="66"/>
        <v>0</v>
      </c>
      <c r="AE206" s="84">
        <f t="shared" si="66"/>
        <v>0</v>
      </c>
      <c r="AF206" s="87">
        <f t="shared" si="63"/>
        <v>3.1106803333333333</v>
      </c>
      <c r="AG206" s="87">
        <f t="shared" si="64"/>
        <v>3.1106803300000001</v>
      </c>
      <c r="AH206" s="89" t="s">
        <v>109</v>
      </c>
    </row>
    <row r="207" spans="1:34" ht="63" customHeight="1" x14ac:dyDescent="0.25">
      <c r="A207" s="78" t="s">
        <v>267</v>
      </c>
      <c r="B207" s="99" t="str">
        <f>'[2]Ф2 '!B207</f>
        <v>Реконструкция ВЛ-6 кВ Ф-28 ПС "Голубовка" от опоры № 1 до опоры № 33: провод СИП-3 1х95 длиной 1600 метров на ж/б опорах (включая отпай на ТП-300 длиной 300 метров)</v>
      </c>
      <c r="C207" s="100" t="str">
        <f>'[2]Ф2 '!C207</f>
        <v>Р_ДЭСК_091</v>
      </c>
      <c r="D207" s="82" t="s">
        <v>103</v>
      </c>
      <c r="E207" s="82">
        <f>'[2]Ф2 '!E207</f>
        <v>2025</v>
      </c>
      <c r="F207" s="84">
        <f>'[2]Ф2 '!F207</f>
        <v>2025</v>
      </c>
      <c r="G207" s="82">
        <f>'[2]Ф2 '!G207</f>
        <v>2025</v>
      </c>
      <c r="H207" s="83">
        <f>'[2]Ф2 '!T207/1.2</f>
        <v>4.7238867583333333</v>
      </c>
      <c r="I207" s="84">
        <v>0</v>
      </c>
      <c r="J207" s="82" t="s">
        <v>51</v>
      </c>
      <c r="K207" s="83">
        <f t="shared" si="59"/>
        <v>4.7238867583333333</v>
      </c>
      <c r="L207" s="84">
        <v>0</v>
      </c>
      <c r="M207" s="83">
        <f t="shared" si="60"/>
        <v>4.7238867583333333</v>
      </c>
      <c r="N207" s="84">
        <v>0</v>
      </c>
      <c r="O207" s="84">
        <v>0</v>
      </c>
      <c r="P207" s="112">
        <f t="shared" si="58"/>
        <v>0</v>
      </c>
      <c r="Q207" s="112">
        <v>0</v>
      </c>
      <c r="R207" s="112">
        <f t="shared" si="65"/>
        <v>0</v>
      </c>
      <c r="S207" s="112">
        <v>0</v>
      </c>
      <c r="T207" s="112">
        <v>0</v>
      </c>
      <c r="U207" s="88">
        <v>0</v>
      </c>
      <c r="V207" s="88">
        <v>0</v>
      </c>
      <c r="W207" s="84">
        <f t="shared" si="55"/>
        <v>0</v>
      </c>
      <c r="X207" s="87">
        <f t="shared" si="56"/>
        <v>4.7238867583333333</v>
      </c>
      <c r="Y207" s="88">
        <f t="shared" si="56"/>
        <v>0</v>
      </c>
      <c r="Z207" s="84">
        <f t="shared" si="66"/>
        <v>0</v>
      </c>
      <c r="AA207" s="84">
        <f t="shared" si="66"/>
        <v>0</v>
      </c>
      <c r="AB207" s="84">
        <f t="shared" si="66"/>
        <v>0</v>
      </c>
      <c r="AC207" s="84">
        <f t="shared" si="66"/>
        <v>0</v>
      </c>
      <c r="AD207" s="84">
        <f t="shared" si="66"/>
        <v>0</v>
      </c>
      <c r="AE207" s="84">
        <f t="shared" si="66"/>
        <v>0</v>
      </c>
      <c r="AF207" s="87">
        <f t="shared" si="63"/>
        <v>4.7238867583333333</v>
      </c>
      <c r="AG207" s="88">
        <f t="shared" si="64"/>
        <v>0</v>
      </c>
      <c r="AH207" s="89" t="s">
        <v>122</v>
      </c>
    </row>
    <row r="208" spans="1:34" ht="60" customHeight="1" x14ac:dyDescent="0.25">
      <c r="A208" s="78" t="s">
        <v>268</v>
      </c>
      <c r="B208" s="99" t="str">
        <f>'[2]Ф2 '!B208</f>
        <v>Реконструкция ВЛ-6 кВ Ф-17 ПС "Широкая" от опоры № 1 до опоры № 7, и от опоры №26 до опоры №46: провод СИП-3 1х95 длиной 1100 метров на ж/б опорах</v>
      </c>
      <c r="C208" s="100" t="str">
        <f>'[2]Ф2 '!C208</f>
        <v>Р_ДЭСК_092</v>
      </c>
      <c r="D208" s="82" t="s">
        <v>103</v>
      </c>
      <c r="E208" s="82">
        <f>'[2]Ф2 '!E208</f>
        <v>2025</v>
      </c>
      <c r="F208" s="84">
        <f>'[2]Ф2 '!F208</f>
        <v>2025</v>
      </c>
      <c r="G208" s="82">
        <f>'[2]Ф2 '!G208</f>
        <v>2025</v>
      </c>
      <c r="H208" s="83">
        <f>'[2]Ф2 '!T208/1.2</f>
        <v>3.0546660691</v>
      </c>
      <c r="I208" s="84">
        <v>0</v>
      </c>
      <c r="J208" s="82" t="s">
        <v>51</v>
      </c>
      <c r="K208" s="83">
        <f t="shared" si="59"/>
        <v>3.0546660691</v>
      </c>
      <c r="L208" s="84">
        <v>0</v>
      </c>
      <c r="M208" s="83">
        <f t="shared" si="60"/>
        <v>3.0546660691</v>
      </c>
      <c r="N208" s="84">
        <v>0</v>
      </c>
      <c r="O208" s="84">
        <v>0</v>
      </c>
      <c r="P208" s="112">
        <f t="shared" si="58"/>
        <v>0</v>
      </c>
      <c r="Q208" s="112">
        <v>0</v>
      </c>
      <c r="R208" s="112">
        <f t="shared" si="65"/>
        <v>0</v>
      </c>
      <c r="S208" s="112">
        <v>0</v>
      </c>
      <c r="T208" s="112">
        <v>0</v>
      </c>
      <c r="U208" s="88">
        <v>0</v>
      </c>
      <c r="V208" s="88">
        <v>0</v>
      </c>
      <c r="W208" s="84">
        <f t="shared" ref="W208:W271" si="67">IF(G208=2024,I208,0)</f>
        <v>0</v>
      </c>
      <c r="X208" s="87">
        <f t="shared" si="56"/>
        <v>3.0546660691</v>
      </c>
      <c r="Y208" s="88">
        <f t="shared" si="56"/>
        <v>0</v>
      </c>
      <c r="Z208" s="84">
        <f t="shared" si="66"/>
        <v>0</v>
      </c>
      <c r="AA208" s="84">
        <f t="shared" si="66"/>
        <v>0</v>
      </c>
      <c r="AB208" s="84">
        <f t="shared" si="66"/>
        <v>0</v>
      </c>
      <c r="AC208" s="84">
        <f t="shared" si="66"/>
        <v>0</v>
      </c>
      <c r="AD208" s="84">
        <f t="shared" si="66"/>
        <v>0</v>
      </c>
      <c r="AE208" s="84">
        <f t="shared" si="66"/>
        <v>0</v>
      </c>
      <c r="AF208" s="87">
        <f t="shared" si="63"/>
        <v>3.0546660691</v>
      </c>
      <c r="AG208" s="88">
        <f t="shared" si="64"/>
        <v>0</v>
      </c>
      <c r="AH208" s="89" t="s">
        <v>122</v>
      </c>
    </row>
    <row r="209" spans="1:34" ht="60" customHeight="1" x14ac:dyDescent="0.25">
      <c r="A209" s="78" t="s">
        <v>269</v>
      </c>
      <c r="B209" s="99" t="str">
        <f>'[2]Ф2 '!B209</f>
        <v>Реконструкция ВЛ-6 кВ Ф-13 ПС "Широкая" от ТП-65 до ТП-66, от ТП-66 до ТП-249, от ТП-66 до ТП-67: провод СИП-3 1х95 длиной 1970 метров на ж/б опорах</v>
      </c>
      <c r="C209" s="100" t="str">
        <f>'[2]Ф2 '!C209</f>
        <v>Р_ДЭСК_093</v>
      </c>
      <c r="D209" s="82" t="s">
        <v>103</v>
      </c>
      <c r="E209" s="82">
        <f>'[2]Ф2 '!E209</f>
        <v>2025</v>
      </c>
      <c r="F209" s="84">
        <f>'[2]Ф2 '!F209</f>
        <v>2025</v>
      </c>
      <c r="G209" s="82">
        <f>'[2]Ф2 '!G209</f>
        <v>2025</v>
      </c>
      <c r="H209" s="83">
        <f>'[2]Ф2 '!T209/1.2</f>
        <v>5.1196588616400005</v>
      </c>
      <c r="I209" s="84">
        <v>0</v>
      </c>
      <c r="J209" s="82" t="s">
        <v>51</v>
      </c>
      <c r="K209" s="83">
        <f t="shared" si="59"/>
        <v>5.1196588616400005</v>
      </c>
      <c r="L209" s="84">
        <v>0</v>
      </c>
      <c r="M209" s="83">
        <f t="shared" si="60"/>
        <v>5.1196588616400005</v>
      </c>
      <c r="N209" s="84">
        <v>0</v>
      </c>
      <c r="O209" s="84">
        <v>0</v>
      </c>
      <c r="P209" s="112">
        <f t="shared" si="58"/>
        <v>0</v>
      </c>
      <c r="Q209" s="112">
        <v>0</v>
      </c>
      <c r="R209" s="112">
        <f t="shared" si="65"/>
        <v>0</v>
      </c>
      <c r="S209" s="112">
        <v>0</v>
      </c>
      <c r="T209" s="112">
        <v>0</v>
      </c>
      <c r="U209" s="88">
        <v>0</v>
      </c>
      <c r="V209" s="88">
        <v>0</v>
      </c>
      <c r="W209" s="84">
        <f t="shared" si="67"/>
        <v>0</v>
      </c>
      <c r="X209" s="87">
        <f t="shared" ref="X209:Y212" si="68">H209</f>
        <v>5.1196588616400005</v>
      </c>
      <c r="Y209" s="88">
        <f t="shared" si="68"/>
        <v>0</v>
      </c>
      <c r="Z209" s="84">
        <f t="shared" si="66"/>
        <v>0</v>
      </c>
      <c r="AA209" s="84">
        <f t="shared" si="66"/>
        <v>0</v>
      </c>
      <c r="AB209" s="84">
        <f t="shared" si="66"/>
        <v>0</v>
      </c>
      <c r="AC209" s="84">
        <f t="shared" si="66"/>
        <v>0</v>
      </c>
      <c r="AD209" s="84">
        <f t="shared" si="66"/>
        <v>0</v>
      </c>
      <c r="AE209" s="84">
        <f t="shared" si="66"/>
        <v>0</v>
      </c>
      <c r="AF209" s="87">
        <f t="shared" si="63"/>
        <v>5.1196588616400005</v>
      </c>
      <c r="AG209" s="88">
        <f t="shared" si="64"/>
        <v>0</v>
      </c>
      <c r="AH209" s="89" t="s">
        <v>122</v>
      </c>
    </row>
    <row r="210" spans="1:34" ht="37.5" customHeight="1" x14ac:dyDescent="0.25">
      <c r="A210" s="78" t="s">
        <v>270</v>
      </c>
      <c r="B210" s="99" t="str">
        <f>'[2]Ф2 '!B210</f>
        <v>Реконструкция ВЛ-10 кВ на ТП-2158: провод СИП-3 1х95 длиной 178 метров на ж/б опорах</v>
      </c>
      <c r="C210" s="100" t="str">
        <f>'[2]Ф2 '!C210</f>
        <v>Р_ДЭСК_094</v>
      </c>
      <c r="D210" s="82" t="s">
        <v>103</v>
      </c>
      <c r="E210" s="82">
        <f>'[2]Ф2 '!E210</f>
        <v>2025</v>
      </c>
      <c r="F210" s="84">
        <f>'[2]Ф2 '!F210</f>
        <v>2025</v>
      </c>
      <c r="G210" s="82">
        <f>'[2]Ф2 '!G210</f>
        <v>2025</v>
      </c>
      <c r="H210" s="83">
        <f>'[2]Ф2 '!T210/1.2</f>
        <v>0.40076389608000001</v>
      </c>
      <c r="I210" s="84">
        <v>0</v>
      </c>
      <c r="J210" s="82" t="s">
        <v>51</v>
      </c>
      <c r="K210" s="83">
        <f t="shared" si="59"/>
        <v>0.40076389608000001</v>
      </c>
      <c r="L210" s="84">
        <v>0</v>
      </c>
      <c r="M210" s="83">
        <f t="shared" si="60"/>
        <v>0.40076389608000001</v>
      </c>
      <c r="N210" s="84">
        <v>0</v>
      </c>
      <c r="O210" s="84">
        <v>0</v>
      </c>
      <c r="P210" s="112">
        <f t="shared" si="58"/>
        <v>0</v>
      </c>
      <c r="Q210" s="112">
        <v>0</v>
      </c>
      <c r="R210" s="112">
        <f t="shared" si="65"/>
        <v>0</v>
      </c>
      <c r="S210" s="112">
        <v>0</v>
      </c>
      <c r="T210" s="112">
        <v>0</v>
      </c>
      <c r="U210" s="88">
        <v>0</v>
      </c>
      <c r="V210" s="88">
        <v>0</v>
      </c>
      <c r="W210" s="84">
        <f t="shared" si="67"/>
        <v>0</v>
      </c>
      <c r="X210" s="87">
        <f t="shared" si="68"/>
        <v>0.40076389608000001</v>
      </c>
      <c r="Y210" s="88">
        <f t="shared" si="68"/>
        <v>0</v>
      </c>
      <c r="Z210" s="84">
        <f t="shared" si="66"/>
        <v>0</v>
      </c>
      <c r="AA210" s="84">
        <f t="shared" si="66"/>
        <v>0</v>
      </c>
      <c r="AB210" s="84">
        <f t="shared" si="66"/>
        <v>0</v>
      </c>
      <c r="AC210" s="84">
        <f t="shared" si="66"/>
        <v>0</v>
      </c>
      <c r="AD210" s="84">
        <f t="shared" si="66"/>
        <v>0</v>
      </c>
      <c r="AE210" s="84">
        <f t="shared" si="66"/>
        <v>0</v>
      </c>
      <c r="AF210" s="87">
        <f t="shared" si="63"/>
        <v>0.40076389608000001</v>
      </c>
      <c r="AG210" s="88">
        <f t="shared" si="64"/>
        <v>0</v>
      </c>
      <c r="AH210" s="89" t="s">
        <v>122</v>
      </c>
    </row>
    <row r="211" spans="1:34" ht="37.5" customHeight="1" x14ac:dyDescent="0.25">
      <c r="A211" s="78" t="s">
        <v>271</v>
      </c>
      <c r="B211" s="99" t="str">
        <f>'[2]Ф2 '!B211</f>
        <v>Монтаж  КЛ-6,0 кВ ТП-722-ТП-724 :прокладка КЛ-6,0 кВ ААБл-6 3х240 длиной 140 метров</v>
      </c>
      <c r="C211" s="100" t="str">
        <f>'[2]Ф2 '!C211</f>
        <v>Р_ДЭСК_095</v>
      </c>
      <c r="D211" s="82" t="s">
        <v>103</v>
      </c>
      <c r="E211" s="82">
        <f>'[2]Ф2 '!E211</f>
        <v>2025</v>
      </c>
      <c r="F211" s="84">
        <f>'[2]Ф2 '!F211</f>
        <v>2025</v>
      </c>
      <c r="G211" s="82">
        <f>'[2]Ф2 '!G211</f>
        <v>2025</v>
      </c>
      <c r="H211" s="83">
        <f>'[2]Ф2 '!T211/1.2</f>
        <v>3.8061254708799996</v>
      </c>
      <c r="I211" s="83">
        <v>2.6512685399999998</v>
      </c>
      <c r="J211" s="82" t="s">
        <v>51</v>
      </c>
      <c r="K211" s="83">
        <f t="shared" si="59"/>
        <v>3.8061254708799996</v>
      </c>
      <c r="L211" s="84">
        <v>0</v>
      </c>
      <c r="M211" s="83">
        <f t="shared" si="60"/>
        <v>3.8061254708799996</v>
      </c>
      <c r="N211" s="84">
        <v>0</v>
      </c>
      <c r="O211" s="84">
        <v>0</v>
      </c>
      <c r="P211" s="83">
        <f t="shared" si="58"/>
        <v>2.6512685399999998</v>
      </c>
      <c r="Q211" s="84">
        <v>0</v>
      </c>
      <c r="R211" s="83">
        <f t="shared" si="65"/>
        <v>2.6512685399999998</v>
      </c>
      <c r="S211" s="84">
        <v>0</v>
      </c>
      <c r="T211" s="84">
        <v>0</v>
      </c>
      <c r="U211" s="88">
        <v>0</v>
      </c>
      <c r="V211" s="88">
        <v>0</v>
      </c>
      <c r="W211" s="84">
        <f t="shared" si="67"/>
        <v>0</v>
      </c>
      <c r="X211" s="87">
        <f t="shared" si="68"/>
        <v>3.8061254708799996</v>
      </c>
      <c r="Y211" s="87">
        <f t="shared" si="68"/>
        <v>2.6512685399999998</v>
      </c>
      <c r="Z211" s="84">
        <f t="shared" si="66"/>
        <v>0</v>
      </c>
      <c r="AA211" s="84">
        <f t="shared" si="66"/>
        <v>0</v>
      </c>
      <c r="AB211" s="84">
        <f t="shared" si="66"/>
        <v>0</v>
      </c>
      <c r="AC211" s="84">
        <f t="shared" si="66"/>
        <v>0</v>
      </c>
      <c r="AD211" s="84">
        <f t="shared" si="66"/>
        <v>0</v>
      </c>
      <c r="AE211" s="84">
        <f t="shared" si="66"/>
        <v>0</v>
      </c>
      <c r="AF211" s="87">
        <f t="shared" si="63"/>
        <v>3.8061254708799996</v>
      </c>
      <c r="AG211" s="87">
        <f t="shared" si="64"/>
        <v>2.6512685399999998</v>
      </c>
      <c r="AH211" s="89" t="s">
        <v>109</v>
      </c>
    </row>
    <row r="212" spans="1:34" ht="37.5" customHeight="1" x14ac:dyDescent="0.25">
      <c r="A212" s="78" t="s">
        <v>272</v>
      </c>
      <c r="B212" s="99" t="str">
        <f>'[2]Ф2 '!B212</f>
        <v>Монтаж  КЛ-6,0 кВ ТП-281-ТП-284 :прокладка КЛ-6,0 кВ ААБл-6 3х240 длиной 100 метров</v>
      </c>
      <c r="C212" s="100" t="str">
        <f>'[2]Ф2 '!C212</f>
        <v>Р_ДЭСК_096</v>
      </c>
      <c r="D212" s="82" t="s">
        <v>103</v>
      </c>
      <c r="E212" s="82">
        <f>'[2]Ф2 '!E212</f>
        <v>2025</v>
      </c>
      <c r="F212" s="84">
        <f>'[2]Ф2 '!F212</f>
        <v>2025</v>
      </c>
      <c r="G212" s="82">
        <f>'[2]Ф2 '!G212</f>
        <v>2025</v>
      </c>
      <c r="H212" s="83">
        <f>'[2]Ф2 '!T212/1.2</f>
        <v>2.7900149418</v>
      </c>
      <c r="I212" s="83">
        <v>1.9525173</v>
      </c>
      <c r="J212" s="82" t="s">
        <v>51</v>
      </c>
      <c r="K212" s="83">
        <f t="shared" si="59"/>
        <v>2.7900149418</v>
      </c>
      <c r="L212" s="84">
        <v>0</v>
      </c>
      <c r="M212" s="83">
        <f t="shared" si="60"/>
        <v>2.7900149418</v>
      </c>
      <c r="N212" s="84">
        <v>0</v>
      </c>
      <c r="O212" s="84">
        <v>0</v>
      </c>
      <c r="P212" s="83">
        <f t="shared" ref="P212:P244" si="69">I212</f>
        <v>1.9525173</v>
      </c>
      <c r="Q212" s="84">
        <v>0</v>
      </c>
      <c r="R212" s="83">
        <f t="shared" si="65"/>
        <v>1.9525173</v>
      </c>
      <c r="S212" s="84">
        <v>0</v>
      </c>
      <c r="T212" s="84">
        <v>0</v>
      </c>
      <c r="U212" s="88">
        <v>0</v>
      </c>
      <c r="V212" s="88">
        <v>0</v>
      </c>
      <c r="W212" s="84">
        <f t="shared" si="67"/>
        <v>0</v>
      </c>
      <c r="X212" s="87">
        <f t="shared" si="68"/>
        <v>2.7900149418</v>
      </c>
      <c r="Y212" s="87">
        <f t="shared" si="68"/>
        <v>1.9525173</v>
      </c>
      <c r="Z212" s="84">
        <f t="shared" si="66"/>
        <v>0</v>
      </c>
      <c r="AA212" s="84">
        <f t="shared" si="66"/>
        <v>0</v>
      </c>
      <c r="AB212" s="84">
        <f t="shared" si="66"/>
        <v>0</v>
      </c>
      <c r="AC212" s="84">
        <f t="shared" si="66"/>
        <v>0</v>
      </c>
      <c r="AD212" s="84">
        <f t="shared" si="66"/>
        <v>0</v>
      </c>
      <c r="AE212" s="84">
        <f t="shared" si="66"/>
        <v>0</v>
      </c>
      <c r="AF212" s="87">
        <f t="shared" si="63"/>
        <v>2.7900149418</v>
      </c>
      <c r="AG212" s="87">
        <f t="shared" si="64"/>
        <v>1.9525173</v>
      </c>
      <c r="AH212" s="89" t="s">
        <v>109</v>
      </c>
    </row>
    <row r="213" spans="1:34" ht="37.5" customHeight="1" x14ac:dyDescent="0.25">
      <c r="A213" s="78" t="s">
        <v>273</v>
      </c>
      <c r="B213" s="99" t="str">
        <f>'[2]Ф2 '!B213</f>
        <v>Реконструкция ВЛ-0,4(0,23)кВ в ВЛИ-0,4кВ КТП № 19 ф. "2-я Набережная" г. Дальнереченск, с. Лазо</v>
      </c>
      <c r="C213" s="100" t="str">
        <f>'[2]Ф2 '!C213</f>
        <v>L_ДЭСК_043</v>
      </c>
      <c r="D213" s="82" t="s">
        <v>103</v>
      </c>
      <c r="E213" s="82">
        <f>'[2]Ф2 '!E213</f>
        <v>2026</v>
      </c>
      <c r="F213" s="84">
        <f>'[2]Ф2 '!F213</f>
        <v>2026</v>
      </c>
      <c r="G213" s="82" t="str">
        <f>'[2]Ф2 '!G213</f>
        <v>нд</v>
      </c>
      <c r="H213" s="83">
        <f>'[2]Ф2 '!T213/1.2</f>
        <v>2.2946341402902535</v>
      </c>
      <c r="I213" s="83">
        <v>3.51357703</v>
      </c>
      <c r="J213" s="82" t="s">
        <v>51</v>
      </c>
      <c r="K213" s="83">
        <f t="shared" ref="K213:K221" si="70">SUM(L213:O213)</f>
        <v>2.2946341402902535</v>
      </c>
      <c r="L213" s="109">
        <v>0.20451205297602565</v>
      </c>
      <c r="M213" s="109">
        <v>1.0197680464691206</v>
      </c>
      <c r="N213" s="109">
        <v>1.0703540408451073</v>
      </c>
      <c r="O213" s="84">
        <v>0</v>
      </c>
      <c r="P213" s="83">
        <f t="shared" si="47"/>
        <v>3.51357703</v>
      </c>
      <c r="Q213" s="110">
        <v>0</v>
      </c>
      <c r="R213" s="109">
        <f t="shared" ref="R213:R276" si="71">I213</f>
        <v>3.51357703</v>
      </c>
      <c r="S213" s="110">
        <v>0</v>
      </c>
      <c r="T213" s="84">
        <v>0</v>
      </c>
      <c r="U213" s="88">
        <v>0</v>
      </c>
      <c r="V213" s="88">
        <v>0</v>
      </c>
      <c r="W213" s="84">
        <f t="shared" si="67"/>
        <v>0</v>
      </c>
      <c r="X213" s="82">
        <f t="shared" ref="X213:Y228" si="72">IF(F213=2025,H213,0)</f>
        <v>0</v>
      </c>
      <c r="Y213" s="84">
        <f t="shared" si="72"/>
        <v>0</v>
      </c>
      <c r="Z213" s="87">
        <f>H213</f>
        <v>2.2946341402902535</v>
      </c>
      <c r="AA213" s="83">
        <f>I213</f>
        <v>3.51357703</v>
      </c>
      <c r="AB213" s="84">
        <f t="shared" ref="AB213:AE222" si="73">IF(H213=2026,J213,0)</f>
        <v>0</v>
      </c>
      <c r="AC213" s="84">
        <f t="shared" si="73"/>
        <v>0</v>
      </c>
      <c r="AD213" s="84">
        <f t="shared" si="73"/>
        <v>0</v>
      </c>
      <c r="AE213" s="84">
        <f t="shared" si="73"/>
        <v>0</v>
      </c>
      <c r="AF213" s="87">
        <f t="shared" si="63"/>
        <v>2.2946341402902535</v>
      </c>
      <c r="AG213" s="87">
        <f t="shared" si="64"/>
        <v>3.51357703</v>
      </c>
      <c r="AH213" s="89" t="s">
        <v>51</v>
      </c>
    </row>
    <row r="214" spans="1:34" ht="37.5" customHeight="1" x14ac:dyDescent="0.25">
      <c r="A214" s="78" t="s">
        <v>274</v>
      </c>
      <c r="B214" s="99" t="str">
        <f>'[2]Ф2 '!B214</f>
        <v>Реконструкция ВЛ-0,4(0,23)кВ в ВЛИ-0,4кВ КТП № 19 ф. "Рабочая" г. Дальнереченск, с. Лазо</v>
      </c>
      <c r="C214" s="100" t="str">
        <f>'[2]Ф2 '!C214</f>
        <v>L_ДЭСК_044</v>
      </c>
      <c r="D214" s="82" t="s">
        <v>103</v>
      </c>
      <c r="E214" s="82">
        <f>'[2]Ф2 '!E214</f>
        <v>2026</v>
      </c>
      <c r="F214" s="84">
        <f>'[2]Ф2 '!F214</f>
        <v>2026</v>
      </c>
      <c r="G214" s="82" t="str">
        <f>'[2]Ф2 '!G214</f>
        <v>нд</v>
      </c>
      <c r="H214" s="83">
        <f>'[2]Ф2 '!T214/1.2</f>
        <v>0.86967687781744674</v>
      </c>
      <c r="I214" s="83">
        <v>1.4371569099999999</v>
      </c>
      <c r="J214" s="82" t="s">
        <v>51</v>
      </c>
      <c r="K214" s="83">
        <f t="shared" si="70"/>
        <v>0.86967687781744663</v>
      </c>
      <c r="L214" s="109">
        <v>7.7510523106099211E-2</v>
      </c>
      <c r="M214" s="109">
        <v>0.39638308229611524</v>
      </c>
      <c r="N214" s="109">
        <v>0.39578327241523209</v>
      </c>
      <c r="O214" s="84">
        <v>0</v>
      </c>
      <c r="P214" s="83">
        <f t="shared" si="47"/>
        <v>1.4371569099999999</v>
      </c>
      <c r="Q214" s="110">
        <v>0</v>
      </c>
      <c r="R214" s="109">
        <f t="shared" si="71"/>
        <v>1.4371569099999999</v>
      </c>
      <c r="S214" s="110">
        <v>0</v>
      </c>
      <c r="T214" s="84">
        <v>0</v>
      </c>
      <c r="U214" s="88">
        <v>0</v>
      </c>
      <c r="V214" s="88">
        <v>0</v>
      </c>
      <c r="W214" s="84">
        <f t="shared" si="67"/>
        <v>0</v>
      </c>
      <c r="X214" s="82">
        <f t="shared" si="72"/>
        <v>0</v>
      </c>
      <c r="Y214" s="84">
        <f t="shared" si="72"/>
        <v>0</v>
      </c>
      <c r="Z214" s="87">
        <f t="shared" ref="Z214:AA256" si="74">H214</f>
        <v>0.86967687781744674</v>
      </c>
      <c r="AA214" s="83">
        <f t="shared" si="74"/>
        <v>1.4371569099999999</v>
      </c>
      <c r="AB214" s="84">
        <f t="shared" si="73"/>
        <v>0</v>
      </c>
      <c r="AC214" s="84">
        <f t="shared" si="73"/>
        <v>0</v>
      </c>
      <c r="AD214" s="84">
        <f t="shared" si="73"/>
        <v>0</v>
      </c>
      <c r="AE214" s="84">
        <f t="shared" si="73"/>
        <v>0</v>
      </c>
      <c r="AF214" s="87">
        <f t="shared" si="63"/>
        <v>0.86967687781744674</v>
      </c>
      <c r="AG214" s="87">
        <f t="shared" si="64"/>
        <v>1.4371569099999999</v>
      </c>
      <c r="AH214" s="89" t="s">
        <v>51</v>
      </c>
    </row>
    <row r="215" spans="1:34" ht="37.5" customHeight="1" x14ac:dyDescent="0.25">
      <c r="A215" s="78" t="s">
        <v>275</v>
      </c>
      <c r="B215" s="99" t="str">
        <f>'[2]Ф2 '!B215</f>
        <v>Реконструкция ВЛ-0,4(0,23)кВ в ВЛИ-0,4кВ КТП № 19 ф. "НГЧ" г. Дальнереченск, с. Лазо</v>
      </c>
      <c r="C215" s="100" t="str">
        <f>'[2]Ф2 '!C215</f>
        <v>L_ДЭСК_045</v>
      </c>
      <c r="D215" s="82" t="s">
        <v>103</v>
      </c>
      <c r="E215" s="82">
        <f>'[2]Ф2 '!E215</f>
        <v>2026</v>
      </c>
      <c r="F215" s="84">
        <f>'[2]Ф2 '!F215</f>
        <v>2026</v>
      </c>
      <c r="G215" s="82" t="str">
        <f>'[2]Ф2 '!G215</f>
        <v>нд</v>
      </c>
      <c r="H215" s="83">
        <f>'[2]Ф2 '!T215/1.2</f>
        <v>1.7213886588780545</v>
      </c>
      <c r="I215" s="83">
        <v>2.4678310099999998</v>
      </c>
      <c r="J215" s="82" t="s">
        <v>51</v>
      </c>
      <c r="K215" s="83">
        <f t="shared" si="70"/>
        <v>1.7213886588780545</v>
      </c>
      <c r="L215" s="109">
        <v>0.15342236429844483</v>
      </c>
      <c r="M215" s="109">
        <v>0.79001044576829449</v>
      </c>
      <c r="N215" s="109">
        <v>0.7779558488113153</v>
      </c>
      <c r="O215" s="84">
        <v>0</v>
      </c>
      <c r="P215" s="83">
        <f t="shared" si="47"/>
        <v>2.4678310099999998</v>
      </c>
      <c r="Q215" s="110">
        <v>0</v>
      </c>
      <c r="R215" s="109">
        <f t="shared" si="71"/>
        <v>2.4678310099999998</v>
      </c>
      <c r="S215" s="110">
        <v>0</v>
      </c>
      <c r="T215" s="84">
        <v>0</v>
      </c>
      <c r="U215" s="88">
        <v>0</v>
      </c>
      <c r="V215" s="88">
        <v>0</v>
      </c>
      <c r="W215" s="84">
        <f t="shared" si="67"/>
        <v>0</v>
      </c>
      <c r="X215" s="82">
        <f t="shared" si="72"/>
        <v>0</v>
      </c>
      <c r="Y215" s="84">
        <f t="shared" si="72"/>
        <v>0</v>
      </c>
      <c r="Z215" s="87">
        <f t="shared" si="74"/>
        <v>1.7213886588780545</v>
      </c>
      <c r="AA215" s="83">
        <f t="shared" si="74"/>
        <v>2.4678310099999998</v>
      </c>
      <c r="AB215" s="84">
        <f t="shared" si="73"/>
        <v>0</v>
      </c>
      <c r="AC215" s="84">
        <f t="shared" si="73"/>
        <v>0</v>
      </c>
      <c r="AD215" s="84">
        <f t="shared" si="73"/>
        <v>0</v>
      </c>
      <c r="AE215" s="84">
        <f t="shared" si="73"/>
        <v>0</v>
      </c>
      <c r="AF215" s="87">
        <f t="shared" si="63"/>
        <v>1.7213886588780545</v>
      </c>
      <c r="AG215" s="87">
        <f t="shared" si="64"/>
        <v>2.4678310099999998</v>
      </c>
      <c r="AH215" s="89" t="s">
        <v>51</v>
      </c>
    </row>
    <row r="216" spans="1:34" ht="37.5" customHeight="1" x14ac:dyDescent="0.25">
      <c r="A216" s="78" t="s">
        <v>276</v>
      </c>
      <c r="B216" s="99" t="str">
        <f>'[2]Ф2 '!B216</f>
        <v>Реконструкция ВЛ-0,4(0,23)кВ в ВЛИ-0,4кВ КТП № 19 ф. "ПЧ" г. Дальнереченск, с. Лазо</v>
      </c>
      <c r="C216" s="100" t="str">
        <f>'[2]Ф2 '!C216</f>
        <v>L_ДЭСК_046</v>
      </c>
      <c r="D216" s="82" t="s">
        <v>103</v>
      </c>
      <c r="E216" s="82">
        <f>'[2]Ф2 '!E216</f>
        <v>2026</v>
      </c>
      <c r="F216" s="84">
        <f>'[2]Ф2 '!F216</f>
        <v>2026</v>
      </c>
      <c r="G216" s="82" t="str">
        <f>'[2]Ф2 '!G216</f>
        <v>нд</v>
      </c>
      <c r="H216" s="83">
        <f>'[2]Ф2 '!T216/1.2</f>
        <v>1.6395821343735808</v>
      </c>
      <c r="I216" s="83">
        <v>2.38111746</v>
      </c>
      <c r="J216" s="82" t="s">
        <v>51</v>
      </c>
      <c r="K216" s="83">
        <f t="shared" si="70"/>
        <v>1.639582134373581</v>
      </c>
      <c r="L216" s="109">
        <v>0.14612974680145924</v>
      </c>
      <c r="M216" s="109">
        <v>0.7777830840991744</v>
      </c>
      <c r="N216" s="109">
        <v>0.71566930347294733</v>
      </c>
      <c r="O216" s="84">
        <v>0</v>
      </c>
      <c r="P216" s="83">
        <f t="shared" si="47"/>
        <v>2.38111746</v>
      </c>
      <c r="Q216" s="110">
        <v>0</v>
      </c>
      <c r="R216" s="109">
        <f t="shared" si="71"/>
        <v>2.38111746</v>
      </c>
      <c r="S216" s="110">
        <v>0</v>
      </c>
      <c r="T216" s="84">
        <v>0</v>
      </c>
      <c r="U216" s="88">
        <v>0</v>
      </c>
      <c r="V216" s="88">
        <v>0</v>
      </c>
      <c r="W216" s="84">
        <f t="shared" si="67"/>
        <v>0</v>
      </c>
      <c r="X216" s="82">
        <f t="shared" si="72"/>
        <v>0</v>
      </c>
      <c r="Y216" s="84">
        <f t="shared" si="72"/>
        <v>0</v>
      </c>
      <c r="Z216" s="87">
        <f t="shared" si="74"/>
        <v>1.6395821343735808</v>
      </c>
      <c r="AA216" s="83">
        <f t="shared" si="74"/>
        <v>2.38111746</v>
      </c>
      <c r="AB216" s="84">
        <f t="shared" si="73"/>
        <v>0</v>
      </c>
      <c r="AC216" s="84">
        <f t="shared" si="73"/>
        <v>0</v>
      </c>
      <c r="AD216" s="84">
        <f t="shared" si="73"/>
        <v>0</v>
      </c>
      <c r="AE216" s="84">
        <f t="shared" si="73"/>
        <v>0</v>
      </c>
      <c r="AF216" s="87">
        <f t="shared" si="63"/>
        <v>1.6395821343735808</v>
      </c>
      <c r="AG216" s="87">
        <f t="shared" si="64"/>
        <v>2.38111746</v>
      </c>
      <c r="AH216" s="89" t="s">
        <v>51</v>
      </c>
    </row>
    <row r="217" spans="1:34" ht="37.5" customHeight="1" x14ac:dyDescent="0.25">
      <c r="A217" s="78" t="s">
        <v>277</v>
      </c>
      <c r="B217" s="99" t="str">
        <f>'[2]Ф2 '!B217</f>
        <v>Реконструкция ВЛ-0,4(0,23)кВ в ВЛИ-0,4кВ КТП № 19 ф. "1-я Набережная" г. Дальнереченск, с. Лазо</v>
      </c>
      <c r="C217" s="100" t="str">
        <f>'[2]Ф2 '!C217</f>
        <v>L_ДЭСК_047</v>
      </c>
      <c r="D217" s="82" t="s">
        <v>103</v>
      </c>
      <c r="E217" s="82">
        <f>'[2]Ф2 '!E217</f>
        <v>2026</v>
      </c>
      <c r="F217" s="84">
        <f>'[2]Ф2 '!F217</f>
        <v>2026</v>
      </c>
      <c r="G217" s="82" t="str">
        <f>'[2]Ф2 '!G217</f>
        <v>нд</v>
      </c>
      <c r="H217" s="83">
        <f>'[2]Ф2 '!T217/1.2</f>
        <v>1.1799623008223237</v>
      </c>
      <c r="I217" s="83">
        <v>1.68091686</v>
      </c>
      <c r="J217" s="82" t="s">
        <v>51</v>
      </c>
      <c r="K217" s="83">
        <f t="shared" si="70"/>
        <v>1.1799623008223235</v>
      </c>
      <c r="L217" s="109">
        <v>0.10516504357765123</v>
      </c>
      <c r="M217" s="109">
        <v>0.52727060153630723</v>
      </c>
      <c r="N217" s="109">
        <v>0.54752665570836501</v>
      </c>
      <c r="O217" s="84">
        <v>0</v>
      </c>
      <c r="P217" s="83">
        <f t="shared" ref="P217:P280" si="75">SUM(Q217:T217)</f>
        <v>1.68091686</v>
      </c>
      <c r="Q217" s="110">
        <v>0</v>
      </c>
      <c r="R217" s="109">
        <f t="shared" si="71"/>
        <v>1.68091686</v>
      </c>
      <c r="S217" s="110">
        <v>0</v>
      </c>
      <c r="T217" s="84">
        <v>0</v>
      </c>
      <c r="U217" s="88">
        <v>0</v>
      </c>
      <c r="V217" s="88">
        <v>0</v>
      </c>
      <c r="W217" s="84">
        <f t="shared" si="67"/>
        <v>0</v>
      </c>
      <c r="X217" s="82">
        <f t="shared" si="72"/>
        <v>0</v>
      </c>
      <c r="Y217" s="84">
        <f t="shared" si="72"/>
        <v>0</v>
      </c>
      <c r="Z217" s="87">
        <f t="shared" si="74"/>
        <v>1.1799623008223237</v>
      </c>
      <c r="AA217" s="83">
        <f t="shared" si="74"/>
        <v>1.68091686</v>
      </c>
      <c r="AB217" s="84">
        <f t="shared" si="73"/>
        <v>0</v>
      </c>
      <c r="AC217" s="84">
        <f t="shared" si="73"/>
        <v>0</v>
      </c>
      <c r="AD217" s="84">
        <f t="shared" si="73"/>
        <v>0</v>
      </c>
      <c r="AE217" s="84">
        <f t="shared" si="73"/>
        <v>0</v>
      </c>
      <c r="AF217" s="87">
        <f t="shared" si="63"/>
        <v>1.1799623008223237</v>
      </c>
      <c r="AG217" s="87">
        <f t="shared" si="64"/>
        <v>1.68091686</v>
      </c>
      <c r="AH217" s="89" t="s">
        <v>51</v>
      </c>
    </row>
    <row r="218" spans="1:34" ht="37.5" customHeight="1" x14ac:dyDescent="0.25">
      <c r="A218" s="78" t="s">
        <v>278</v>
      </c>
      <c r="B218" s="99" t="str">
        <f>'[2]Ф2 '!B218</f>
        <v>Реконструкция ВЛ-0,4(0,23)кВ в ВЛИ-0,4кВ ф. "Краснояровка" до новой СТП г. Дальнереченск, с. Лазо</v>
      </c>
      <c r="C218" s="100" t="str">
        <f>'[2]Ф2 '!C218</f>
        <v>L_ДЭСК_048</v>
      </c>
      <c r="D218" s="82" t="s">
        <v>103</v>
      </c>
      <c r="E218" s="82">
        <f>'[2]Ф2 '!E218</f>
        <v>2026</v>
      </c>
      <c r="F218" s="84">
        <f>'[2]Ф2 '!F218</f>
        <v>2026</v>
      </c>
      <c r="G218" s="82" t="str">
        <f>'[2]Ф2 '!G218</f>
        <v>нд</v>
      </c>
      <c r="H218" s="83">
        <f>'[2]Ф2 '!T218/1.2</f>
        <v>2.3820275349225479</v>
      </c>
      <c r="I218" s="83">
        <v>3.7200863499999999</v>
      </c>
      <c r="J218" s="82" t="s">
        <v>51</v>
      </c>
      <c r="K218" s="83">
        <f t="shared" si="70"/>
        <v>2.3820275349225479</v>
      </c>
      <c r="L218" s="109">
        <v>0.21230106485719047</v>
      </c>
      <c r="M218" s="109">
        <v>1.1283421514792964</v>
      </c>
      <c r="N218" s="109">
        <v>1.041384318586061</v>
      </c>
      <c r="O218" s="84">
        <v>0</v>
      </c>
      <c r="P218" s="83">
        <f t="shared" si="75"/>
        <v>3.7200863499999999</v>
      </c>
      <c r="Q218" s="110">
        <v>0</v>
      </c>
      <c r="R218" s="109">
        <f t="shared" si="71"/>
        <v>3.7200863499999999</v>
      </c>
      <c r="S218" s="110">
        <v>0</v>
      </c>
      <c r="T218" s="84">
        <v>0</v>
      </c>
      <c r="U218" s="88">
        <v>0</v>
      </c>
      <c r="V218" s="88">
        <v>0</v>
      </c>
      <c r="W218" s="84">
        <f t="shared" si="67"/>
        <v>0</v>
      </c>
      <c r="X218" s="82">
        <f t="shared" si="72"/>
        <v>0</v>
      </c>
      <c r="Y218" s="84">
        <f t="shared" si="72"/>
        <v>0</v>
      </c>
      <c r="Z218" s="87">
        <f t="shared" si="74"/>
        <v>2.3820275349225479</v>
      </c>
      <c r="AA218" s="83">
        <f t="shared" si="74"/>
        <v>3.7200863499999999</v>
      </c>
      <c r="AB218" s="84">
        <f t="shared" si="73"/>
        <v>0</v>
      </c>
      <c r="AC218" s="84">
        <f t="shared" si="73"/>
        <v>0</v>
      </c>
      <c r="AD218" s="84">
        <f t="shared" si="73"/>
        <v>0</v>
      </c>
      <c r="AE218" s="84">
        <f t="shared" si="73"/>
        <v>0</v>
      </c>
      <c r="AF218" s="87">
        <f t="shared" si="63"/>
        <v>2.3820275349225479</v>
      </c>
      <c r="AG218" s="87">
        <f t="shared" si="64"/>
        <v>3.7200863499999999</v>
      </c>
      <c r="AH218" s="89" t="s">
        <v>51</v>
      </c>
    </row>
    <row r="219" spans="1:34" ht="37.5" customHeight="1" x14ac:dyDescent="0.25">
      <c r="A219" s="78" t="s">
        <v>279</v>
      </c>
      <c r="B219" s="99" t="str">
        <f>'[2]Ф2 '!B219</f>
        <v>Реконструкция ВЛ-10 кВ Ф. № 5 ПС "Лазо" с установкой новой СТП 10/0,4 кВ г. Дальнереченск, с. Лазо</v>
      </c>
      <c r="C219" s="100" t="str">
        <f>'[2]Ф2 '!C219</f>
        <v>L_ДЭСК_049</v>
      </c>
      <c r="D219" s="82" t="s">
        <v>103</v>
      </c>
      <c r="E219" s="82">
        <f>'[2]Ф2 '!E219</f>
        <v>2026</v>
      </c>
      <c r="F219" s="84">
        <f>'[2]Ф2 '!F219</f>
        <v>2026</v>
      </c>
      <c r="G219" s="82" t="str">
        <f>'[2]Ф2 '!G219</f>
        <v>нд</v>
      </c>
      <c r="H219" s="83">
        <f>'[2]Ф2 '!T219/1.2</f>
        <v>2.3271832553881602</v>
      </c>
      <c r="I219" s="83">
        <v>3.6706795400000001</v>
      </c>
      <c r="J219" s="82" t="s">
        <v>51</v>
      </c>
      <c r="K219" s="83">
        <f t="shared" si="70"/>
        <v>2.3271832553881597</v>
      </c>
      <c r="L219" s="109">
        <v>0.18285076470169603</v>
      </c>
      <c r="M219" s="109">
        <v>0.65053700699586536</v>
      </c>
      <c r="N219" s="109">
        <v>1.4937954836905984</v>
      </c>
      <c r="O219" s="84">
        <v>0</v>
      </c>
      <c r="P219" s="83">
        <f t="shared" si="75"/>
        <v>3.6706795400000001</v>
      </c>
      <c r="Q219" s="110">
        <v>0</v>
      </c>
      <c r="R219" s="109">
        <f t="shared" si="71"/>
        <v>3.6706795400000001</v>
      </c>
      <c r="S219" s="110">
        <v>0</v>
      </c>
      <c r="T219" s="84">
        <v>0</v>
      </c>
      <c r="U219" s="88">
        <v>0</v>
      </c>
      <c r="V219" s="88">
        <v>0</v>
      </c>
      <c r="W219" s="84">
        <f t="shared" si="67"/>
        <v>0</v>
      </c>
      <c r="X219" s="82">
        <f t="shared" si="72"/>
        <v>0</v>
      </c>
      <c r="Y219" s="84">
        <f t="shared" si="72"/>
        <v>0</v>
      </c>
      <c r="Z219" s="87">
        <f t="shared" si="74"/>
        <v>2.3271832553881602</v>
      </c>
      <c r="AA219" s="83">
        <f t="shared" si="74"/>
        <v>3.6706795400000001</v>
      </c>
      <c r="AB219" s="84">
        <f t="shared" si="73"/>
        <v>0</v>
      </c>
      <c r="AC219" s="84">
        <f t="shared" si="73"/>
        <v>0</v>
      </c>
      <c r="AD219" s="84">
        <f t="shared" si="73"/>
        <v>0</v>
      </c>
      <c r="AE219" s="84">
        <f t="shared" si="73"/>
        <v>0</v>
      </c>
      <c r="AF219" s="87">
        <f t="shared" si="63"/>
        <v>2.3271832553881602</v>
      </c>
      <c r="AG219" s="87">
        <f t="shared" si="64"/>
        <v>3.6706795400000001</v>
      </c>
      <c r="AH219" s="89" t="s">
        <v>51</v>
      </c>
    </row>
    <row r="220" spans="1:34" ht="37.5" customHeight="1" x14ac:dyDescent="0.25">
      <c r="A220" s="78" t="s">
        <v>280</v>
      </c>
      <c r="B220" s="99" t="str">
        <f>'[2]Ф2 '!B220</f>
        <v>Реконструкция ВЛ-0,4(0,23)кВ в ВЛИ-0,4кВ КТП № 132 ф. "Таврическая" г. Дальнереченск</v>
      </c>
      <c r="C220" s="100" t="str">
        <f>'[2]Ф2 '!C220</f>
        <v>L_ДЭСК_052</v>
      </c>
      <c r="D220" s="82" t="s">
        <v>103</v>
      </c>
      <c r="E220" s="82">
        <f>'[2]Ф2 '!E220</f>
        <v>2026</v>
      </c>
      <c r="F220" s="84">
        <f>'[2]Ф2 '!F220</f>
        <v>2026</v>
      </c>
      <c r="G220" s="82" t="str">
        <f>'[2]Ф2 '!G220</f>
        <v>нд</v>
      </c>
      <c r="H220" s="83">
        <f>'[2]Ф2 '!T220/1.2</f>
        <v>1.4297119420153857</v>
      </c>
      <c r="I220" s="84">
        <v>0</v>
      </c>
      <c r="J220" s="82" t="s">
        <v>51</v>
      </c>
      <c r="K220" s="83">
        <f t="shared" si="70"/>
        <v>1.4297119420153859</v>
      </c>
      <c r="L220" s="109">
        <v>0.13107488378716159</v>
      </c>
      <c r="M220" s="109">
        <v>0.68706214377881614</v>
      </c>
      <c r="N220" s="109">
        <v>0.61157491444940804</v>
      </c>
      <c r="O220" s="84">
        <v>0</v>
      </c>
      <c r="P220" s="84">
        <f t="shared" si="75"/>
        <v>0</v>
      </c>
      <c r="Q220" s="92">
        <v>0</v>
      </c>
      <c r="R220" s="92">
        <f t="shared" si="71"/>
        <v>0</v>
      </c>
      <c r="S220" s="110">
        <v>0</v>
      </c>
      <c r="T220" s="84">
        <v>0</v>
      </c>
      <c r="U220" s="88">
        <v>0</v>
      </c>
      <c r="V220" s="88">
        <v>0</v>
      </c>
      <c r="W220" s="84">
        <f t="shared" si="67"/>
        <v>0</v>
      </c>
      <c r="X220" s="82">
        <f t="shared" si="72"/>
        <v>0</v>
      </c>
      <c r="Y220" s="84">
        <f t="shared" si="72"/>
        <v>0</v>
      </c>
      <c r="Z220" s="87">
        <f t="shared" si="74"/>
        <v>1.4297119420153857</v>
      </c>
      <c r="AA220" s="84">
        <f t="shared" si="74"/>
        <v>0</v>
      </c>
      <c r="AB220" s="84">
        <f t="shared" si="73"/>
        <v>0</v>
      </c>
      <c r="AC220" s="84">
        <f t="shared" si="73"/>
        <v>0</v>
      </c>
      <c r="AD220" s="84">
        <f t="shared" si="73"/>
        <v>0</v>
      </c>
      <c r="AE220" s="84">
        <f t="shared" si="73"/>
        <v>0</v>
      </c>
      <c r="AF220" s="87">
        <f t="shared" si="63"/>
        <v>1.4297119420153857</v>
      </c>
      <c r="AG220" s="88">
        <f t="shared" si="64"/>
        <v>0</v>
      </c>
      <c r="AH220" s="89" t="s">
        <v>122</v>
      </c>
    </row>
    <row r="221" spans="1:34" ht="37.5" customHeight="1" x14ac:dyDescent="0.25">
      <c r="A221" s="78" t="s">
        <v>281</v>
      </c>
      <c r="B221" s="99" t="str">
        <f>'[2]Ф2 '!B221</f>
        <v>Реконструкция ВЛ-0,4(0,23)кВ в ВЛИ-0,4кВ КТП № 12 ф. "Украинская" с. Новопокровка</v>
      </c>
      <c r="C221" s="100" t="str">
        <f>'[2]Ф2 '!C221</f>
        <v>L_ДЭСК_054</v>
      </c>
      <c r="D221" s="82" t="s">
        <v>103</v>
      </c>
      <c r="E221" s="82">
        <f>'[2]Ф2 '!E221</f>
        <v>2026</v>
      </c>
      <c r="F221" s="84">
        <f>'[2]Ф2 '!F221</f>
        <v>2026</v>
      </c>
      <c r="G221" s="82" t="str">
        <f>'[2]Ф2 '!G221</f>
        <v>нд</v>
      </c>
      <c r="H221" s="83">
        <f>'[2]Ф2 '!T221/1.2</f>
        <v>2.4777404021014524</v>
      </c>
      <c r="I221" s="83">
        <v>3.5341117899999999</v>
      </c>
      <c r="J221" s="82" t="s">
        <v>51</v>
      </c>
      <c r="K221" s="83">
        <f t="shared" si="70"/>
        <v>2.4777404021014533</v>
      </c>
      <c r="L221" s="109">
        <v>0.22083223500881924</v>
      </c>
      <c r="M221" s="109">
        <v>1.1766359717871617</v>
      </c>
      <c r="N221" s="109">
        <v>1.0802721953054724</v>
      </c>
      <c r="O221" s="84">
        <v>0</v>
      </c>
      <c r="P221" s="83">
        <f t="shared" si="75"/>
        <v>3.5341117899999999</v>
      </c>
      <c r="Q221" s="110">
        <v>0</v>
      </c>
      <c r="R221" s="109">
        <f t="shared" si="71"/>
        <v>3.5341117899999999</v>
      </c>
      <c r="S221" s="110">
        <v>0</v>
      </c>
      <c r="T221" s="84">
        <v>0</v>
      </c>
      <c r="U221" s="88">
        <v>0</v>
      </c>
      <c r="V221" s="88">
        <v>0</v>
      </c>
      <c r="W221" s="84">
        <f t="shared" si="67"/>
        <v>0</v>
      </c>
      <c r="X221" s="82">
        <f t="shared" si="72"/>
        <v>0</v>
      </c>
      <c r="Y221" s="84">
        <f t="shared" si="72"/>
        <v>0</v>
      </c>
      <c r="Z221" s="87">
        <f t="shared" si="74"/>
        <v>2.4777404021014524</v>
      </c>
      <c r="AA221" s="83">
        <f t="shared" si="74"/>
        <v>3.5341117899999999</v>
      </c>
      <c r="AB221" s="84">
        <f t="shared" si="73"/>
        <v>0</v>
      </c>
      <c r="AC221" s="84">
        <f t="shared" si="73"/>
        <v>0</v>
      </c>
      <c r="AD221" s="84">
        <f t="shared" si="73"/>
        <v>0</v>
      </c>
      <c r="AE221" s="84">
        <f t="shared" si="73"/>
        <v>0</v>
      </c>
      <c r="AF221" s="87">
        <f t="shared" si="63"/>
        <v>2.4777404021014524</v>
      </c>
      <c r="AG221" s="87">
        <f t="shared" si="64"/>
        <v>3.5341117899999999</v>
      </c>
      <c r="AH221" s="89" t="s">
        <v>51</v>
      </c>
    </row>
    <row r="222" spans="1:34" ht="37.5" customHeight="1" x14ac:dyDescent="0.25">
      <c r="A222" s="78" t="s">
        <v>282</v>
      </c>
      <c r="B222" s="99" t="str">
        <f>'[2]Ф2 '!B222</f>
        <v>Реконструкция ВЛ-0,4 кВ: провод СИП-2 3*120+1*95 на ж/б опорах п.Путятин</v>
      </c>
      <c r="C222" s="100" t="str">
        <f>'[2]Ф2 '!C222</f>
        <v>Q_ДЭСК_02</v>
      </c>
      <c r="D222" s="82" t="s">
        <v>103</v>
      </c>
      <c r="E222" s="82">
        <f>'[2]Ф2 '!E222</f>
        <v>2025</v>
      </c>
      <c r="F222" s="84" t="str">
        <f>'[2]Ф2 '!F222</f>
        <v>нд</v>
      </c>
      <c r="G222" s="82">
        <f>'[2]Ф2 '!G222</f>
        <v>2025</v>
      </c>
      <c r="H222" s="84">
        <f>'[2]Ф2 '!T222/1.2</f>
        <v>0</v>
      </c>
      <c r="I222" s="83">
        <v>14.840859</v>
      </c>
      <c r="J222" s="82" t="s">
        <v>51</v>
      </c>
      <c r="K222" s="84">
        <v>0</v>
      </c>
      <c r="L222" s="84">
        <v>0</v>
      </c>
      <c r="M222" s="84">
        <v>0</v>
      </c>
      <c r="N222" s="84">
        <v>0</v>
      </c>
      <c r="O222" s="84">
        <v>0</v>
      </c>
      <c r="P222" s="113">
        <f t="shared" si="75"/>
        <v>14.840859</v>
      </c>
      <c r="Q222" s="110">
        <v>0</v>
      </c>
      <c r="R222" s="109">
        <f t="shared" si="71"/>
        <v>14.840859</v>
      </c>
      <c r="S222" s="110">
        <v>0</v>
      </c>
      <c r="T222" s="84">
        <v>0</v>
      </c>
      <c r="U222" s="88">
        <v>0</v>
      </c>
      <c r="V222" s="88">
        <v>0</v>
      </c>
      <c r="W222" s="84">
        <f t="shared" si="67"/>
        <v>0</v>
      </c>
      <c r="X222" s="82">
        <v>0</v>
      </c>
      <c r="Y222" s="83">
        <f t="shared" si="72"/>
        <v>14.840859</v>
      </c>
      <c r="Z222" s="88">
        <f t="shared" si="74"/>
        <v>0</v>
      </c>
      <c r="AA222" s="84">
        <v>0</v>
      </c>
      <c r="AB222" s="88">
        <f t="shared" si="73"/>
        <v>0</v>
      </c>
      <c r="AC222" s="88">
        <f t="shared" si="73"/>
        <v>0</v>
      </c>
      <c r="AD222" s="88">
        <f t="shared" si="73"/>
        <v>0</v>
      </c>
      <c r="AE222" s="88">
        <f t="shared" si="73"/>
        <v>0</v>
      </c>
      <c r="AF222" s="88">
        <f t="shared" si="63"/>
        <v>0</v>
      </c>
      <c r="AG222" s="87">
        <f t="shared" si="64"/>
        <v>14.840859</v>
      </c>
      <c r="AH222" s="89" t="s">
        <v>109</v>
      </c>
    </row>
    <row r="223" spans="1:34" ht="37.5" customHeight="1" x14ac:dyDescent="0.25">
      <c r="A223" s="78" t="s">
        <v>283</v>
      </c>
      <c r="B223" s="99" t="str">
        <f>'[2]Ф2 '!B223</f>
        <v>Монтаж КЛ-6,0 кВ РП-11-РП-12:  прокладка КЛ-6,0 кВ ААБл 3х240-6 длиной 800 метров ( в т.ч. методом ГНБ 50 метров)</v>
      </c>
      <c r="C223" s="100" t="str">
        <f>'[2]Ф2 '!C223</f>
        <v>Q_ДЭСК_03</v>
      </c>
      <c r="D223" s="82" t="s">
        <v>103</v>
      </c>
      <c r="E223" s="82">
        <f>'[2]Ф2 '!E223</f>
        <v>2025</v>
      </c>
      <c r="F223" s="84" t="str">
        <f>'[2]Ф2 '!F223</f>
        <v>нд</v>
      </c>
      <c r="G223" s="82">
        <f>'[2]Ф2 '!G223</f>
        <v>2025</v>
      </c>
      <c r="H223" s="84">
        <f>'[2]Ф2 '!T223/1.2</f>
        <v>0</v>
      </c>
      <c r="I223" s="83">
        <v>2.8341489900000001</v>
      </c>
      <c r="J223" s="82" t="s">
        <v>51</v>
      </c>
      <c r="K223" s="84">
        <v>0</v>
      </c>
      <c r="L223" s="84">
        <v>0</v>
      </c>
      <c r="M223" s="84">
        <v>0</v>
      </c>
      <c r="N223" s="84">
        <v>0</v>
      </c>
      <c r="O223" s="84">
        <v>0</v>
      </c>
      <c r="P223" s="113">
        <f t="shared" si="75"/>
        <v>2.8341489900000001</v>
      </c>
      <c r="Q223" s="110">
        <v>0</v>
      </c>
      <c r="R223" s="109">
        <f t="shared" si="71"/>
        <v>2.8341489900000001</v>
      </c>
      <c r="S223" s="110">
        <v>0</v>
      </c>
      <c r="T223" s="84">
        <v>0</v>
      </c>
      <c r="U223" s="88">
        <v>0</v>
      </c>
      <c r="V223" s="88">
        <v>0</v>
      </c>
      <c r="W223" s="84">
        <f t="shared" si="67"/>
        <v>0</v>
      </c>
      <c r="X223" s="82">
        <v>0</v>
      </c>
      <c r="Y223" s="83">
        <f t="shared" si="72"/>
        <v>2.8341489900000001</v>
      </c>
      <c r="Z223" s="88">
        <f t="shared" si="74"/>
        <v>0</v>
      </c>
      <c r="AA223" s="84">
        <v>0</v>
      </c>
      <c r="AB223" s="88">
        <v>0</v>
      </c>
      <c r="AC223" s="88">
        <v>0</v>
      </c>
      <c r="AD223" s="88">
        <v>0</v>
      </c>
      <c r="AE223" s="88">
        <v>0</v>
      </c>
      <c r="AF223" s="88">
        <f t="shared" si="63"/>
        <v>0</v>
      </c>
      <c r="AG223" s="87">
        <f t="shared" si="64"/>
        <v>2.8341489900000001</v>
      </c>
      <c r="AH223" s="89" t="s">
        <v>109</v>
      </c>
    </row>
    <row r="224" spans="1:34" ht="37.5" customHeight="1" x14ac:dyDescent="0.25">
      <c r="A224" s="78" t="s">
        <v>284</v>
      </c>
      <c r="B224" s="99" t="str">
        <f>'[2]Ф2 '!B224</f>
        <v>Реконструкция ВЛ-10кВ установка реклоузеров 10кВ Ф-19 ПС-220/35/10кВ "Лесозаводск" на опоре №1</v>
      </c>
      <c r="C224" s="100" t="str">
        <f>'[2]Ф2 '!C224</f>
        <v>Q_ДЭСК_16</v>
      </c>
      <c r="D224" s="82" t="s">
        <v>103</v>
      </c>
      <c r="E224" s="82">
        <f>'[2]Ф2 '!E224</f>
        <v>2026</v>
      </c>
      <c r="F224" s="84" t="str">
        <f>'[2]Ф2 '!F224</f>
        <v>нд</v>
      </c>
      <c r="G224" s="82">
        <f>'[2]Ф2 '!G224</f>
        <v>2026</v>
      </c>
      <c r="H224" s="84">
        <f>'[2]Ф2 '!T224/1.2</f>
        <v>0</v>
      </c>
      <c r="I224" s="83">
        <v>2.7299323700000002</v>
      </c>
      <c r="J224" s="82" t="s">
        <v>51</v>
      </c>
      <c r="K224" s="84">
        <v>0</v>
      </c>
      <c r="L224" s="84">
        <v>0</v>
      </c>
      <c r="M224" s="84">
        <v>0</v>
      </c>
      <c r="N224" s="84">
        <v>0</v>
      </c>
      <c r="O224" s="84">
        <v>0</v>
      </c>
      <c r="P224" s="113">
        <f t="shared" si="75"/>
        <v>2.7299323700000002</v>
      </c>
      <c r="Q224" s="110">
        <v>0</v>
      </c>
      <c r="R224" s="109">
        <f t="shared" si="71"/>
        <v>2.7299323700000002</v>
      </c>
      <c r="S224" s="110">
        <v>0</v>
      </c>
      <c r="T224" s="84">
        <v>0</v>
      </c>
      <c r="U224" s="88">
        <v>0</v>
      </c>
      <c r="V224" s="88">
        <v>0</v>
      </c>
      <c r="W224" s="84">
        <f t="shared" si="67"/>
        <v>0</v>
      </c>
      <c r="X224" s="82">
        <v>0</v>
      </c>
      <c r="Y224" s="84">
        <f t="shared" si="72"/>
        <v>0</v>
      </c>
      <c r="Z224" s="88">
        <f t="shared" si="74"/>
        <v>0</v>
      </c>
      <c r="AA224" s="83">
        <f t="shared" si="74"/>
        <v>2.7299323700000002</v>
      </c>
      <c r="AB224" s="88">
        <v>0</v>
      </c>
      <c r="AC224" s="88">
        <v>0</v>
      </c>
      <c r="AD224" s="88">
        <v>0</v>
      </c>
      <c r="AE224" s="88">
        <v>0</v>
      </c>
      <c r="AF224" s="88">
        <f t="shared" si="63"/>
        <v>0</v>
      </c>
      <c r="AG224" s="87">
        <f t="shared" si="64"/>
        <v>2.7299323700000002</v>
      </c>
      <c r="AH224" s="89" t="s">
        <v>109</v>
      </c>
    </row>
    <row r="225" spans="1:34" ht="37.5" customHeight="1" x14ac:dyDescent="0.25">
      <c r="A225" s="78" t="s">
        <v>285</v>
      </c>
      <c r="B225" s="99" t="str">
        <f>'[2]Ф2 '!B225</f>
        <v>Реконструкция ВЛИ-0,4 кВ от КТПН-166 (участок протяженностью 2,205 км)</v>
      </c>
      <c r="C225" s="100" t="str">
        <f>'[2]Ф2 '!C225</f>
        <v>Q_ДЭСК_17</v>
      </c>
      <c r="D225" s="82" t="s">
        <v>103</v>
      </c>
      <c r="E225" s="82">
        <f>'[2]Ф2 '!E225</f>
        <v>2026</v>
      </c>
      <c r="F225" s="84" t="str">
        <f>'[2]Ф2 '!F225</f>
        <v>нд</v>
      </c>
      <c r="G225" s="82">
        <f>'[2]Ф2 '!G225</f>
        <v>2026</v>
      </c>
      <c r="H225" s="84">
        <f>'[2]Ф2 '!T225/1.2</f>
        <v>0</v>
      </c>
      <c r="I225" s="83">
        <v>2.72378622</v>
      </c>
      <c r="J225" s="82" t="s">
        <v>51</v>
      </c>
      <c r="K225" s="84">
        <v>0</v>
      </c>
      <c r="L225" s="84">
        <v>0</v>
      </c>
      <c r="M225" s="84">
        <v>0</v>
      </c>
      <c r="N225" s="84">
        <v>0</v>
      </c>
      <c r="O225" s="84">
        <v>0</v>
      </c>
      <c r="P225" s="113">
        <f t="shared" si="75"/>
        <v>2.72378622</v>
      </c>
      <c r="Q225" s="110">
        <v>0</v>
      </c>
      <c r="R225" s="109">
        <f t="shared" si="71"/>
        <v>2.72378622</v>
      </c>
      <c r="S225" s="110">
        <v>0</v>
      </c>
      <c r="T225" s="84">
        <v>0</v>
      </c>
      <c r="U225" s="88">
        <v>0</v>
      </c>
      <c r="V225" s="88">
        <v>0</v>
      </c>
      <c r="W225" s="84">
        <f t="shared" si="67"/>
        <v>0</v>
      </c>
      <c r="X225" s="82">
        <v>0</v>
      </c>
      <c r="Y225" s="84">
        <f t="shared" si="72"/>
        <v>0</v>
      </c>
      <c r="Z225" s="88">
        <f t="shared" si="74"/>
        <v>0</v>
      </c>
      <c r="AA225" s="83">
        <f t="shared" si="74"/>
        <v>2.72378622</v>
      </c>
      <c r="AB225" s="88">
        <v>0</v>
      </c>
      <c r="AC225" s="88">
        <v>0</v>
      </c>
      <c r="AD225" s="88">
        <v>0</v>
      </c>
      <c r="AE225" s="88">
        <v>0</v>
      </c>
      <c r="AF225" s="88">
        <f t="shared" si="63"/>
        <v>0</v>
      </c>
      <c r="AG225" s="87">
        <f t="shared" si="64"/>
        <v>2.72378622</v>
      </c>
      <c r="AH225" s="89" t="s">
        <v>109</v>
      </c>
    </row>
    <row r="226" spans="1:34" ht="37.5" customHeight="1" x14ac:dyDescent="0.25">
      <c r="A226" s="78" t="s">
        <v>286</v>
      </c>
      <c r="B226" s="99" t="str">
        <f>'[2]Ф2 '!B226</f>
        <v>Реконструкция ВЛ-0,4(0,23)кВ в ВЛИ-0,4кВ КТП-5/1 ф. "№1"</v>
      </c>
      <c r="C226" s="100" t="str">
        <f>'[2]Ф2 '!C226</f>
        <v>Q_ДЭСК_18</v>
      </c>
      <c r="D226" s="82" t="s">
        <v>103</v>
      </c>
      <c r="E226" s="82">
        <f>'[2]Ф2 '!E226</f>
        <v>2026</v>
      </c>
      <c r="F226" s="84" t="str">
        <f>'[2]Ф2 '!F226</f>
        <v>нд</v>
      </c>
      <c r="G226" s="82">
        <f>'[2]Ф2 '!G226</f>
        <v>2026</v>
      </c>
      <c r="H226" s="84">
        <f>'[2]Ф2 '!T226/1.2</f>
        <v>0</v>
      </c>
      <c r="I226" s="83">
        <v>3.5360541699999999</v>
      </c>
      <c r="J226" s="82" t="s">
        <v>51</v>
      </c>
      <c r="K226" s="84">
        <v>0</v>
      </c>
      <c r="L226" s="84">
        <v>0</v>
      </c>
      <c r="M226" s="84">
        <v>0</v>
      </c>
      <c r="N226" s="84">
        <v>0</v>
      </c>
      <c r="O226" s="84">
        <v>0</v>
      </c>
      <c r="P226" s="113">
        <f t="shared" si="75"/>
        <v>3.5360541699999999</v>
      </c>
      <c r="Q226" s="110">
        <v>0</v>
      </c>
      <c r="R226" s="109">
        <f t="shared" si="71"/>
        <v>3.5360541699999999</v>
      </c>
      <c r="S226" s="110">
        <v>0</v>
      </c>
      <c r="T226" s="84">
        <v>0</v>
      </c>
      <c r="U226" s="88">
        <v>0</v>
      </c>
      <c r="V226" s="88">
        <v>0</v>
      </c>
      <c r="W226" s="84">
        <f t="shared" si="67"/>
        <v>0</v>
      </c>
      <c r="X226" s="82">
        <v>0</v>
      </c>
      <c r="Y226" s="84">
        <f t="shared" si="72"/>
        <v>0</v>
      </c>
      <c r="Z226" s="88">
        <f t="shared" si="74"/>
        <v>0</v>
      </c>
      <c r="AA226" s="83">
        <f t="shared" si="74"/>
        <v>3.5360541699999999</v>
      </c>
      <c r="AB226" s="88">
        <v>0</v>
      </c>
      <c r="AC226" s="88">
        <v>0</v>
      </c>
      <c r="AD226" s="88">
        <v>0</v>
      </c>
      <c r="AE226" s="88">
        <v>0</v>
      </c>
      <c r="AF226" s="88">
        <f t="shared" si="63"/>
        <v>0</v>
      </c>
      <c r="AG226" s="87">
        <f t="shared" si="64"/>
        <v>3.5360541699999999</v>
      </c>
      <c r="AH226" s="89" t="s">
        <v>109</v>
      </c>
    </row>
    <row r="227" spans="1:34" ht="37.5" customHeight="1" x14ac:dyDescent="0.25">
      <c r="A227" s="78" t="s">
        <v>287</v>
      </c>
      <c r="B227" s="99" t="str">
        <f>'[2]Ф2 '!B227</f>
        <v>Реконструкция ВЛ-0,4(0,23)кВ в ВЛИ-0,4кВ КТП-5/1 ф. "№2"</v>
      </c>
      <c r="C227" s="100" t="str">
        <f>'[2]Ф2 '!C227</f>
        <v>Q_ДЭСК_19</v>
      </c>
      <c r="D227" s="82" t="s">
        <v>103</v>
      </c>
      <c r="E227" s="82">
        <f>'[2]Ф2 '!E227</f>
        <v>2026</v>
      </c>
      <c r="F227" s="84" t="str">
        <f>'[2]Ф2 '!F227</f>
        <v>нд</v>
      </c>
      <c r="G227" s="82">
        <f>'[2]Ф2 '!G227</f>
        <v>2026</v>
      </c>
      <c r="H227" s="84">
        <f>'[2]Ф2 '!T227/1.2</f>
        <v>0</v>
      </c>
      <c r="I227" s="83">
        <v>1.7805065799999999</v>
      </c>
      <c r="J227" s="82" t="s">
        <v>51</v>
      </c>
      <c r="K227" s="84">
        <v>0</v>
      </c>
      <c r="L227" s="84">
        <v>0</v>
      </c>
      <c r="M227" s="84">
        <v>0</v>
      </c>
      <c r="N227" s="84">
        <v>0</v>
      </c>
      <c r="O227" s="84">
        <v>0</v>
      </c>
      <c r="P227" s="113">
        <f t="shared" si="75"/>
        <v>1.7805065799999999</v>
      </c>
      <c r="Q227" s="110">
        <v>0</v>
      </c>
      <c r="R227" s="109">
        <f t="shared" si="71"/>
        <v>1.7805065799999999</v>
      </c>
      <c r="S227" s="110">
        <v>0</v>
      </c>
      <c r="T227" s="84">
        <v>0</v>
      </c>
      <c r="U227" s="88">
        <v>0</v>
      </c>
      <c r="V227" s="88">
        <v>0</v>
      </c>
      <c r="W227" s="84">
        <f t="shared" si="67"/>
        <v>0</v>
      </c>
      <c r="X227" s="82">
        <v>0</v>
      </c>
      <c r="Y227" s="84">
        <f t="shared" si="72"/>
        <v>0</v>
      </c>
      <c r="Z227" s="88">
        <f t="shared" si="74"/>
        <v>0</v>
      </c>
      <c r="AA227" s="83">
        <f t="shared" si="74"/>
        <v>1.7805065799999999</v>
      </c>
      <c r="AB227" s="88">
        <v>0</v>
      </c>
      <c r="AC227" s="88">
        <v>0</v>
      </c>
      <c r="AD227" s="88">
        <v>0</v>
      </c>
      <c r="AE227" s="88">
        <v>0</v>
      </c>
      <c r="AF227" s="88">
        <f t="shared" si="63"/>
        <v>0</v>
      </c>
      <c r="AG227" s="87">
        <f t="shared" si="64"/>
        <v>1.7805065799999999</v>
      </c>
      <c r="AH227" s="89" t="s">
        <v>109</v>
      </c>
    </row>
    <row r="228" spans="1:34" ht="37.5" customHeight="1" x14ac:dyDescent="0.25">
      <c r="A228" s="78" t="s">
        <v>288</v>
      </c>
      <c r="B228" s="99" t="str">
        <f>'[2]Ф2 '!B228</f>
        <v>Реконструкция ВЛ-0,4(0,23)кВ в ВЛИ-0,4кВ КТП-5/1 ф. "№3"</v>
      </c>
      <c r="C228" s="100" t="str">
        <f>'[2]Ф2 '!C228</f>
        <v>Q_ДЭСК_20</v>
      </c>
      <c r="D228" s="82" t="s">
        <v>103</v>
      </c>
      <c r="E228" s="82">
        <f>'[2]Ф2 '!E228</f>
        <v>2026</v>
      </c>
      <c r="F228" s="84" t="str">
        <f>'[2]Ф2 '!F228</f>
        <v>нд</v>
      </c>
      <c r="G228" s="82">
        <f>'[2]Ф2 '!G228</f>
        <v>2026</v>
      </c>
      <c r="H228" s="84">
        <f>'[2]Ф2 '!T228/1.2</f>
        <v>0</v>
      </c>
      <c r="I228" s="83">
        <v>1.5279220499999999</v>
      </c>
      <c r="J228" s="82" t="s">
        <v>51</v>
      </c>
      <c r="K228" s="84">
        <v>0</v>
      </c>
      <c r="L228" s="84">
        <v>0</v>
      </c>
      <c r="M228" s="84">
        <v>0</v>
      </c>
      <c r="N228" s="84">
        <v>0</v>
      </c>
      <c r="O228" s="84">
        <v>0</v>
      </c>
      <c r="P228" s="113">
        <f t="shared" si="75"/>
        <v>1.5279220499999999</v>
      </c>
      <c r="Q228" s="110">
        <v>0</v>
      </c>
      <c r="R228" s="109">
        <f t="shared" si="71"/>
        <v>1.5279220499999999</v>
      </c>
      <c r="S228" s="110">
        <v>0</v>
      </c>
      <c r="T228" s="84">
        <v>0</v>
      </c>
      <c r="U228" s="88">
        <v>0</v>
      </c>
      <c r="V228" s="88">
        <v>0</v>
      </c>
      <c r="W228" s="84">
        <f t="shared" si="67"/>
        <v>0</v>
      </c>
      <c r="X228" s="82">
        <v>0</v>
      </c>
      <c r="Y228" s="84">
        <f t="shared" si="72"/>
        <v>0</v>
      </c>
      <c r="Z228" s="88">
        <f t="shared" si="74"/>
        <v>0</v>
      </c>
      <c r="AA228" s="83">
        <f t="shared" si="74"/>
        <v>1.5279220499999999</v>
      </c>
      <c r="AB228" s="88">
        <v>0</v>
      </c>
      <c r="AC228" s="88">
        <v>0</v>
      </c>
      <c r="AD228" s="88">
        <v>0</v>
      </c>
      <c r="AE228" s="88">
        <v>0</v>
      </c>
      <c r="AF228" s="88">
        <f t="shared" si="63"/>
        <v>0</v>
      </c>
      <c r="AG228" s="87">
        <f t="shared" si="64"/>
        <v>1.5279220499999999</v>
      </c>
      <c r="AH228" s="89" t="s">
        <v>109</v>
      </c>
    </row>
    <row r="229" spans="1:34" ht="37.5" customHeight="1" x14ac:dyDescent="0.25">
      <c r="A229" s="78" t="s">
        <v>289</v>
      </c>
      <c r="B229" s="99" t="str">
        <f>'[2]Ф2 '!B229</f>
        <v>Реконструкция ВЛ-0,4(0,23)кВ в ВЛИ-0,4кВ КТП-9 ф. "Вахрушева"</v>
      </c>
      <c r="C229" s="100" t="str">
        <f>'[2]Ф2 '!C229</f>
        <v>Q_ДЭСК_21</v>
      </c>
      <c r="D229" s="82" t="s">
        <v>103</v>
      </c>
      <c r="E229" s="82">
        <f>'[2]Ф2 '!E229</f>
        <v>2026</v>
      </c>
      <c r="F229" s="84" t="str">
        <f>'[2]Ф2 '!F229</f>
        <v>нд</v>
      </c>
      <c r="G229" s="82">
        <f>'[2]Ф2 '!G229</f>
        <v>2026</v>
      </c>
      <c r="H229" s="84">
        <f>'[2]Ф2 '!T229/1.2</f>
        <v>0</v>
      </c>
      <c r="I229" s="83">
        <v>1.2940883599999999</v>
      </c>
      <c r="J229" s="82" t="s">
        <v>51</v>
      </c>
      <c r="K229" s="84">
        <v>0</v>
      </c>
      <c r="L229" s="84">
        <v>0</v>
      </c>
      <c r="M229" s="84">
        <v>0</v>
      </c>
      <c r="N229" s="84">
        <v>0</v>
      </c>
      <c r="O229" s="84">
        <v>0</v>
      </c>
      <c r="P229" s="113">
        <f t="shared" si="75"/>
        <v>1.2940883599999999</v>
      </c>
      <c r="Q229" s="110">
        <v>0</v>
      </c>
      <c r="R229" s="109">
        <f t="shared" si="71"/>
        <v>1.2940883599999999</v>
      </c>
      <c r="S229" s="110">
        <v>0</v>
      </c>
      <c r="T229" s="84">
        <v>0</v>
      </c>
      <c r="U229" s="88">
        <v>0</v>
      </c>
      <c r="V229" s="88">
        <v>0</v>
      </c>
      <c r="W229" s="84">
        <f t="shared" si="67"/>
        <v>0</v>
      </c>
      <c r="X229" s="82">
        <v>0</v>
      </c>
      <c r="Y229" s="84">
        <f t="shared" ref="Y229:Y280" si="76">IF(G229=2025,I229,0)</f>
        <v>0</v>
      </c>
      <c r="Z229" s="88">
        <f t="shared" si="74"/>
        <v>0</v>
      </c>
      <c r="AA229" s="83">
        <f t="shared" si="74"/>
        <v>1.2940883599999999</v>
      </c>
      <c r="AB229" s="88">
        <v>0</v>
      </c>
      <c r="AC229" s="88">
        <v>0</v>
      </c>
      <c r="AD229" s="88">
        <v>0</v>
      </c>
      <c r="AE229" s="88">
        <v>0</v>
      </c>
      <c r="AF229" s="88">
        <f t="shared" si="63"/>
        <v>0</v>
      </c>
      <c r="AG229" s="87">
        <f t="shared" si="64"/>
        <v>1.2940883599999999</v>
      </c>
      <c r="AH229" s="89" t="s">
        <v>109</v>
      </c>
    </row>
    <row r="230" spans="1:34" ht="37.5" customHeight="1" x14ac:dyDescent="0.25">
      <c r="A230" s="78" t="s">
        <v>290</v>
      </c>
      <c r="B230" s="99" t="str">
        <f>'[2]Ф2 '!B230</f>
        <v>Реконструкция ВЛ-0,4(0,23)кВ в ВЛИ-0,4кВ КТП-9 ф. "Донбасская "</v>
      </c>
      <c r="C230" s="100" t="str">
        <f>'[2]Ф2 '!C230</f>
        <v>Q_ДЭСК_22</v>
      </c>
      <c r="D230" s="82" t="s">
        <v>103</v>
      </c>
      <c r="E230" s="82">
        <f>'[2]Ф2 '!E230</f>
        <v>2026</v>
      </c>
      <c r="F230" s="84" t="str">
        <f>'[2]Ф2 '!F230</f>
        <v>нд</v>
      </c>
      <c r="G230" s="82">
        <f>'[2]Ф2 '!G230</f>
        <v>2026</v>
      </c>
      <c r="H230" s="84">
        <f>'[2]Ф2 '!T230/1.2</f>
        <v>0</v>
      </c>
      <c r="I230" s="83">
        <v>0.82488452999999995</v>
      </c>
      <c r="J230" s="82" t="s">
        <v>51</v>
      </c>
      <c r="K230" s="84">
        <v>0</v>
      </c>
      <c r="L230" s="84">
        <v>0</v>
      </c>
      <c r="M230" s="84">
        <v>0</v>
      </c>
      <c r="N230" s="84">
        <v>0</v>
      </c>
      <c r="O230" s="84">
        <v>0</v>
      </c>
      <c r="P230" s="113">
        <f t="shared" si="75"/>
        <v>0.82488452999999995</v>
      </c>
      <c r="Q230" s="110">
        <v>0</v>
      </c>
      <c r="R230" s="109">
        <f t="shared" si="71"/>
        <v>0.82488452999999995</v>
      </c>
      <c r="S230" s="110">
        <v>0</v>
      </c>
      <c r="T230" s="84">
        <v>0</v>
      </c>
      <c r="U230" s="88">
        <v>0</v>
      </c>
      <c r="V230" s="88">
        <v>0</v>
      </c>
      <c r="W230" s="84">
        <f t="shared" si="67"/>
        <v>0</v>
      </c>
      <c r="X230" s="82">
        <v>0</v>
      </c>
      <c r="Y230" s="84">
        <f t="shared" si="76"/>
        <v>0</v>
      </c>
      <c r="Z230" s="88">
        <f t="shared" si="74"/>
        <v>0</v>
      </c>
      <c r="AA230" s="83">
        <f t="shared" si="74"/>
        <v>0.82488452999999995</v>
      </c>
      <c r="AB230" s="88">
        <v>0</v>
      </c>
      <c r="AC230" s="88">
        <v>0</v>
      </c>
      <c r="AD230" s="88">
        <v>0</v>
      </c>
      <c r="AE230" s="88">
        <v>0</v>
      </c>
      <c r="AF230" s="88">
        <f t="shared" si="63"/>
        <v>0</v>
      </c>
      <c r="AG230" s="87">
        <f t="shared" si="64"/>
        <v>0.82488452999999995</v>
      </c>
      <c r="AH230" s="89" t="s">
        <v>109</v>
      </c>
    </row>
    <row r="231" spans="1:34" ht="37.5" customHeight="1" x14ac:dyDescent="0.25">
      <c r="A231" s="78" t="s">
        <v>291</v>
      </c>
      <c r="B231" s="99" t="str">
        <f>'[2]Ф2 '!B231</f>
        <v>Реконструкция ВЛ-0,4(0,23)кВ в ВЛИ-0,4кВ КТП-108, ф. "Пархоменко, 5-15"</v>
      </c>
      <c r="C231" s="100" t="str">
        <f>'[2]Ф2 '!C231</f>
        <v>Q_ДЭСК_23</v>
      </c>
      <c r="D231" s="82" t="s">
        <v>103</v>
      </c>
      <c r="E231" s="82">
        <f>'[2]Ф2 '!E231</f>
        <v>2026</v>
      </c>
      <c r="F231" s="84" t="str">
        <f>'[2]Ф2 '!F231</f>
        <v>нд</v>
      </c>
      <c r="G231" s="82">
        <f>'[2]Ф2 '!G231</f>
        <v>2026</v>
      </c>
      <c r="H231" s="84">
        <f>'[2]Ф2 '!T231/1.2</f>
        <v>0</v>
      </c>
      <c r="I231" s="83">
        <v>1.3552755700000001</v>
      </c>
      <c r="J231" s="82" t="s">
        <v>51</v>
      </c>
      <c r="K231" s="84">
        <v>0</v>
      </c>
      <c r="L231" s="84">
        <v>0</v>
      </c>
      <c r="M231" s="84">
        <v>0</v>
      </c>
      <c r="N231" s="84">
        <v>0</v>
      </c>
      <c r="O231" s="84">
        <v>0</v>
      </c>
      <c r="P231" s="113">
        <f t="shared" si="75"/>
        <v>1.3552755700000001</v>
      </c>
      <c r="Q231" s="110">
        <v>0</v>
      </c>
      <c r="R231" s="109">
        <f t="shared" si="71"/>
        <v>1.3552755700000001</v>
      </c>
      <c r="S231" s="110">
        <v>0</v>
      </c>
      <c r="T231" s="84">
        <v>0</v>
      </c>
      <c r="U231" s="88">
        <v>0</v>
      </c>
      <c r="V231" s="88">
        <v>0</v>
      </c>
      <c r="W231" s="84">
        <f t="shared" si="67"/>
        <v>0</v>
      </c>
      <c r="X231" s="82">
        <v>0</v>
      </c>
      <c r="Y231" s="84">
        <f t="shared" si="76"/>
        <v>0</v>
      </c>
      <c r="Z231" s="88">
        <f t="shared" si="74"/>
        <v>0</v>
      </c>
      <c r="AA231" s="83">
        <f t="shared" si="74"/>
        <v>1.3552755700000001</v>
      </c>
      <c r="AB231" s="88">
        <v>0</v>
      </c>
      <c r="AC231" s="88">
        <v>0</v>
      </c>
      <c r="AD231" s="88">
        <v>0</v>
      </c>
      <c r="AE231" s="88">
        <v>0</v>
      </c>
      <c r="AF231" s="88">
        <f t="shared" si="63"/>
        <v>0</v>
      </c>
      <c r="AG231" s="87">
        <f t="shared" si="64"/>
        <v>1.3552755700000001</v>
      </c>
      <c r="AH231" s="89" t="s">
        <v>109</v>
      </c>
    </row>
    <row r="232" spans="1:34" ht="37.5" customHeight="1" x14ac:dyDescent="0.25">
      <c r="A232" s="78" t="s">
        <v>292</v>
      </c>
      <c r="B232" s="99" t="str">
        <f>'[2]Ф2 '!B232</f>
        <v>Реконструкция ВЛ-0,4(0,23)кВ в ВЛИ-0,4кВ КТП-110 ф. "Крымская-Береговая"</v>
      </c>
      <c r="C232" s="100" t="str">
        <f>'[2]Ф2 '!C232</f>
        <v>Q_ДЭСК_24</v>
      </c>
      <c r="D232" s="82" t="s">
        <v>103</v>
      </c>
      <c r="E232" s="82">
        <f>'[2]Ф2 '!E232</f>
        <v>2026</v>
      </c>
      <c r="F232" s="84" t="str">
        <f>'[2]Ф2 '!F232</f>
        <v>нд</v>
      </c>
      <c r="G232" s="82">
        <f>'[2]Ф2 '!G232</f>
        <v>2026</v>
      </c>
      <c r="H232" s="84">
        <f>'[2]Ф2 '!T232/1.2</f>
        <v>0</v>
      </c>
      <c r="I232" s="83">
        <v>1.7029606100000001</v>
      </c>
      <c r="J232" s="82" t="s">
        <v>51</v>
      </c>
      <c r="K232" s="84">
        <v>0</v>
      </c>
      <c r="L232" s="84">
        <v>0</v>
      </c>
      <c r="M232" s="84">
        <v>0</v>
      </c>
      <c r="N232" s="84">
        <v>0</v>
      </c>
      <c r="O232" s="84">
        <v>0</v>
      </c>
      <c r="P232" s="113">
        <f t="shared" si="75"/>
        <v>1.7029606100000001</v>
      </c>
      <c r="Q232" s="110">
        <v>0</v>
      </c>
      <c r="R232" s="109">
        <f t="shared" si="71"/>
        <v>1.7029606100000001</v>
      </c>
      <c r="S232" s="110">
        <v>0</v>
      </c>
      <c r="T232" s="84">
        <v>0</v>
      </c>
      <c r="U232" s="88">
        <v>0</v>
      </c>
      <c r="V232" s="88">
        <v>0</v>
      </c>
      <c r="W232" s="84">
        <f t="shared" si="67"/>
        <v>0</v>
      </c>
      <c r="X232" s="82">
        <v>0</v>
      </c>
      <c r="Y232" s="84">
        <f t="shared" si="76"/>
        <v>0</v>
      </c>
      <c r="Z232" s="88">
        <f t="shared" si="74"/>
        <v>0</v>
      </c>
      <c r="AA232" s="83">
        <f t="shared" si="74"/>
        <v>1.7029606100000001</v>
      </c>
      <c r="AB232" s="88">
        <v>0</v>
      </c>
      <c r="AC232" s="88">
        <v>0</v>
      </c>
      <c r="AD232" s="88">
        <v>0</v>
      </c>
      <c r="AE232" s="88">
        <v>0</v>
      </c>
      <c r="AF232" s="88">
        <f t="shared" si="63"/>
        <v>0</v>
      </c>
      <c r="AG232" s="87">
        <f t="shared" si="64"/>
        <v>1.7029606100000001</v>
      </c>
      <c r="AH232" s="89" t="s">
        <v>109</v>
      </c>
    </row>
    <row r="233" spans="1:34" ht="37.5" customHeight="1" x14ac:dyDescent="0.25">
      <c r="A233" s="78" t="s">
        <v>293</v>
      </c>
      <c r="B233" s="99" t="str">
        <f>'[2]Ф2 '!B233</f>
        <v>Реконструкция ВЛ-0,4(0,23)кВ в ВЛИ-0,4кВ КТП-110 ф. "Хуторская"</v>
      </c>
      <c r="C233" s="100" t="str">
        <f>'[2]Ф2 '!C233</f>
        <v>Q_ДЭСК_25</v>
      </c>
      <c r="D233" s="82" t="s">
        <v>103</v>
      </c>
      <c r="E233" s="82">
        <f>'[2]Ф2 '!E233</f>
        <v>2026</v>
      </c>
      <c r="F233" s="84" t="str">
        <f>'[2]Ф2 '!F233</f>
        <v>нд</v>
      </c>
      <c r="G233" s="82">
        <f>'[2]Ф2 '!G233</f>
        <v>2026</v>
      </c>
      <c r="H233" s="84">
        <f>'[2]Ф2 '!T233/1.2</f>
        <v>0</v>
      </c>
      <c r="I233" s="83">
        <v>1.91707077</v>
      </c>
      <c r="J233" s="82" t="s">
        <v>51</v>
      </c>
      <c r="K233" s="84">
        <v>0</v>
      </c>
      <c r="L233" s="84">
        <v>0</v>
      </c>
      <c r="M233" s="84">
        <v>0</v>
      </c>
      <c r="N233" s="84">
        <v>0</v>
      </c>
      <c r="O233" s="84">
        <v>0</v>
      </c>
      <c r="P233" s="113">
        <f t="shared" si="75"/>
        <v>1.91707077</v>
      </c>
      <c r="Q233" s="110">
        <v>0</v>
      </c>
      <c r="R233" s="109">
        <f t="shared" si="71"/>
        <v>1.91707077</v>
      </c>
      <c r="S233" s="110">
        <v>0</v>
      </c>
      <c r="T233" s="84">
        <v>0</v>
      </c>
      <c r="U233" s="88">
        <v>0</v>
      </c>
      <c r="V233" s="88">
        <v>0</v>
      </c>
      <c r="W233" s="84">
        <f t="shared" si="67"/>
        <v>0</v>
      </c>
      <c r="X233" s="82">
        <v>0</v>
      </c>
      <c r="Y233" s="84">
        <f t="shared" si="76"/>
        <v>0</v>
      </c>
      <c r="Z233" s="88">
        <f t="shared" si="74"/>
        <v>0</v>
      </c>
      <c r="AA233" s="83">
        <f t="shared" si="74"/>
        <v>1.91707077</v>
      </c>
      <c r="AB233" s="88">
        <v>0</v>
      </c>
      <c r="AC233" s="88">
        <v>0</v>
      </c>
      <c r="AD233" s="88">
        <v>0</v>
      </c>
      <c r="AE233" s="88">
        <v>0</v>
      </c>
      <c r="AF233" s="88">
        <f t="shared" si="63"/>
        <v>0</v>
      </c>
      <c r="AG233" s="87">
        <f t="shared" si="64"/>
        <v>1.91707077</v>
      </c>
      <c r="AH233" s="89" t="s">
        <v>109</v>
      </c>
    </row>
    <row r="234" spans="1:34" ht="37.5" customHeight="1" x14ac:dyDescent="0.25">
      <c r="A234" s="78" t="s">
        <v>294</v>
      </c>
      <c r="B234" s="99" t="str">
        <f>'[2]Ф2 '!B234</f>
        <v>Реконструкция ВЛ-0,4(0,23)кВ в ВЛИ-0,4кВ КТП-110 ф. "Центральная"</v>
      </c>
      <c r="C234" s="100" t="str">
        <f>'[2]Ф2 '!C234</f>
        <v>Q_ДЭСК_26</v>
      </c>
      <c r="D234" s="82" t="s">
        <v>103</v>
      </c>
      <c r="E234" s="82">
        <f>'[2]Ф2 '!E234</f>
        <v>2026</v>
      </c>
      <c r="F234" s="84" t="str">
        <f>'[2]Ф2 '!F234</f>
        <v>нд</v>
      </c>
      <c r="G234" s="82">
        <f>'[2]Ф2 '!G234</f>
        <v>2026</v>
      </c>
      <c r="H234" s="84">
        <f>'[2]Ф2 '!T234/1.2</f>
        <v>0</v>
      </c>
      <c r="I234" s="83">
        <v>1.0925416100000001</v>
      </c>
      <c r="J234" s="82" t="s">
        <v>51</v>
      </c>
      <c r="K234" s="84">
        <v>0</v>
      </c>
      <c r="L234" s="84">
        <v>0</v>
      </c>
      <c r="M234" s="84">
        <v>0</v>
      </c>
      <c r="N234" s="84">
        <v>0</v>
      </c>
      <c r="O234" s="84">
        <v>0</v>
      </c>
      <c r="P234" s="113">
        <f t="shared" si="75"/>
        <v>1.0925416100000001</v>
      </c>
      <c r="Q234" s="110">
        <v>0</v>
      </c>
      <c r="R234" s="109">
        <f t="shared" si="71"/>
        <v>1.0925416100000001</v>
      </c>
      <c r="S234" s="110">
        <v>0</v>
      </c>
      <c r="T234" s="84">
        <v>0</v>
      </c>
      <c r="U234" s="88">
        <v>0</v>
      </c>
      <c r="V234" s="88">
        <v>0</v>
      </c>
      <c r="W234" s="84">
        <f t="shared" si="67"/>
        <v>0</v>
      </c>
      <c r="X234" s="82">
        <v>0</v>
      </c>
      <c r="Y234" s="84">
        <f t="shared" si="76"/>
        <v>0</v>
      </c>
      <c r="Z234" s="88">
        <f t="shared" si="74"/>
        <v>0</v>
      </c>
      <c r="AA234" s="83">
        <f t="shared" si="74"/>
        <v>1.0925416100000001</v>
      </c>
      <c r="AB234" s="88">
        <v>0</v>
      </c>
      <c r="AC234" s="88">
        <v>0</v>
      </c>
      <c r="AD234" s="88">
        <v>0</v>
      </c>
      <c r="AE234" s="88">
        <v>0</v>
      </c>
      <c r="AF234" s="88">
        <f t="shared" si="63"/>
        <v>0</v>
      </c>
      <c r="AG234" s="87">
        <f t="shared" si="64"/>
        <v>1.0925416100000001</v>
      </c>
      <c r="AH234" s="89" t="s">
        <v>109</v>
      </c>
    </row>
    <row r="235" spans="1:34" ht="37.5" customHeight="1" x14ac:dyDescent="0.25">
      <c r="A235" s="78" t="s">
        <v>295</v>
      </c>
      <c r="B235" s="99" t="str">
        <f>'[2]Ф2 '!B235</f>
        <v>Реконструкция ВЛ-0,4(0,23)кВ в ВЛИ-0,4кВ СТП-311 ф. "№1"</v>
      </c>
      <c r="C235" s="100" t="str">
        <f>'[2]Ф2 '!C235</f>
        <v>Q_ДЭСК_27</v>
      </c>
      <c r="D235" s="82" t="s">
        <v>103</v>
      </c>
      <c r="E235" s="82">
        <f>'[2]Ф2 '!E235</f>
        <v>2026</v>
      </c>
      <c r="F235" s="84" t="str">
        <f>'[2]Ф2 '!F235</f>
        <v>нд</v>
      </c>
      <c r="G235" s="82">
        <f>'[2]Ф2 '!G235</f>
        <v>2026</v>
      </c>
      <c r="H235" s="84">
        <f>'[2]Ф2 '!T235/1.2</f>
        <v>0</v>
      </c>
      <c r="I235" s="83">
        <v>1.84544799</v>
      </c>
      <c r="J235" s="82" t="s">
        <v>51</v>
      </c>
      <c r="K235" s="84">
        <v>0</v>
      </c>
      <c r="L235" s="84">
        <v>0</v>
      </c>
      <c r="M235" s="84">
        <v>0</v>
      </c>
      <c r="N235" s="84">
        <v>0</v>
      </c>
      <c r="O235" s="84">
        <v>0</v>
      </c>
      <c r="P235" s="113">
        <f t="shared" si="75"/>
        <v>1.84544799</v>
      </c>
      <c r="Q235" s="110">
        <v>0</v>
      </c>
      <c r="R235" s="109">
        <f t="shared" si="71"/>
        <v>1.84544799</v>
      </c>
      <c r="S235" s="110">
        <v>0</v>
      </c>
      <c r="T235" s="84">
        <v>0</v>
      </c>
      <c r="U235" s="88">
        <v>0</v>
      </c>
      <c r="V235" s="88">
        <v>0</v>
      </c>
      <c r="W235" s="84">
        <f t="shared" si="67"/>
        <v>0</v>
      </c>
      <c r="X235" s="82">
        <v>0</v>
      </c>
      <c r="Y235" s="84">
        <f t="shared" si="76"/>
        <v>0</v>
      </c>
      <c r="Z235" s="88">
        <f t="shared" si="74"/>
        <v>0</v>
      </c>
      <c r="AA235" s="83">
        <f t="shared" si="74"/>
        <v>1.84544799</v>
      </c>
      <c r="AB235" s="88">
        <v>0</v>
      </c>
      <c r="AC235" s="88">
        <v>0</v>
      </c>
      <c r="AD235" s="88">
        <v>0</v>
      </c>
      <c r="AE235" s="88">
        <v>0</v>
      </c>
      <c r="AF235" s="88">
        <f t="shared" si="63"/>
        <v>0</v>
      </c>
      <c r="AG235" s="87">
        <f t="shared" si="64"/>
        <v>1.84544799</v>
      </c>
      <c r="AH235" s="89" t="s">
        <v>109</v>
      </c>
    </row>
    <row r="236" spans="1:34" ht="37.5" customHeight="1" x14ac:dyDescent="0.25">
      <c r="A236" s="78" t="s">
        <v>296</v>
      </c>
      <c r="B236" s="99" t="str">
        <f>'[2]Ф2 '!B236</f>
        <v>Реконструкция ВЛ-0,4(0,23)кВ в ВЛИ-0,4кВ СТП-311 ф. "№2"</v>
      </c>
      <c r="C236" s="100" t="str">
        <f>'[2]Ф2 '!C236</f>
        <v>Q_ДЭСК_28</v>
      </c>
      <c r="D236" s="82" t="s">
        <v>103</v>
      </c>
      <c r="E236" s="82">
        <f>'[2]Ф2 '!E236</f>
        <v>2026</v>
      </c>
      <c r="F236" s="84" t="str">
        <f>'[2]Ф2 '!F236</f>
        <v>нд</v>
      </c>
      <c r="G236" s="82">
        <f>'[2]Ф2 '!G236</f>
        <v>2026</v>
      </c>
      <c r="H236" s="84">
        <f>'[2]Ф2 '!T236/1.2</f>
        <v>0</v>
      </c>
      <c r="I236" s="83">
        <v>0.63605403000000005</v>
      </c>
      <c r="J236" s="82" t="s">
        <v>51</v>
      </c>
      <c r="K236" s="84">
        <v>0</v>
      </c>
      <c r="L236" s="84">
        <v>0</v>
      </c>
      <c r="M236" s="84">
        <v>0</v>
      </c>
      <c r="N236" s="84">
        <v>0</v>
      </c>
      <c r="O236" s="84">
        <v>0</v>
      </c>
      <c r="P236" s="113">
        <f t="shared" si="75"/>
        <v>0.63605403000000005</v>
      </c>
      <c r="Q236" s="110">
        <v>0</v>
      </c>
      <c r="R236" s="109">
        <f t="shared" si="71"/>
        <v>0.63605403000000005</v>
      </c>
      <c r="S236" s="110">
        <v>0</v>
      </c>
      <c r="T236" s="84">
        <v>0</v>
      </c>
      <c r="U236" s="88">
        <v>0</v>
      </c>
      <c r="V236" s="88">
        <v>0</v>
      </c>
      <c r="W236" s="84">
        <f t="shared" si="67"/>
        <v>0</v>
      </c>
      <c r="X236" s="82">
        <v>0</v>
      </c>
      <c r="Y236" s="84">
        <f t="shared" si="76"/>
        <v>0</v>
      </c>
      <c r="Z236" s="88">
        <f t="shared" si="74"/>
        <v>0</v>
      </c>
      <c r="AA236" s="83">
        <f t="shared" si="74"/>
        <v>0.63605403000000005</v>
      </c>
      <c r="AB236" s="88">
        <v>0</v>
      </c>
      <c r="AC236" s="88">
        <v>0</v>
      </c>
      <c r="AD236" s="88">
        <v>0</v>
      </c>
      <c r="AE236" s="88">
        <v>0</v>
      </c>
      <c r="AF236" s="88">
        <f t="shared" si="63"/>
        <v>0</v>
      </c>
      <c r="AG236" s="87">
        <f t="shared" si="64"/>
        <v>0.63605403000000005</v>
      </c>
      <c r="AH236" s="89" t="s">
        <v>109</v>
      </c>
    </row>
    <row r="237" spans="1:34" ht="37.5" customHeight="1" x14ac:dyDescent="0.25">
      <c r="A237" s="78" t="s">
        <v>297</v>
      </c>
      <c r="B237" s="99" t="str">
        <f>'[2]Ф2 '!B237</f>
        <v>Реконструкция ВЛ-0,4(0,23)кВ в ВЛИ-0,4кВ СТП-311 ф. "№3"</v>
      </c>
      <c r="C237" s="100" t="str">
        <f>'[2]Ф2 '!C237</f>
        <v>Q_ДЭСК_29</v>
      </c>
      <c r="D237" s="82" t="s">
        <v>103</v>
      </c>
      <c r="E237" s="82">
        <f>'[2]Ф2 '!E237</f>
        <v>2026</v>
      </c>
      <c r="F237" s="84" t="str">
        <f>'[2]Ф2 '!F237</f>
        <v>нд</v>
      </c>
      <c r="G237" s="82">
        <f>'[2]Ф2 '!G237</f>
        <v>2026</v>
      </c>
      <c r="H237" s="84">
        <f>'[2]Ф2 '!T237/1.2</f>
        <v>0</v>
      </c>
      <c r="I237" s="83">
        <v>2.52788469</v>
      </c>
      <c r="J237" s="82" t="s">
        <v>51</v>
      </c>
      <c r="K237" s="84">
        <v>0</v>
      </c>
      <c r="L237" s="84">
        <v>0</v>
      </c>
      <c r="M237" s="84">
        <v>0</v>
      </c>
      <c r="N237" s="84">
        <v>0</v>
      </c>
      <c r="O237" s="84">
        <v>0</v>
      </c>
      <c r="P237" s="113">
        <f t="shared" si="75"/>
        <v>2.52788469</v>
      </c>
      <c r="Q237" s="110">
        <v>0</v>
      </c>
      <c r="R237" s="109">
        <f t="shared" si="71"/>
        <v>2.52788469</v>
      </c>
      <c r="S237" s="110">
        <v>0</v>
      </c>
      <c r="T237" s="84">
        <v>0</v>
      </c>
      <c r="U237" s="88">
        <v>0</v>
      </c>
      <c r="V237" s="88">
        <v>0</v>
      </c>
      <c r="W237" s="84">
        <f t="shared" si="67"/>
        <v>0</v>
      </c>
      <c r="X237" s="82">
        <v>0</v>
      </c>
      <c r="Y237" s="84">
        <f t="shared" si="76"/>
        <v>0</v>
      </c>
      <c r="Z237" s="88">
        <f t="shared" si="74"/>
        <v>0</v>
      </c>
      <c r="AA237" s="83">
        <f t="shared" si="74"/>
        <v>2.52788469</v>
      </c>
      <c r="AB237" s="88">
        <v>0</v>
      </c>
      <c r="AC237" s="88">
        <v>0</v>
      </c>
      <c r="AD237" s="88">
        <v>0</v>
      </c>
      <c r="AE237" s="88">
        <v>0</v>
      </c>
      <c r="AF237" s="88">
        <f t="shared" si="63"/>
        <v>0</v>
      </c>
      <c r="AG237" s="87">
        <f t="shared" si="64"/>
        <v>2.52788469</v>
      </c>
      <c r="AH237" s="89" t="s">
        <v>109</v>
      </c>
    </row>
    <row r="238" spans="1:34" ht="37.5" customHeight="1" x14ac:dyDescent="0.25">
      <c r="A238" s="78" t="s">
        <v>298</v>
      </c>
      <c r="B238" s="99" t="str">
        <f>'[2]Ф2 '!B238</f>
        <v>Реконструкция ВЛ-0,4(0,23)кВ в ВЛИ-0,4кВ ТП-61 ф. "Матвеева (Карьерная-Джамбула)"</v>
      </c>
      <c r="C238" s="100" t="str">
        <f>'[2]Ф2 '!C238</f>
        <v>Q_ДЭСК_30</v>
      </c>
      <c r="D238" s="82" t="s">
        <v>103</v>
      </c>
      <c r="E238" s="82">
        <f>'[2]Ф2 '!E238</f>
        <v>2026</v>
      </c>
      <c r="F238" s="84" t="str">
        <f>'[2]Ф2 '!F238</f>
        <v>нд</v>
      </c>
      <c r="G238" s="82">
        <f>'[2]Ф2 '!G238</f>
        <v>2026</v>
      </c>
      <c r="H238" s="84">
        <f>'[2]Ф2 '!T238/1.2</f>
        <v>0</v>
      </c>
      <c r="I238" s="83">
        <v>1.8808355800000001</v>
      </c>
      <c r="J238" s="82" t="s">
        <v>51</v>
      </c>
      <c r="K238" s="84">
        <v>0</v>
      </c>
      <c r="L238" s="84">
        <v>0</v>
      </c>
      <c r="M238" s="84">
        <v>0</v>
      </c>
      <c r="N238" s="84">
        <v>0</v>
      </c>
      <c r="O238" s="84">
        <v>0</v>
      </c>
      <c r="P238" s="113">
        <f t="shared" si="75"/>
        <v>1.8808355800000001</v>
      </c>
      <c r="Q238" s="110">
        <v>0</v>
      </c>
      <c r="R238" s="109">
        <f t="shared" si="71"/>
        <v>1.8808355800000001</v>
      </c>
      <c r="S238" s="110">
        <v>0</v>
      </c>
      <c r="T238" s="84">
        <v>0</v>
      </c>
      <c r="U238" s="88">
        <v>0</v>
      </c>
      <c r="V238" s="88">
        <v>0</v>
      </c>
      <c r="W238" s="84">
        <f t="shared" si="67"/>
        <v>0</v>
      </c>
      <c r="X238" s="82">
        <v>0</v>
      </c>
      <c r="Y238" s="84">
        <f t="shared" si="76"/>
        <v>0</v>
      </c>
      <c r="Z238" s="88">
        <f t="shared" si="74"/>
        <v>0</v>
      </c>
      <c r="AA238" s="83">
        <f t="shared" si="74"/>
        <v>1.8808355800000001</v>
      </c>
      <c r="AB238" s="88">
        <v>0</v>
      </c>
      <c r="AC238" s="88">
        <v>0</v>
      </c>
      <c r="AD238" s="88">
        <v>0</v>
      </c>
      <c r="AE238" s="88">
        <v>0</v>
      </c>
      <c r="AF238" s="88">
        <f t="shared" si="63"/>
        <v>0</v>
      </c>
      <c r="AG238" s="87">
        <f t="shared" si="64"/>
        <v>1.8808355800000001</v>
      </c>
      <c r="AH238" s="89" t="s">
        <v>109</v>
      </c>
    </row>
    <row r="239" spans="1:34" ht="37.5" customHeight="1" x14ac:dyDescent="0.25">
      <c r="A239" s="78" t="s">
        <v>299</v>
      </c>
      <c r="B239" s="99" t="str">
        <f>'[2]Ф2 '!B239</f>
        <v>Реконструкция ВЛ-0,4(0,23)кВ в ВЛИ-0,4кВ ТП-89 ф. "Киевская-Одесская"</v>
      </c>
      <c r="C239" s="100" t="str">
        <f>'[2]Ф2 '!C239</f>
        <v>Q_ДЭСК_31</v>
      </c>
      <c r="D239" s="82" t="s">
        <v>103</v>
      </c>
      <c r="E239" s="82">
        <f>'[2]Ф2 '!E239</f>
        <v>2026</v>
      </c>
      <c r="F239" s="84" t="str">
        <f>'[2]Ф2 '!F239</f>
        <v>нд</v>
      </c>
      <c r="G239" s="82">
        <f>'[2]Ф2 '!G239</f>
        <v>2026</v>
      </c>
      <c r="H239" s="84">
        <f>'[2]Ф2 '!T239/1.2</f>
        <v>0</v>
      </c>
      <c r="I239" s="83">
        <v>3.1671717300000002</v>
      </c>
      <c r="J239" s="82" t="s">
        <v>51</v>
      </c>
      <c r="K239" s="84">
        <v>0</v>
      </c>
      <c r="L239" s="84">
        <v>0</v>
      </c>
      <c r="M239" s="84">
        <v>0</v>
      </c>
      <c r="N239" s="84">
        <v>0</v>
      </c>
      <c r="O239" s="84">
        <v>0</v>
      </c>
      <c r="P239" s="113">
        <f t="shared" si="75"/>
        <v>3.1671717300000002</v>
      </c>
      <c r="Q239" s="110">
        <v>0</v>
      </c>
      <c r="R239" s="109">
        <f t="shared" si="71"/>
        <v>3.1671717300000002</v>
      </c>
      <c r="S239" s="110">
        <v>0</v>
      </c>
      <c r="T239" s="84">
        <v>0</v>
      </c>
      <c r="U239" s="88">
        <v>0</v>
      </c>
      <c r="V239" s="88">
        <v>0</v>
      </c>
      <c r="W239" s="84">
        <f t="shared" si="67"/>
        <v>0</v>
      </c>
      <c r="X239" s="82">
        <v>0</v>
      </c>
      <c r="Y239" s="84">
        <f t="shared" si="76"/>
        <v>0</v>
      </c>
      <c r="Z239" s="88">
        <f t="shared" si="74"/>
        <v>0</v>
      </c>
      <c r="AA239" s="83">
        <f t="shared" si="74"/>
        <v>3.1671717300000002</v>
      </c>
      <c r="AB239" s="88">
        <v>0</v>
      </c>
      <c r="AC239" s="88">
        <v>0</v>
      </c>
      <c r="AD239" s="88">
        <v>0</v>
      </c>
      <c r="AE239" s="88">
        <v>0</v>
      </c>
      <c r="AF239" s="88">
        <f t="shared" si="63"/>
        <v>0</v>
      </c>
      <c r="AG239" s="87">
        <f t="shared" si="64"/>
        <v>3.1671717300000002</v>
      </c>
      <c r="AH239" s="89" t="s">
        <v>109</v>
      </c>
    </row>
    <row r="240" spans="1:34" ht="37.5" customHeight="1" x14ac:dyDescent="0.25">
      <c r="A240" s="78" t="s">
        <v>300</v>
      </c>
      <c r="B240" s="99" t="str">
        <f>'[2]Ф2 '!B240</f>
        <v>Реконструкция ВЛ-0,4(0,23)кВ в ВЛИ-0,4кВ ТП-89 ф. "Приморская"</v>
      </c>
      <c r="C240" s="100" t="str">
        <f>'[2]Ф2 '!C240</f>
        <v>Q_ДЭСК_32</v>
      </c>
      <c r="D240" s="82" t="s">
        <v>103</v>
      </c>
      <c r="E240" s="82">
        <f>'[2]Ф2 '!E240</f>
        <v>2026</v>
      </c>
      <c r="F240" s="84" t="str">
        <f>'[2]Ф2 '!F240</f>
        <v>нд</v>
      </c>
      <c r="G240" s="82">
        <f>'[2]Ф2 '!G240</f>
        <v>2026</v>
      </c>
      <c r="H240" s="84">
        <f>'[2]Ф2 '!T240/1.2</f>
        <v>0</v>
      </c>
      <c r="I240" s="83">
        <v>1.12782435</v>
      </c>
      <c r="J240" s="82" t="s">
        <v>51</v>
      </c>
      <c r="K240" s="84">
        <v>0</v>
      </c>
      <c r="L240" s="84">
        <v>0</v>
      </c>
      <c r="M240" s="84">
        <v>0</v>
      </c>
      <c r="N240" s="84">
        <v>0</v>
      </c>
      <c r="O240" s="84">
        <v>0</v>
      </c>
      <c r="P240" s="113">
        <f t="shared" si="75"/>
        <v>1.12782435</v>
      </c>
      <c r="Q240" s="110">
        <v>0</v>
      </c>
      <c r="R240" s="109">
        <f t="shared" si="71"/>
        <v>1.12782435</v>
      </c>
      <c r="S240" s="110">
        <v>0</v>
      </c>
      <c r="T240" s="84">
        <v>0</v>
      </c>
      <c r="U240" s="88">
        <v>0</v>
      </c>
      <c r="V240" s="88">
        <v>0</v>
      </c>
      <c r="W240" s="84">
        <f t="shared" si="67"/>
        <v>0</v>
      </c>
      <c r="X240" s="82">
        <v>0</v>
      </c>
      <c r="Y240" s="84">
        <f t="shared" si="76"/>
        <v>0</v>
      </c>
      <c r="Z240" s="88">
        <f t="shared" si="74"/>
        <v>0</v>
      </c>
      <c r="AA240" s="83">
        <f t="shared" si="74"/>
        <v>1.12782435</v>
      </c>
      <c r="AB240" s="88">
        <v>0</v>
      </c>
      <c r="AC240" s="88">
        <v>0</v>
      </c>
      <c r="AD240" s="88">
        <v>0</v>
      </c>
      <c r="AE240" s="88">
        <v>0</v>
      </c>
      <c r="AF240" s="88">
        <f t="shared" si="63"/>
        <v>0</v>
      </c>
      <c r="AG240" s="87">
        <f t="shared" si="64"/>
        <v>1.12782435</v>
      </c>
      <c r="AH240" s="89" t="s">
        <v>109</v>
      </c>
    </row>
    <row r="241" spans="1:34" ht="37.5" customHeight="1" x14ac:dyDescent="0.25">
      <c r="A241" s="78" t="s">
        <v>301</v>
      </c>
      <c r="B241" s="99" t="str">
        <f>'[2]Ф2 '!B241</f>
        <v>Реконструкция ВЛ-0,4(0,23)кВ в ВЛИ-0,4кВ ТП-89 ф. "Уссурийская-гаражи"</v>
      </c>
      <c r="C241" s="100" t="str">
        <f>'[2]Ф2 '!C241</f>
        <v>Q_ДЭСК_33</v>
      </c>
      <c r="D241" s="82" t="s">
        <v>103</v>
      </c>
      <c r="E241" s="82">
        <f>'[2]Ф2 '!E241</f>
        <v>2026</v>
      </c>
      <c r="F241" s="84" t="str">
        <f>'[2]Ф2 '!F241</f>
        <v>нд</v>
      </c>
      <c r="G241" s="82">
        <f>'[2]Ф2 '!G241</f>
        <v>2026</v>
      </c>
      <c r="H241" s="84">
        <f>'[2]Ф2 '!T241/1.2</f>
        <v>0</v>
      </c>
      <c r="I241" s="83">
        <v>1.22147877</v>
      </c>
      <c r="J241" s="82" t="s">
        <v>51</v>
      </c>
      <c r="K241" s="84">
        <v>0</v>
      </c>
      <c r="L241" s="84">
        <v>0</v>
      </c>
      <c r="M241" s="84">
        <v>0</v>
      </c>
      <c r="N241" s="84">
        <v>0</v>
      </c>
      <c r="O241" s="84">
        <v>0</v>
      </c>
      <c r="P241" s="113">
        <f t="shared" si="75"/>
        <v>1.22147877</v>
      </c>
      <c r="Q241" s="110">
        <v>0</v>
      </c>
      <c r="R241" s="109">
        <f t="shared" si="71"/>
        <v>1.22147877</v>
      </c>
      <c r="S241" s="110">
        <v>0</v>
      </c>
      <c r="T241" s="84">
        <v>0</v>
      </c>
      <c r="U241" s="88">
        <v>0</v>
      </c>
      <c r="V241" s="88">
        <v>0</v>
      </c>
      <c r="W241" s="84">
        <f t="shared" si="67"/>
        <v>0</v>
      </c>
      <c r="X241" s="82">
        <v>0</v>
      </c>
      <c r="Y241" s="84">
        <f t="shared" si="76"/>
        <v>0</v>
      </c>
      <c r="Z241" s="88">
        <f t="shared" si="74"/>
        <v>0</v>
      </c>
      <c r="AA241" s="83">
        <f t="shared" si="74"/>
        <v>1.22147877</v>
      </c>
      <c r="AB241" s="88">
        <v>0</v>
      </c>
      <c r="AC241" s="88">
        <v>0</v>
      </c>
      <c r="AD241" s="88">
        <v>0</v>
      </c>
      <c r="AE241" s="88">
        <v>0</v>
      </c>
      <c r="AF241" s="88">
        <f t="shared" ref="AF241:AF297" si="77">U241+V241+W241+X241+Z241+AB241+AD241</f>
        <v>0</v>
      </c>
      <c r="AG241" s="87">
        <f t="shared" ref="AG241:AG297" si="78">U241+V241+W241+Y241+AA241+AC241+AE241</f>
        <v>1.22147877</v>
      </c>
      <c r="AH241" s="89" t="s">
        <v>109</v>
      </c>
    </row>
    <row r="242" spans="1:34" ht="37.5" customHeight="1" x14ac:dyDescent="0.25">
      <c r="A242" s="78" t="s">
        <v>302</v>
      </c>
      <c r="B242" s="99" t="str">
        <f>'[2]Ф2 '!B242</f>
        <v>Реконструкция ВЛ-0,4(0,23)кВ в ВЛИ-0,4кВ ТП-107 ф. "Пархоменко"</v>
      </c>
      <c r="C242" s="100" t="str">
        <f>'[2]Ф2 '!C242</f>
        <v>Q_ДЭСК_34</v>
      </c>
      <c r="D242" s="82" t="s">
        <v>103</v>
      </c>
      <c r="E242" s="82">
        <f>'[2]Ф2 '!E242</f>
        <v>2026</v>
      </c>
      <c r="F242" s="84" t="str">
        <f>'[2]Ф2 '!F242</f>
        <v>нд</v>
      </c>
      <c r="G242" s="82">
        <f>'[2]Ф2 '!G242</f>
        <v>2026</v>
      </c>
      <c r="H242" s="84">
        <f>'[2]Ф2 '!T242/1.2</f>
        <v>0</v>
      </c>
      <c r="I242" s="83">
        <v>1.6773280399999999</v>
      </c>
      <c r="J242" s="82" t="s">
        <v>51</v>
      </c>
      <c r="K242" s="84">
        <v>0</v>
      </c>
      <c r="L242" s="84">
        <v>0</v>
      </c>
      <c r="M242" s="84">
        <v>0</v>
      </c>
      <c r="N242" s="84">
        <v>0</v>
      </c>
      <c r="O242" s="84">
        <v>0</v>
      </c>
      <c r="P242" s="113">
        <f t="shared" si="75"/>
        <v>1.6773280399999999</v>
      </c>
      <c r="Q242" s="110">
        <v>0</v>
      </c>
      <c r="R242" s="109">
        <f t="shared" si="71"/>
        <v>1.6773280399999999</v>
      </c>
      <c r="S242" s="110">
        <v>0</v>
      </c>
      <c r="T242" s="84">
        <v>0</v>
      </c>
      <c r="U242" s="88">
        <v>0</v>
      </c>
      <c r="V242" s="88">
        <v>0</v>
      </c>
      <c r="W242" s="84">
        <f t="shared" si="67"/>
        <v>0</v>
      </c>
      <c r="X242" s="82">
        <v>0</v>
      </c>
      <c r="Y242" s="84">
        <f t="shared" si="76"/>
        <v>0</v>
      </c>
      <c r="Z242" s="88">
        <f t="shared" si="74"/>
        <v>0</v>
      </c>
      <c r="AA242" s="83">
        <f t="shared" si="74"/>
        <v>1.6773280399999999</v>
      </c>
      <c r="AB242" s="88">
        <v>0</v>
      </c>
      <c r="AC242" s="88">
        <v>0</v>
      </c>
      <c r="AD242" s="88">
        <v>0</v>
      </c>
      <c r="AE242" s="88">
        <v>0</v>
      </c>
      <c r="AF242" s="88">
        <f t="shared" si="77"/>
        <v>0</v>
      </c>
      <c r="AG242" s="87">
        <f t="shared" si="78"/>
        <v>1.6773280399999999</v>
      </c>
      <c r="AH242" s="89" t="s">
        <v>109</v>
      </c>
    </row>
    <row r="243" spans="1:34" ht="37.5" customHeight="1" x14ac:dyDescent="0.25">
      <c r="A243" s="78" t="s">
        <v>303</v>
      </c>
      <c r="B243" s="99" t="str">
        <f>'[2]Ф2 '!B243</f>
        <v>Реконструкция ВЛЗ-6 кВ  Ф.№10 "АТЭЦ" ТП-112 до опоры №17</v>
      </c>
      <c r="C243" s="100" t="str">
        <f>'[2]Ф2 '!C243</f>
        <v>Q_ДЭСК_35</v>
      </c>
      <c r="D243" s="82" t="s">
        <v>103</v>
      </c>
      <c r="E243" s="82">
        <f>'[2]Ф2 '!E243</f>
        <v>2026</v>
      </c>
      <c r="F243" s="84" t="str">
        <f>'[2]Ф2 '!F243</f>
        <v>нд</v>
      </c>
      <c r="G243" s="82">
        <f>'[2]Ф2 '!G243</f>
        <v>2026</v>
      </c>
      <c r="H243" s="84">
        <f>'[2]Ф2 '!T243/1.2</f>
        <v>0</v>
      </c>
      <c r="I243" s="83">
        <v>3.3912361099999999</v>
      </c>
      <c r="J243" s="82" t="s">
        <v>51</v>
      </c>
      <c r="K243" s="84">
        <v>0</v>
      </c>
      <c r="L243" s="84">
        <v>0</v>
      </c>
      <c r="M243" s="84">
        <v>0</v>
      </c>
      <c r="N243" s="84">
        <v>0</v>
      </c>
      <c r="O243" s="84">
        <v>0</v>
      </c>
      <c r="P243" s="113">
        <f t="shared" si="75"/>
        <v>3.3912361099999999</v>
      </c>
      <c r="Q243" s="110">
        <v>0</v>
      </c>
      <c r="R243" s="109">
        <f t="shared" si="71"/>
        <v>3.3912361099999999</v>
      </c>
      <c r="S243" s="110">
        <v>0</v>
      </c>
      <c r="T243" s="84">
        <v>0</v>
      </c>
      <c r="U243" s="88">
        <v>0</v>
      </c>
      <c r="V243" s="88">
        <v>0</v>
      </c>
      <c r="W243" s="84">
        <f t="shared" si="67"/>
        <v>0</v>
      </c>
      <c r="X243" s="82">
        <v>0</v>
      </c>
      <c r="Y243" s="84">
        <f t="shared" si="76"/>
        <v>0</v>
      </c>
      <c r="Z243" s="88">
        <f t="shared" si="74"/>
        <v>0</v>
      </c>
      <c r="AA243" s="83">
        <f t="shared" si="74"/>
        <v>3.3912361099999999</v>
      </c>
      <c r="AB243" s="88">
        <v>0</v>
      </c>
      <c r="AC243" s="88">
        <v>0</v>
      </c>
      <c r="AD243" s="88">
        <v>0</v>
      </c>
      <c r="AE243" s="88">
        <v>0</v>
      </c>
      <c r="AF243" s="88">
        <f t="shared" si="77"/>
        <v>0</v>
      </c>
      <c r="AG243" s="87">
        <f t="shared" si="78"/>
        <v>3.3912361099999999</v>
      </c>
      <c r="AH243" s="89" t="s">
        <v>109</v>
      </c>
    </row>
    <row r="244" spans="1:34" ht="37.5" customHeight="1" x14ac:dyDescent="0.25">
      <c r="A244" s="78" t="s">
        <v>304</v>
      </c>
      <c r="B244" s="99" t="str">
        <f>'[2]Ф2 '!B244</f>
        <v>Реконструкция ВЛ-0,4(0,23)кВ в ВЛИ-0,4кВ ТП-95 ф. "Поселок 1"</v>
      </c>
      <c r="C244" s="100" t="str">
        <f>'[2]Ф2 '!C244</f>
        <v>Q_ДЭСК_36</v>
      </c>
      <c r="D244" s="82" t="s">
        <v>103</v>
      </c>
      <c r="E244" s="82">
        <f>'[2]Ф2 '!E244</f>
        <v>2026</v>
      </c>
      <c r="F244" s="84" t="str">
        <f>'[2]Ф2 '!F244</f>
        <v>нд</v>
      </c>
      <c r="G244" s="82">
        <f>'[2]Ф2 '!G244</f>
        <v>2026</v>
      </c>
      <c r="H244" s="84">
        <f>'[2]Ф2 '!T244/1.2</f>
        <v>0</v>
      </c>
      <c r="I244" s="83">
        <v>0.90158693000000001</v>
      </c>
      <c r="J244" s="82" t="s">
        <v>51</v>
      </c>
      <c r="K244" s="84">
        <v>0</v>
      </c>
      <c r="L244" s="84">
        <v>0</v>
      </c>
      <c r="M244" s="84">
        <v>0</v>
      </c>
      <c r="N244" s="84">
        <v>0</v>
      </c>
      <c r="O244" s="84">
        <v>0</v>
      </c>
      <c r="P244" s="113">
        <f t="shared" si="75"/>
        <v>0.90158693000000001</v>
      </c>
      <c r="Q244" s="110">
        <v>0</v>
      </c>
      <c r="R244" s="109">
        <f t="shared" si="71"/>
        <v>0.90158693000000001</v>
      </c>
      <c r="S244" s="110">
        <v>0</v>
      </c>
      <c r="T244" s="84">
        <v>0</v>
      </c>
      <c r="U244" s="88">
        <v>0</v>
      </c>
      <c r="V244" s="88">
        <v>0</v>
      </c>
      <c r="W244" s="84">
        <f t="shared" si="67"/>
        <v>0</v>
      </c>
      <c r="X244" s="82">
        <v>0</v>
      </c>
      <c r="Y244" s="84">
        <f t="shared" si="76"/>
        <v>0</v>
      </c>
      <c r="Z244" s="88">
        <f t="shared" si="74"/>
        <v>0</v>
      </c>
      <c r="AA244" s="83">
        <f t="shared" si="74"/>
        <v>0.90158693000000001</v>
      </c>
      <c r="AB244" s="88">
        <v>0</v>
      </c>
      <c r="AC244" s="88">
        <v>0</v>
      </c>
      <c r="AD244" s="88">
        <v>0</v>
      </c>
      <c r="AE244" s="88">
        <v>0</v>
      </c>
      <c r="AF244" s="88">
        <f t="shared" si="77"/>
        <v>0</v>
      </c>
      <c r="AG244" s="87">
        <f t="shared" si="78"/>
        <v>0.90158693000000001</v>
      </c>
      <c r="AH244" s="89" t="s">
        <v>109</v>
      </c>
    </row>
    <row r="245" spans="1:34" ht="37.5" customHeight="1" x14ac:dyDescent="0.25">
      <c r="A245" s="78" t="s">
        <v>305</v>
      </c>
      <c r="B245" s="99" t="str">
        <f>'[2]Ф2 '!B245</f>
        <v>Реконструкция КЛ-6 кВ Ф.3 "АТЭЦ" от опоры 17/8/9 до РУ-6кВ ТП-176</v>
      </c>
      <c r="C245" s="100" t="str">
        <f>'[2]Ф2 '!C245</f>
        <v>Q_ДЭСК_37</v>
      </c>
      <c r="D245" s="82" t="s">
        <v>103</v>
      </c>
      <c r="E245" s="82">
        <f>'[2]Ф2 '!E245</f>
        <v>2026</v>
      </c>
      <c r="F245" s="84" t="str">
        <f>'[2]Ф2 '!F245</f>
        <v>нд</v>
      </c>
      <c r="G245" s="82">
        <f>'[2]Ф2 '!G245</f>
        <v>2026</v>
      </c>
      <c r="H245" s="84">
        <f>'[2]Ф2 '!T245/1.2</f>
        <v>0</v>
      </c>
      <c r="I245" s="83">
        <v>1.11991398</v>
      </c>
      <c r="J245" s="82" t="s">
        <v>51</v>
      </c>
      <c r="K245" s="84">
        <v>0</v>
      </c>
      <c r="L245" s="84">
        <v>0</v>
      </c>
      <c r="M245" s="84">
        <v>0</v>
      </c>
      <c r="N245" s="84">
        <v>0</v>
      </c>
      <c r="O245" s="84">
        <v>0</v>
      </c>
      <c r="P245" s="113">
        <f t="shared" si="75"/>
        <v>1.11991398</v>
      </c>
      <c r="Q245" s="110">
        <v>0</v>
      </c>
      <c r="R245" s="109">
        <f t="shared" si="71"/>
        <v>1.11991398</v>
      </c>
      <c r="S245" s="110">
        <v>0</v>
      </c>
      <c r="T245" s="84">
        <v>0</v>
      </c>
      <c r="U245" s="88">
        <v>0</v>
      </c>
      <c r="V245" s="88">
        <v>0</v>
      </c>
      <c r="W245" s="84">
        <f t="shared" si="67"/>
        <v>0</v>
      </c>
      <c r="X245" s="82">
        <v>0</v>
      </c>
      <c r="Y245" s="84">
        <f t="shared" si="76"/>
        <v>0</v>
      </c>
      <c r="Z245" s="88">
        <f t="shared" si="74"/>
        <v>0</v>
      </c>
      <c r="AA245" s="83">
        <f t="shared" si="74"/>
        <v>1.11991398</v>
      </c>
      <c r="AB245" s="88">
        <v>0</v>
      </c>
      <c r="AC245" s="88">
        <v>0</v>
      </c>
      <c r="AD245" s="88">
        <v>0</v>
      </c>
      <c r="AE245" s="88">
        <v>0</v>
      </c>
      <c r="AF245" s="88">
        <f t="shared" si="77"/>
        <v>0</v>
      </c>
      <c r="AG245" s="87">
        <f t="shared" si="78"/>
        <v>1.11991398</v>
      </c>
      <c r="AH245" s="89" t="s">
        <v>109</v>
      </c>
    </row>
    <row r="246" spans="1:34" ht="37.5" customHeight="1" x14ac:dyDescent="0.25">
      <c r="A246" s="78" t="s">
        <v>306</v>
      </c>
      <c r="B246" s="99" t="str">
        <f>'[2]Ф2 '!B246</f>
        <v>Реконструкция КЛ-6 кВ Ф. №28 "Кролевцы" от опоры № 14/2 до РУ-6кВ  ТП-204</v>
      </c>
      <c r="C246" s="100" t="str">
        <f>'[2]Ф2 '!C246</f>
        <v>Q_ДЭСК_38</v>
      </c>
      <c r="D246" s="82" t="s">
        <v>103</v>
      </c>
      <c r="E246" s="82">
        <f>'[2]Ф2 '!E246</f>
        <v>2026</v>
      </c>
      <c r="F246" s="84" t="str">
        <f>'[2]Ф2 '!F246</f>
        <v>нд</v>
      </c>
      <c r="G246" s="82">
        <f>'[2]Ф2 '!G246</f>
        <v>2026</v>
      </c>
      <c r="H246" s="84">
        <f>'[2]Ф2 '!T246/1.2</f>
        <v>0</v>
      </c>
      <c r="I246" s="83">
        <v>6.3003908900000001</v>
      </c>
      <c r="J246" s="82" t="s">
        <v>51</v>
      </c>
      <c r="K246" s="84">
        <v>0</v>
      </c>
      <c r="L246" s="84">
        <v>0</v>
      </c>
      <c r="M246" s="84">
        <v>0</v>
      </c>
      <c r="N246" s="84">
        <v>0</v>
      </c>
      <c r="O246" s="84">
        <v>0</v>
      </c>
      <c r="P246" s="113">
        <f t="shared" si="75"/>
        <v>6.3003908900000001</v>
      </c>
      <c r="Q246" s="110">
        <v>0</v>
      </c>
      <c r="R246" s="109">
        <f t="shared" si="71"/>
        <v>6.3003908900000001</v>
      </c>
      <c r="S246" s="110">
        <v>0</v>
      </c>
      <c r="T246" s="84">
        <v>0</v>
      </c>
      <c r="U246" s="88">
        <v>0</v>
      </c>
      <c r="V246" s="88">
        <v>0</v>
      </c>
      <c r="W246" s="84">
        <f t="shared" si="67"/>
        <v>0</v>
      </c>
      <c r="X246" s="82">
        <v>0</v>
      </c>
      <c r="Y246" s="84">
        <f t="shared" si="76"/>
        <v>0</v>
      </c>
      <c r="Z246" s="88">
        <f t="shared" si="74"/>
        <v>0</v>
      </c>
      <c r="AA246" s="83">
        <f t="shared" si="74"/>
        <v>6.3003908900000001</v>
      </c>
      <c r="AB246" s="88">
        <v>0</v>
      </c>
      <c r="AC246" s="88">
        <v>0</v>
      </c>
      <c r="AD246" s="88">
        <v>0</v>
      </c>
      <c r="AE246" s="88">
        <v>0</v>
      </c>
      <c r="AF246" s="88">
        <f t="shared" si="77"/>
        <v>0</v>
      </c>
      <c r="AG246" s="87">
        <f t="shared" si="78"/>
        <v>6.3003908900000001</v>
      </c>
      <c r="AH246" s="89" t="s">
        <v>109</v>
      </c>
    </row>
    <row r="247" spans="1:34" ht="37.5" customHeight="1" x14ac:dyDescent="0.25">
      <c r="A247" s="78" t="s">
        <v>307</v>
      </c>
      <c r="B247" s="99" t="str">
        <f>'[2]Ф2 '!B247</f>
        <v xml:space="preserve">Реконструкция КЛ-6 кВ Ф.№2 ПС"АТЭЦ" от  опоры №8 до РУ-6кВ КТП 100 </v>
      </c>
      <c r="C247" s="100" t="str">
        <f>'[2]Ф2 '!C247</f>
        <v>Q_ДЭСК_39</v>
      </c>
      <c r="D247" s="82" t="s">
        <v>103</v>
      </c>
      <c r="E247" s="82">
        <f>'[2]Ф2 '!E247</f>
        <v>2026</v>
      </c>
      <c r="F247" s="84" t="str">
        <f>'[2]Ф2 '!F247</f>
        <v>нд</v>
      </c>
      <c r="G247" s="82">
        <f>'[2]Ф2 '!G247</f>
        <v>2026</v>
      </c>
      <c r="H247" s="84">
        <f>'[2]Ф2 '!T247/1.2</f>
        <v>0</v>
      </c>
      <c r="I247" s="83">
        <v>0.43572611999999999</v>
      </c>
      <c r="J247" s="82" t="s">
        <v>51</v>
      </c>
      <c r="K247" s="84">
        <v>0</v>
      </c>
      <c r="L247" s="84">
        <v>0</v>
      </c>
      <c r="M247" s="84">
        <v>0</v>
      </c>
      <c r="N247" s="84">
        <v>0</v>
      </c>
      <c r="O247" s="84">
        <v>0</v>
      </c>
      <c r="P247" s="113">
        <f t="shared" si="75"/>
        <v>0.43572611999999999</v>
      </c>
      <c r="Q247" s="110">
        <v>0</v>
      </c>
      <c r="R247" s="109">
        <f t="shared" si="71"/>
        <v>0.43572611999999999</v>
      </c>
      <c r="S247" s="110">
        <v>0</v>
      </c>
      <c r="T247" s="84">
        <v>0</v>
      </c>
      <c r="U247" s="88">
        <v>0</v>
      </c>
      <c r="V247" s="88">
        <v>0</v>
      </c>
      <c r="W247" s="84">
        <f t="shared" si="67"/>
        <v>0</v>
      </c>
      <c r="X247" s="82">
        <v>0</v>
      </c>
      <c r="Y247" s="84">
        <f t="shared" si="76"/>
        <v>0</v>
      </c>
      <c r="Z247" s="88">
        <f t="shared" si="74"/>
        <v>0</v>
      </c>
      <c r="AA247" s="83">
        <f t="shared" si="74"/>
        <v>0.43572611999999999</v>
      </c>
      <c r="AB247" s="88">
        <v>0</v>
      </c>
      <c r="AC247" s="88">
        <v>0</v>
      </c>
      <c r="AD247" s="88">
        <v>0</v>
      </c>
      <c r="AE247" s="88">
        <v>0</v>
      </c>
      <c r="AF247" s="88">
        <f t="shared" si="77"/>
        <v>0</v>
      </c>
      <c r="AG247" s="87">
        <f t="shared" si="78"/>
        <v>0.43572611999999999</v>
      </c>
      <c r="AH247" s="89" t="s">
        <v>109</v>
      </c>
    </row>
    <row r="248" spans="1:34" ht="37.5" customHeight="1" x14ac:dyDescent="0.25">
      <c r="A248" s="78" t="s">
        <v>308</v>
      </c>
      <c r="B248" s="99" t="str">
        <f>'[2]Ф2 '!B248</f>
        <v>Реконструкция КВЛ-6кВФ. №2,№4 "АТЭЦ" от РУ-6кВ ТП-101 до РУ-6кВ ТП-103</v>
      </c>
      <c r="C248" s="100" t="str">
        <f>'[2]Ф2 '!C248</f>
        <v>Q_ДЭСК_40</v>
      </c>
      <c r="D248" s="82" t="s">
        <v>103</v>
      </c>
      <c r="E248" s="82">
        <f>'[2]Ф2 '!E248</f>
        <v>2026</v>
      </c>
      <c r="F248" s="84" t="str">
        <f>'[2]Ф2 '!F248</f>
        <v>нд</v>
      </c>
      <c r="G248" s="82">
        <f>'[2]Ф2 '!G248</f>
        <v>2026</v>
      </c>
      <c r="H248" s="84">
        <f>'[2]Ф2 '!T248/1.2</f>
        <v>0</v>
      </c>
      <c r="I248" s="83">
        <v>11.89259738</v>
      </c>
      <c r="J248" s="82" t="s">
        <v>51</v>
      </c>
      <c r="K248" s="84">
        <v>0</v>
      </c>
      <c r="L248" s="84">
        <v>0</v>
      </c>
      <c r="M248" s="84">
        <v>0</v>
      </c>
      <c r="N248" s="84">
        <v>0</v>
      </c>
      <c r="O248" s="84">
        <v>0</v>
      </c>
      <c r="P248" s="113">
        <f t="shared" si="75"/>
        <v>11.89259738</v>
      </c>
      <c r="Q248" s="110">
        <v>0</v>
      </c>
      <c r="R248" s="109">
        <f t="shared" si="71"/>
        <v>11.89259738</v>
      </c>
      <c r="S248" s="110">
        <v>0</v>
      </c>
      <c r="T248" s="84">
        <v>0</v>
      </c>
      <c r="U248" s="88">
        <v>0</v>
      </c>
      <c r="V248" s="88">
        <v>0</v>
      </c>
      <c r="W248" s="84">
        <f t="shared" si="67"/>
        <v>0</v>
      </c>
      <c r="X248" s="82">
        <v>0</v>
      </c>
      <c r="Y248" s="84">
        <f t="shared" si="76"/>
        <v>0</v>
      </c>
      <c r="Z248" s="88">
        <f t="shared" si="74"/>
        <v>0</v>
      </c>
      <c r="AA248" s="83">
        <f t="shared" si="74"/>
        <v>11.89259738</v>
      </c>
      <c r="AB248" s="88">
        <v>0</v>
      </c>
      <c r="AC248" s="88">
        <v>0</v>
      </c>
      <c r="AD248" s="88">
        <v>0</v>
      </c>
      <c r="AE248" s="88">
        <v>0</v>
      </c>
      <c r="AF248" s="88">
        <f t="shared" si="77"/>
        <v>0</v>
      </c>
      <c r="AG248" s="87">
        <f t="shared" si="78"/>
        <v>11.89259738</v>
      </c>
      <c r="AH248" s="89" t="s">
        <v>109</v>
      </c>
    </row>
    <row r="249" spans="1:34" ht="37.5" customHeight="1" x14ac:dyDescent="0.25">
      <c r="A249" s="78" t="s">
        <v>309</v>
      </c>
      <c r="B249" s="99" t="str">
        <f>'[2]Ф2 '!B249</f>
        <v>Реконструкция КЛ-6кВ Ф.№9,28 ПС "Кролевцы" от РУ-6кВ ТП-204 до РУ-6кВ ТП-207</v>
      </c>
      <c r="C249" s="100" t="str">
        <f>'[2]Ф2 '!C249</f>
        <v>Q_ДЭСК_41</v>
      </c>
      <c r="D249" s="82" t="s">
        <v>103</v>
      </c>
      <c r="E249" s="82">
        <f>'[2]Ф2 '!E249</f>
        <v>2026</v>
      </c>
      <c r="F249" s="84" t="str">
        <f>'[2]Ф2 '!F249</f>
        <v>нд</v>
      </c>
      <c r="G249" s="82">
        <f>'[2]Ф2 '!G249</f>
        <v>2026</v>
      </c>
      <c r="H249" s="84">
        <f>'[2]Ф2 '!T249/1.2</f>
        <v>0</v>
      </c>
      <c r="I249" s="83">
        <v>9.5763817400000004</v>
      </c>
      <c r="J249" s="82" t="s">
        <v>51</v>
      </c>
      <c r="K249" s="84">
        <v>0</v>
      </c>
      <c r="L249" s="84">
        <v>0</v>
      </c>
      <c r="M249" s="84">
        <v>0</v>
      </c>
      <c r="N249" s="84">
        <v>0</v>
      </c>
      <c r="O249" s="84">
        <v>0</v>
      </c>
      <c r="P249" s="113">
        <f t="shared" si="75"/>
        <v>9.5763817400000004</v>
      </c>
      <c r="Q249" s="110">
        <v>0</v>
      </c>
      <c r="R249" s="109">
        <f t="shared" si="71"/>
        <v>9.5763817400000004</v>
      </c>
      <c r="S249" s="110">
        <v>0</v>
      </c>
      <c r="T249" s="84">
        <v>0</v>
      </c>
      <c r="U249" s="88">
        <v>0</v>
      </c>
      <c r="V249" s="88">
        <v>0</v>
      </c>
      <c r="W249" s="84">
        <f t="shared" si="67"/>
        <v>0</v>
      </c>
      <c r="X249" s="82">
        <v>0</v>
      </c>
      <c r="Y249" s="84">
        <f t="shared" si="76"/>
        <v>0</v>
      </c>
      <c r="Z249" s="88">
        <f t="shared" si="74"/>
        <v>0</v>
      </c>
      <c r="AA249" s="83">
        <f t="shared" si="74"/>
        <v>9.5763817400000004</v>
      </c>
      <c r="AB249" s="88">
        <v>0</v>
      </c>
      <c r="AC249" s="88">
        <v>0</v>
      </c>
      <c r="AD249" s="88">
        <v>0</v>
      </c>
      <c r="AE249" s="88">
        <v>0</v>
      </c>
      <c r="AF249" s="88">
        <f t="shared" si="77"/>
        <v>0</v>
      </c>
      <c r="AG249" s="87">
        <f t="shared" si="78"/>
        <v>9.5763817400000004</v>
      </c>
      <c r="AH249" s="89" t="s">
        <v>109</v>
      </c>
    </row>
    <row r="250" spans="1:34" ht="37.5" customHeight="1" x14ac:dyDescent="0.25">
      <c r="A250" s="78" t="s">
        <v>310</v>
      </c>
      <c r="B250" s="99" t="str">
        <f>'[2]Ф2 '!B250</f>
        <v>Монтаж  КЛ-6,0 кВ ТП 69-ТП 331 прокладка КЛ-6,0 кВ ААБл-6 3х240 (350 м.)</v>
      </c>
      <c r="C250" s="100" t="str">
        <f>'[2]Ф2 '!C250</f>
        <v>Q_ДЭСК_42</v>
      </c>
      <c r="D250" s="82" t="s">
        <v>103</v>
      </c>
      <c r="E250" s="82">
        <f>'[2]Ф2 '!E250</f>
        <v>2026</v>
      </c>
      <c r="F250" s="84" t="str">
        <f>'[2]Ф2 '!F250</f>
        <v>нд</v>
      </c>
      <c r="G250" s="82">
        <f>'[2]Ф2 '!G250</f>
        <v>2026</v>
      </c>
      <c r="H250" s="84">
        <f>'[2]Ф2 '!T250/1.2</f>
        <v>0</v>
      </c>
      <c r="I250" s="83">
        <v>1.1014992699999999</v>
      </c>
      <c r="J250" s="82" t="s">
        <v>51</v>
      </c>
      <c r="K250" s="84">
        <v>0</v>
      </c>
      <c r="L250" s="84">
        <v>0</v>
      </c>
      <c r="M250" s="84">
        <v>0</v>
      </c>
      <c r="N250" s="84">
        <v>0</v>
      </c>
      <c r="O250" s="84">
        <v>0</v>
      </c>
      <c r="P250" s="113">
        <f t="shared" si="75"/>
        <v>1.1014992699999999</v>
      </c>
      <c r="Q250" s="110">
        <v>0</v>
      </c>
      <c r="R250" s="109">
        <f t="shared" si="71"/>
        <v>1.1014992699999999</v>
      </c>
      <c r="S250" s="110">
        <v>0</v>
      </c>
      <c r="T250" s="84">
        <v>0</v>
      </c>
      <c r="U250" s="88">
        <v>0</v>
      </c>
      <c r="V250" s="88">
        <v>0</v>
      </c>
      <c r="W250" s="84">
        <f t="shared" si="67"/>
        <v>0</v>
      </c>
      <c r="X250" s="82">
        <v>0</v>
      </c>
      <c r="Y250" s="84">
        <f t="shared" si="76"/>
        <v>0</v>
      </c>
      <c r="Z250" s="88">
        <f t="shared" si="74"/>
        <v>0</v>
      </c>
      <c r="AA250" s="83">
        <f t="shared" si="74"/>
        <v>1.1014992699999999</v>
      </c>
      <c r="AB250" s="88">
        <v>0</v>
      </c>
      <c r="AC250" s="88">
        <v>0</v>
      </c>
      <c r="AD250" s="88">
        <v>0</v>
      </c>
      <c r="AE250" s="88">
        <v>0</v>
      </c>
      <c r="AF250" s="88">
        <f t="shared" si="77"/>
        <v>0</v>
      </c>
      <c r="AG250" s="87">
        <f t="shared" si="78"/>
        <v>1.1014992699999999</v>
      </c>
      <c r="AH250" s="89" t="s">
        <v>109</v>
      </c>
    </row>
    <row r="251" spans="1:34" ht="37.5" customHeight="1" x14ac:dyDescent="0.25">
      <c r="A251" s="78" t="s">
        <v>311</v>
      </c>
      <c r="B251" s="99" t="str">
        <f>'[2]Ф2 '!B251</f>
        <v>Монтаж  КЛ-6,0 кВ ТП 811-ТП 807 прокладка КЛ-6,0 кВ ААБл-6 3х240 (465 м.)</v>
      </c>
      <c r="C251" s="100" t="str">
        <f>'[2]Ф2 '!C251</f>
        <v>Q_ДЭСК_43</v>
      </c>
      <c r="D251" s="82" t="s">
        <v>103</v>
      </c>
      <c r="E251" s="82">
        <f>'[2]Ф2 '!E251</f>
        <v>2026</v>
      </c>
      <c r="F251" s="84" t="str">
        <f>'[2]Ф2 '!F251</f>
        <v>нд</v>
      </c>
      <c r="G251" s="82">
        <f>'[2]Ф2 '!G251</f>
        <v>2026</v>
      </c>
      <c r="H251" s="84">
        <f>'[2]Ф2 '!T251/1.2</f>
        <v>0</v>
      </c>
      <c r="I251" s="83">
        <v>1.40789604</v>
      </c>
      <c r="J251" s="82" t="s">
        <v>51</v>
      </c>
      <c r="K251" s="84">
        <v>0</v>
      </c>
      <c r="L251" s="84">
        <v>0</v>
      </c>
      <c r="M251" s="84">
        <v>0</v>
      </c>
      <c r="N251" s="84">
        <v>0</v>
      </c>
      <c r="O251" s="84">
        <v>0</v>
      </c>
      <c r="P251" s="113">
        <f t="shared" si="75"/>
        <v>1.40789604</v>
      </c>
      <c r="Q251" s="110">
        <v>0</v>
      </c>
      <c r="R251" s="109">
        <f t="shared" si="71"/>
        <v>1.40789604</v>
      </c>
      <c r="S251" s="110">
        <v>0</v>
      </c>
      <c r="T251" s="84">
        <v>0</v>
      </c>
      <c r="U251" s="88">
        <v>0</v>
      </c>
      <c r="V251" s="88">
        <v>0</v>
      </c>
      <c r="W251" s="84">
        <f t="shared" si="67"/>
        <v>0</v>
      </c>
      <c r="X251" s="82">
        <v>0</v>
      </c>
      <c r="Y251" s="84">
        <f t="shared" si="76"/>
        <v>0</v>
      </c>
      <c r="Z251" s="88">
        <f t="shared" si="74"/>
        <v>0</v>
      </c>
      <c r="AA251" s="83">
        <f t="shared" si="74"/>
        <v>1.40789604</v>
      </c>
      <c r="AB251" s="88">
        <v>0</v>
      </c>
      <c r="AC251" s="88">
        <v>0</v>
      </c>
      <c r="AD251" s="88">
        <v>0</v>
      </c>
      <c r="AE251" s="88">
        <v>0</v>
      </c>
      <c r="AF251" s="88">
        <f t="shared" si="77"/>
        <v>0</v>
      </c>
      <c r="AG251" s="87">
        <f t="shared" si="78"/>
        <v>1.40789604</v>
      </c>
      <c r="AH251" s="89" t="s">
        <v>109</v>
      </c>
    </row>
    <row r="252" spans="1:34" ht="37.5" customHeight="1" x14ac:dyDescent="0.25">
      <c r="A252" s="78" t="s">
        <v>312</v>
      </c>
      <c r="B252" s="99" t="str">
        <f>'[2]Ф2 '!B252</f>
        <v>Монтаж  КЛ-6,0 кВ РП 11-ТП 132 : прокладка КЛ-6,0 кВ ААБл-6 3х240 (1000 м.)</v>
      </c>
      <c r="C252" s="100" t="str">
        <f>'[2]Ф2 '!C252</f>
        <v>Q_ДЭСК_44</v>
      </c>
      <c r="D252" s="82" t="s">
        <v>103</v>
      </c>
      <c r="E252" s="82">
        <f>'[2]Ф2 '!E252</f>
        <v>2026</v>
      </c>
      <c r="F252" s="84" t="str">
        <f>'[2]Ф2 '!F252</f>
        <v>нд</v>
      </c>
      <c r="G252" s="82">
        <f>'[2]Ф2 '!G252</f>
        <v>2026</v>
      </c>
      <c r="H252" s="84">
        <f>'[2]Ф2 '!T252/1.2</f>
        <v>0</v>
      </c>
      <c r="I252" s="83">
        <v>2.8566955100000002</v>
      </c>
      <c r="J252" s="82" t="s">
        <v>51</v>
      </c>
      <c r="K252" s="84">
        <v>0</v>
      </c>
      <c r="L252" s="84">
        <v>0</v>
      </c>
      <c r="M252" s="84">
        <v>0</v>
      </c>
      <c r="N252" s="84">
        <v>0</v>
      </c>
      <c r="O252" s="84">
        <v>0</v>
      </c>
      <c r="P252" s="113">
        <f t="shared" si="75"/>
        <v>2.8566955100000002</v>
      </c>
      <c r="Q252" s="110">
        <v>0</v>
      </c>
      <c r="R252" s="109">
        <f t="shared" si="71"/>
        <v>2.8566955100000002</v>
      </c>
      <c r="S252" s="110">
        <v>0</v>
      </c>
      <c r="T252" s="84">
        <v>0</v>
      </c>
      <c r="U252" s="88">
        <v>0</v>
      </c>
      <c r="V252" s="88">
        <v>0</v>
      </c>
      <c r="W252" s="84">
        <f t="shared" si="67"/>
        <v>0</v>
      </c>
      <c r="X252" s="82">
        <v>0</v>
      </c>
      <c r="Y252" s="84">
        <f t="shared" si="76"/>
        <v>0</v>
      </c>
      <c r="Z252" s="88">
        <f t="shared" si="74"/>
        <v>0</v>
      </c>
      <c r="AA252" s="83">
        <f t="shared" si="74"/>
        <v>2.8566955100000002</v>
      </c>
      <c r="AB252" s="88">
        <v>0</v>
      </c>
      <c r="AC252" s="88">
        <v>0</v>
      </c>
      <c r="AD252" s="88">
        <v>0</v>
      </c>
      <c r="AE252" s="88">
        <v>0</v>
      </c>
      <c r="AF252" s="88">
        <f t="shared" si="77"/>
        <v>0</v>
      </c>
      <c r="AG252" s="87">
        <f t="shared" si="78"/>
        <v>2.8566955100000002</v>
      </c>
      <c r="AH252" s="89" t="s">
        <v>109</v>
      </c>
    </row>
    <row r="253" spans="1:34" ht="37.5" customHeight="1" x14ac:dyDescent="0.25">
      <c r="A253" s="78" t="s">
        <v>313</v>
      </c>
      <c r="B253" s="99" t="str">
        <f>'[2]Ф2 '!B253</f>
        <v>Монтаж ВЛ-6,0 кВ: провод СИП-3 1х120 от КТП-70 до проектируемой КТП-630 кВА по ул. Михайловская, 43</v>
      </c>
      <c r="C253" s="100" t="str">
        <f>'[2]Ф2 '!C253</f>
        <v>Q_ДЭСК_46</v>
      </c>
      <c r="D253" s="82" t="s">
        <v>103</v>
      </c>
      <c r="E253" s="82">
        <f>'[2]Ф2 '!E253</f>
        <v>2026</v>
      </c>
      <c r="F253" s="84" t="str">
        <f>'[2]Ф2 '!F253</f>
        <v>нд</v>
      </c>
      <c r="G253" s="82">
        <f>'[2]Ф2 '!G253</f>
        <v>2026</v>
      </c>
      <c r="H253" s="84">
        <f>'[2]Ф2 '!T253/1.2</f>
        <v>0</v>
      </c>
      <c r="I253" s="83">
        <v>0.71051122</v>
      </c>
      <c r="J253" s="82" t="s">
        <v>51</v>
      </c>
      <c r="K253" s="84">
        <v>0</v>
      </c>
      <c r="L253" s="84">
        <v>0</v>
      </c>
      <c r="M253" s="84">
        <v>0</v>
      </c>
      <c r="N253" s="84">
        <v>0</v>
      </c>
      <c r="O253" s="84">
        <v>0</v>
      </c>
      <c r="P253" s="113">
        <f t="shared" si="75"/>
        <v>0.71051122</v>
      </c>
      <c r="Q253" s="110">
        <v>0</v>
      </c>
      <c r="R253" s="109">
        <f t="shared" si="71"/>
        <v>0.71051122</v>
      </c>
      <c r="S253" s="110">
        <v>0</v>
      </c>
      <c r="T253" s="84">
        <v>0</v>
      </c>
      <c r="U253" s="88">
        <v>0</v>
      </c>
      <c r="V253" s="88">
        <v>0</v>
      </c>
      <c r="W253" s="84">
        <f t="shared" si="67"/>
        <v>0</v>
      </c>
      <c r="X253" s="82">
        <v>0</v>
      </c>
      <c r="Y253" s="84">
        <f t="shared" si="76"/>
        <v>0</v>
      </c>
      <c r="Z253" s="88">
        <f t="shared" si="74"/>
        <v>0</v>
      </c>
      <c r="AA253" s="83">
        <f t="shared" si="74"/>
        <v>0.71051122</v>
      </c>
      <c r="AB253" s="88">
        <v>0</v>
      </c>
      <c r="AC253" s="88">
        <v>0</v>
      </c>
      <c r="AD253" s="88">
        <v>0</v>
      </c>
      <c r="AE253" s="88">
        <v>0</v>
      </c>
      <c r="AF253" s="88">
        <f t="shared" si="77"/>
        <v>0</v>
      </c>
      <c r="AG253" s="87">
        <f t="shared" si="78"/>
        <v>0.71051122</v>
      </c>
      <c r="AH253" s="89" t="s">
        <v>109</v>
      </c>
    </row>
    <row r="254" spans="1:34" ht="37.5" customHeight="1" x14ac:dyDescent="0.25">
      <c r="A254" s="78" t="s">
        <v>314</v>
      </c>
      <c r="B254" s="99" t="str">
        <f>'[2]Ф2 '!B254</f>
        <v>Монтаж ВЛ-6,0 кВ: провод СИП-3 1х120 от КТП-82 до проектируемой КТП-630 кВА по ул. Верхне-Морская, 28</v>
      </c>
      <c r="C254" s="100" t="str">
        <f>'[2]Ф2 '!C254</f>
        <v>Q_ДЭСК_47</v>
      </c>
      <c r="D254" s="82" t="s">
        <v>103</v>
      </c>
      <c r="E254" s="82">
        <f>'[2]Ф2 '!E254</f>
        <v>2026</v>
      </c>
      <c r="F254" s="84" t="str">
        <f>'[2]Ф2 '!F254</f>
        <v>нд</v>
      </c>
      <c r="G254" s="82">
        <f>'[2]Ф2 '!G254</f>
        <v>2026</v>
      </c>
      <c r="H254" s="84">
        <f>'[2]Ф2 '!T254/1.2</f>
        <v>0</v>
      </c>
      <c r="I254" s="83">
        <v>1.0500733499999999</v>
      </c>
      <c r="J254" s="82" t="s">
        <v>51</v>
      </c>
      <c r="K254" s="84">
        <v>0</v>
      </c>
      <c r="L254" s="84">
        <v>0</v>
      </c>
      <c r="M254" s="84">
        <v>0</v>
      </c>
      <c r="N254" s="84">
        <v>0</v>
      </c>
      <c r="O254" s="84">
        <v>0</v>
      </c>
      <c r="P254" s="113">
        <f t="shared" si="75"/>
        <v>1.0500733499999999</v>
      </c>
      <c r="Q254" s="110">
        <v>0</v>
      </c>
      <c r="R254" s="109">
        <f t="shared" si="71"/>
        <v>1.0500733499999999</v>
      </c>
      <c r="S254" s="110">
        <v>0</v>
      </c>
      <c r="T254" s="84">
        <v>0</v>
      </c>
      <c r="U254" s="88">
        <v>0</v>
      </c>
      <c r="V254" s="88">
        <v>0</v>
      </c>
      <c r="W254" s="84">
        <f t="shared" si="67"/>
        <v>0</v>
      </c>
      <c r="X254" s="82">
        <v>0</v>
      </c>
      <c r="Y254" s="84">
        <f t="shared" si="76"/>
        <v>0</v>
      </c>
      <c r="Z254" s="88">
        <f t="shared" si="74"/>
        <v>0</v>
      </c>
      <c r="AA254" s="83">
        <f t="shared" si="74"/>
        <v>1.0500733499999999</v>
      </c>
      <c r="AB254" s="88">
        <v>0</v>
      </c>
      <c r="AC254" s="88">
        <v>0</v>
      </c>
      <c r="AD254" s="88">
        <v>0</v>
      </c>
      <c r="AE254" s="88">
        <v>0</v>
      </c>
      <c r="AF254" s="88">
        <f t="shared" si="77"/>
        <v>0</v>
      </c>
      <c r="AG254" s="87">
        <f t="shared" si="78"/>
        <v>1.0500733499999999</v>
      </c>
      <c r="AH254" s="89" t="s">
        <v>109</v>
      </c>
    </row>
    <row r="255" spans="1:34" ht="37.5" customHeight="1" x14ac:dyDescent="0.25">
      <c r="A255" s="78" t="s">
        <v>315</v>
      </c>
      <c r="B255" s="99" t="str">
        <f>'[2]Ф2 '!B255</f>
        <v xml:space="preserve">Реконструкция ВЛ-6,0 кВ СИП-3 1х120 от КТП-627 до ТП-77 Ф21 ПС Голубовка: провод СИП-3 1х120 </v>
      </c>
      <c r="C255" s="100" t="str">
        <f>'[2]Ф2 '!C255</f>
        <v>Q_ДЭСК_48</v>
      </c>
      <c r="D255" s="82" t="s">
        <v>103</v>
      </c>
      <c r="E255" s="82">
        <f>'[2]Ф2 '!E255</f>
        <v>2026</v>
      </c>
      <c r="F255" s="84" t="str">
        <f>'[2]Ф2 '!F255</f>
        <v>нд</v>
      </c>
      <c r="G255" s="82">
        <f>'[2]Ф2 '!G255</f>
        <v>2026</v>
      </c>
      <c r="H255" s="84">
        <f>'[2]Ф2 '!T255/1.2</f>
        <v>0</v>
      </c>
      <c r="I255" s="83">
        <v>8.1218829199999991</v>
      </c>
      <c r="J255" s="82" t="s">
        <v>51</v>
      </c>
      <c r="K255" s="84">
        <v>0</v>
      </c>
      <c r="L255" s="84">
        <v>0</v>
      </c>
      <c r="M255" s="84">
        <v>0</v>
      </c>
      <c r="N255" s="84">
        <v>0</v>
      </c>
      <c r="O255" s="84">
        <v>0</v>
      </c>
      <c r="P255" s="113">
        <f t="shared" si="75"/>
        <v>8.1218829199999991</v>
      </c>
      <c r="Q255" s="110">
        <v>0</v>
      </c>
      <c r="R255" s="109">
        <f t="shared" si="71"/>
        <v>8.1218829199999991</v>
      </c>
      <c r="S255" s="110">
        <v>0</v>
      </c>
      <c r="T255" s="84">
        <v>0</v>
      </c>
      <c r="U255" s="88">
        <v>0</v>
      </c>
      <c r="V255" s="88">
        <v>0</v>
      </c>
      <c r="W255" s="84">
        <f t="shared" si="67"/>
        <v>0</v>
      </c>
      <c r="X255" s="82">
        <v>0</v>
      </c>
      <c r="Y255" s="84">
        <f t="shared" si="76"/>
        <v>0</v>
      </c>
      <c r="Z255" s="88">
        <f t="shared" si="74"/>
        <v>0</v>
      </c>
      <c r="AA255" s="83">
        <f t="shared" si="74"/>
        <v>8.1218829199999991</v>
      </c>
      <c r="AB255" s="88">
        <v>0</v>
      </c>
      <c r="AC255" s="88">
        <v>0</v>
      </c>
      <c r="AD255" s="88">
        <v>0</v>
      </c>
      <c r="AE255" s="88">
        <v>0</v>
      </c>
      <c r="AF255" s="88">
        <f t="shared" si="77"/>
        <v>0</v>
      </c>
      <c r="AG255" s="87">
        <f t="shared" si="78"/>
        <v>8.1218829199999991</v>
      </c>
      <c r="AH255" s="89" t="s">
        <v>109</v>
      </c>
    </row>
    <row r="256" spans="1:34" ht="37.5" customHeight="1" x14ac:dyDescent="0.25">
      <c r="A256" s="78" t="s">
        <v>316</v>
      </c>
      <c r="B256" s="99" t="str">
        <f>'[2]Ф2 '!B256</f>
        <v xml:space="preserve">Монтаж ВЛ-6,0/0,4 кВ: провод СИП-3 1х120; СИП-2 3х120-1х95 от КТП-897 до КТП-895 </v>
      </c>
      <c r="C256" s="100" t="str">
        <f>'[2]Ф2 '!C256</f>
        <v>Q_ДЭСК_49</v>
      </c>
      <c r="D256" s="82" t="s">
        <v>103</v>
      </c>
      <c r="E256" s="82">
        <f>'[2]Ф2 '!E256</f>
        <v>2026</v>
      </c>
      <c r="F256" s="84" t="str">
        <f>'[2]Ф2 '!F256</f>
        <v>нд</v>
      </c>
      <c r="G256" s="82">
        <f>'[2]Ф2 '!G256</f>
        <v>2026</v>
      </c>
      <c r="H256" s="84">
        <f>'[2]Ф2 '!T256/1.2</f>
        <v>0</v>
      </c>
      <c r="I256" s="83">
        <v>1.9462376299999999</v>
      </c>
      <c r="J256" s="82" t="s">
        <v>51</v>
      </c>
      <c r="K256" s="84">
        <v>0</v>
      </c>
      <c r="L256" s="84">
        <v>0</v>
      </c>
      <c r="M256" s="84">
        <v>0</v>
      </c>
      <c r="N256" s="84">
        <v>0</v>
      </c>
      <c r="O256" s="84">
        <v>0</v>
      </c>
      <c r="P256" s="113">
        <f t="shared" si="75"/>
        <v>1.9462376299999999</v>
      </c>
      <c r="Q256" s="110">
        <v>0</v>
      </c>
      <c r="R256" s="109">
        <f t="shared" si="71"/>
        <v>1.9462376299999999</v>
      </c>
      <c r="S256" s="110">
        <v>0</v>
      </c>
      <c r="T256" s="84">
        <v>0</v>
      </c>
      <c r="U256" s="88">
        <v>0</v>
      </c>
      <c r="V256" s="88">
        <v>0</v>
      </c>
      <c r="W256" s="84">
        <f t="shared" si="67"/>
        <v>0</v>
      </c>
      <c r="X256" s="82">
        <v>0</v>
      </c>
      <c r="Y256" s="84">
        <f t="shared" si="76"/>
        <v>0</v>
      </c>
      <c r="Z256" s="88">
        <f t="shared" si="74"/>
        <v>0</v>
      </c>
      <c r="AA256" s="83">
        <f t="shared" si="74"/>
        <v>1.9462376299999999</v>
      </c>
      <c r="AB256" s="88">
        <v>0</v>
      </c>
      <c r="AC256" s="88">
        <v>0</v>
      </c>
      <c r="AD256" s="88">
        <v>0</v>
      </c>
      <c r="AE256" s="88">
        <v>0</v>
      </c>
      <c r="AF256" s="88">
        <f t="shared" si="77"/>
        <v>0</v>
      </c>
      <c r="AG256" s="87">
        <f t="shared" si="78"/>
        <v>1.9462376299999999</v>
      </c>
      <c r="AH256" s="89" t="s">
        <v>109</v>
      </c>
    </row>
    <row r="257" spans="1:34" ht="37.5" customHeight="1" x14ac:dyDescent="0.25">
      <c r="A257" s="78" t="s">
        <v>317</v>
      </c>
      <c r="B257" s="99" t="str">
        <f>'[2]Ф2 '!B257</f>
        <v>Реконструкция ВЛ-0,4 кВ ф. "Терешковой", КТП № 61,г. Дальнереченск</v>
      </c>
      <c r="C257" s="100" t="str">
        <f>'[2]Ф2 '!C257</f>
        <v>Q_ДЭСК_99</v>
      </c>
      <c r="D257" s="82" t="s">
        <v>103</v>
      </c>
      <c r="E257" s="82">
        <f>'[2]Ф2 '!E257</f>
        <v>2027</v>
      </c>
      <c r="F257" s="84" t="str">
        <f>'[2]Ф2 '!F257</f>
        <v>нд</v>
      </c>
      <c r="G257" s="82">
        <f>'[2]Ф2 '!G257</f>
        <v>2027</v>
      </c>
      <c r="H257" s="84">
        <f>'[2]Ф2 '!T257/1.2</f>
        <v>0</v>
      </c>
      <c r="I257" s="83">
        <v>4.7926198500000003</v>
      </c>
      <c r="J257" s="82" t="s">
        <v>51</v>
      </c>
      <c r="K257" s="84">
        <v>0</v>
      </c>
      <c r="L257" s="84">
        <v>0</v>
      </c>
      <c r="M257" s="84">
        <v>0</v>
      </c>
      <c r="N257" s="84">
        <v>0</v>
      </c>
      <c r="O257" s="84">
        <v>0</v>
      </c>
      <c r="P257" s="113">
        <f t="shared" si="75"/>
        <v>4.7926198500000003</v>
      </c>
      <c r="Q257" s="110">
        <v>0</v>
      </c>
      <c r="R257" s="109">
        <f t="shared" si="71"/>
        <v>4.7926198500000003</v>
      </c>
      <c r="S257" s="110">
        <v>0</v>
      </c>
      <c r="T257" s="84">
        <v>0</v>
      </c>
      <c r="U257" s="88">
        <v>0</v>
      </c>
      <c r="V257" s="88">
        <v>0</v>
      </c>
      <c r="W257" s="84">
        <f t="shared" si="67"/>
        <v>0</v>
      </c>
      <c r="X257" s="82">
        <v>0</v>
      </c>
      <c r="Y257" s="84">
        <f t="shared" si="76"/>
        <v>0</v>
      </c>
      <c r="Z257" s="88">
        <v>0</v>
      </c>
      <c r="AA257" s="84">
        <v>0</v>
      </c>
      <c r="AB257" s="88">
        <f t="shared" ref="AB257:AC280" si="79">H257</f>
        <v>0</v>
      </c>
      <c r="AC257" s="87">
        <f t="shared" si="79"/>
        <v>4.7926198500000003</v>
      </c>
      <c r="AD257" s="88">
        <v>0</v>
      </c>
      <c r="AE257" s="88">
        <v>0</v>
      </c>
      <c r="AF257" s="88">
        <f t="shared" si="77"/>
        <v>0</v>
      </c>
      <c r="AG257" s="87">
        <f t="shared" si="78"/>
        <v>4.7926198500000003</v>
      </c>
      <c r="AH257" s="89" t="s">
        <v>109</v>
      </c>
    </row>
    <row r="258" spans="1:34" ht="37.5" customHeight="1" x14ac:dyDescent="0.25">
      <c r="A258" s="78" t="s">
        <v>318</v>
      </c>
      <c r="B258" s="99" t="str">
        <f>'[2]Ф2 '!B258</f>
        <v>Реконструкция ВЛ-0,4 кВ ф."Карбышева", КТП № 61,г. Дальнереченск</v>
      </c>
      <c r="C258" s="100" t="str">
        <f>'[2]Ф2 '!C258</f>
        <v>Q_ДЭСК_100</v>
      </c>
      <c r="D258" s="82" t="s">
        <v>103</v>
      </c>
      <c r="E258" s="82">
        <f>'[2]Ф2 '!E258</f>
        <v>2027</v>
      </c>
      <c r="F258" s="84" t="str">
        <f>'[2]Ф2 '!F258</f>
        <v>нд</v>
      </c>
      <c r="G258" s="82">
        <f>'[2]Ф2 '!G258</f>
        <v>2027</v>
      </c>
      <c r="H258" s="84">
        <f>'[2]Ф2 '!T258/1.2</f>
        <v>0</v>
      </c>
      <c r="I258" s="83">
        <v>1.70752298</v>
      </c>
      <c r="J258" s="82" t="s">
        <v>51</v>
      </c>
      <c r="K258" s="84">
        <v>0</v>
      </c>
      <c r="L258" s="84">
        <v>0</v>
      </c>
      <c r="M258" s="84">
        <v>0</v>
      </c>
      <c r="N258" s="84">
        <v>0</v>
      </c>
      <c r="O258" s="84">
        <v>0</v>
      </c>
      <c r="P258" s="113">
        <f t="shared" si="75"/>
        <v>1.70752298</v>
      </c>
      <c r="Q258" s="110">
        <v>0</v>
      </c>
      <c r="R258" s="109">
        <f t="shared" si="71"/>
        <v>1.70752298</v>
      </c>
      <c r="S258" s="110">
        <v>0</v>
      </c>
      <c r="T258" s="84">
        <v>0</v>
      </c>
      <c r="U258" s="88">
        <v>0</v>
      </c>
      <c r="V258" s="88">
        <v>0</v>
      </c>
      <c r="W258" s="84">
        <f t="shared" si="67"/>
        <v>0</v>
      </c>
      <c r="X258" s="82">
        <v>0</v>
      </c>
      <c r="Y258" s="84">
        <f t="shared" si="76"/>
        <v>0</v>
      </c>
      <c r="Z258" s="88">
        <v>0</v>
      </c>
      <c r="AA258" s="84">
        <v>0</v>
      </c>
      <c r="AB258" s="88">
        <f t="shared" si="79"/>
        <v>0</v>
      </c>
      <c r="AC258" s="87">
        <f t="shared" si="79"/>
        <v>1.70752298</v>
      </c>
      <c r="AD258" s="88">
        <v>0</v>
      </c>
      <c r="AE258" s="88">
        <v>0</v>
      </c>
      <c r="AF258" s="88">
        <f t="shared" si="77"/>
        <v>0</v>
      </c>
      <c r="AG258" s="87">
        <f t="shared" si="78"/>
        <v>1.70752298</v>
      </c>
      <c r="AH258" s="89" t="s">
        <v>109</v>
      </c>
    </row>
    <row r="259" spans="1:34" ht="37.5" customHeight="1" x14ac:dyDescent="0.25">
      <c r="A259" s="78" t="s">
        <v>319</v>
      </c>
      <c r="B259" s="99" t="str">
        <f>'[2]Ф2 '!B259</f>
        <v>Реконструкция ВЛ-0,4 кВ ф."Вострецова", КТП № 61,г. Дальнереченск</v>
      </c>
      <c r="C259" s="100" t="str">
        <f>'[2]Ф2 '!C259</f>
        <v>Q_ДЭСК_101</v>
      </c>
      <c r="D259" s="82" t="s">
        <v>103</v>
      </c>
      <c r="E259" s="82">
        <f>'[2]Ф2 '!E259</f>
        <v>2027</v>
      </c>
      <c r="F259" s="84" t="str">
        <f>'[2]Ф2 '!F259</f>
        <v>нд</v>
      </c>
      <c r="G259" s="82">
        <f>'[2]Ф2 '!G259</f>
        <v>2027</v>
      </c>
      <c r="H259" s="84">
        <f>'[2]Ф2 '!T259/1.2</f>
        <v>0</v>
      </c>
      <c r="I259" s="83">
        <v>2.4576473600000002</v>
      </c>
      <c r="J259" s="82" t="s">
        <v>51</v>
      </c>
      <c r="K259" s="84">
        <v>0</v>
      </c>
      <c r="L259" s="84">
        <v>0</v>
      </c>
      <c r="M259" s="84">
        <v>0</v>
      </c>
      <c r="N259" s="84">
        <v>0</v>
      </c>
      <c r="O259" s="84">
        <v>0</v>
      </c>
      <c r="P259" s="113">
        <f t="shared" si="75"/>
        <v>2.4576473600000002</v>
      </c>
      <c r="Q259" s="110">
        <v>0</v>
      </c>
      <c r="R259" s="109">
        <f t="shared" si="71"/>
        <v>2.4576473600000002</v>
      </c>
      <c r="S259" s="110">
        <v>0</v>
      </c>
      <c r="T259" s="84">
        <v>0</v>
      </c>
      <c r="U259" s="88">
        <v>0</v>
      </c>
      <c r="V259" s="88">
        <v>0</v>
      </c>
      <c r="W259" s="84">
        <f t="shared" si="67"/>
        <v>0</v>
      </c>
      <c r="X259" s="82">
        <v>0</v>
      </c>
      <c r="Y259" s="84">
        <f t="shared" si="76"/>
        <v>0</v>
      </c>
      <c r="Z259" s="88">
        <v>0</v>
      </c>
      <c r="AA259" s="84">
        <v>0</v>
      </c>
      <c r="AB259" s="88">
        <f t="shared" si="79"/>
        <v>0</v>
      </c>
      <c r="AC259" s="87">
        <f t="shared" si="79"/>
        <v>2.4576473600000002</v>
      </c>
      <c r="AD259" s="88">
        <v>0</v>
      </c>
      <c r="AE259" s="88">
        <v>0</v>
      </c>
      <c r="AF259" s="88">
        <f t="shared" si="77"/>
        <v>0</v>
      </c>
      <c r="AG259" s="87">
        <f t="shared" si="78"/>
        <v>2.4576473600000002</v>
      </c>
      <c r="AH259" s="89" t="s">
        <v>109</v>
      </c>
    </row>
    <row r="260" spans="1:34" ht="37.5" customHeight="1" x14ac:dyDescent="0.25">
      <c r="A260" s="78" t="s">
        <v>320</v>
      </c>
      <c r="B260" s="99" t="str">
        <f>'[2]Ф2 '!B260</f>
        <v>Реконструкция ВЛ-0,4 кВ ф."Харьковская ", КТП № 55, г. Дальнереченск</v>
      </c>
      <c r="C260" s="100" t="str">
        <f>'[2]Ф2 '!C260</f>
        <v>Q_ДЭСК_103</v>
      </c>
      <c r="D260" s="82" t="s">
        <v>103</v>
      </c>
      <c r="E260" s="82">
        <f>'[2]Ф2 '!E260</f>
        <v>2027</v>
      </c>
      <c r="F260" s="84" t="str">
        <f>'[2]Ф2 '!F260</f>
        <v>нд</v>
      </c>
      <c r="G260" s="82">
        <f>'[2]Ф2 '!G260</f>
        <v>2027</v>
      </c>
      <c r="H260" s="84">
        <f>'[2]Ф2 '!T260/1.2</f>
        <v>0</v>
      </c>
      <c r="I260" s="83">
        <v>4.9851316800000003</v>
      </c>
      <c r="J260" s="82" t="s">
        <v>51</v>
      </c>
      <c r="K260" s="84">
        <v>0</v>
      </c>
      <c r="L260" s="84">
        <v>0</v>
      </c>
      <c r="M260" s="84">
        <v>0</v>
      </c>
      <c r="N260" s="84">
        <v>0</v>
      </c>
      <c r="O260" s="84">
        <v>0</v>
      </c>
      <c r="P260" s="113">
        <f t="shared" si="75"/>
        <v>4.9851316800000003</v>
      </c>
      <c r="Q260" s="110">
        <v>0</v>
      </c>
      <c r="R260" s="109">
        <f t="shared" si="71"/>
        <v>4.9851316800000003</v>
      </c>
      <c r="S260" s="110">
        <v>0</v>
      </c>
      <c r="T260" s="84">
        <v>0</v>
      </c>
      <c r="U260" s="88">
        <v>0</v>
      </c>
      <c r="V260" s="88">
        <v>0</v>
      </c>
      <c r="W260" s="84">
        <f t="shared" si="67"/>
        <v>0</v>
      </c>
      <c r="X260" s="82">
        <v>0</v>
      </c>
      <c r="Y260" s="84">
        <f t="shared" si="76"/>
        <v>0</v>
      </c>
      <c r="Z260" s="88">
        <v>0</v>
      </c>
      <c r="AA260" s="84">
        <v>0</v>
      </c>
      <c r="AB260" s="88">
        <f t="shared" si="79"/>
        <v>0</v>
      </c>
      <c r="AC260" s="87">
        <f t="shared" si="79"/>
        <v>4.9851316800000003</v>
      </c>
      <c r="AD260" s="88">
        <v>0</v>
      </c>
      <c r="AE260" s="88">
        <v>0</v>
      </c>
      <c r="AF260" s="88">
        <f t="shared" si="77"/>
        <v>0</v>
      </c>
      <c r="AG260" s="87">
        <f t="shared" si="78"/>
        <v>4.9851316800000003</v>
      </c>
      <c r="AH260" s="89" t="s">
        <v>109</v>
      </c>
    </row>
    <row r="261" spans="1:34" ht="37.5" customHeight="1" x14ac:dyDescent="0.25">
      <c r="A261" s="78" t="s">
        <v>321</v>
      </c>
      <c r="B261" s="99" t="str">
        <f>'[2]Ф2 '!B261</f>
        <v>Реконструкция ВЛ-0,4 кВ ф. "Плеханова", КТП № 55, г. Дальнереченск</v>
      </c>
      <c r="C261" s="100" t="str">
        <f>'[2]Ф2 '!C261</f>
        <v>Q_ДЭСК_104</v>
      </c>
      <c r="D261" s="82" t="s">
        <v>103</v>
      </c>
      <c r="E261" s="82">
        <f>'[2]Ф2 '!E261</f>
        <v>2027</v>
      </c>
      <c r="F261" s="84" t="str">
        <f>'[2]Ф2 '!F261</f>
        <v>нд</v>
      </c>
      <c r="G261" s="82">
        <f>'[2]Ф2 '!G261</f>
        <v>2027</v>
      </c>
      <c r="H261" s="84">
        <f>'[2]Ф2 '!T261/1.2</f>
        <v>0</v>
      </c>
      <c r="I261" s="83">
        <v>4.5903341199999996</v>
      </c>
      <c r="J261" s="82" t="s">
        <v>51</v>
      </c>
      <c r="K261" s="84">
        <v>0</v>
      </c>
      <c r="L261" s="84">
        <v>0</v>
      </c>
      <c r="M261" s="84">
        <v>0</v>
      </c>
      <c r="N261" s="84">
        <v>0</v>
      </c>
      <c r="O261" s="84">
        <v>0</v>
      </c>
      <c r="P261" s="113">
        <f t="shared" si="75"/>
        <v>4.5903341199999996</v>
      </c>
      <c r="Q261" s="110">
        <v>0</v>
      </c>
      <c r="R261" s="109">
        <f t="shared" si="71"/>
        <v>4.5903341199999996</v>
      </c>
      <c r="S261" s="110">
        <v>0</v>
      </c>
      <c r="T261" s="84">
        <v>0</v>
      </c>
      <c r="U261" s="88">
        <v>0</v>
      </c>
      <c r="V261" s="88">
        <v>0</v>
      </c>
      <c r="W261" s="84">
        <f t="shared" si="67"/>
        <v>0</v>
      </c>
      <c r="X261" s="82">
        <v>0</v>
      </c>
      <c r="Y261" s="84">
        <f t="shared" si="76"/>
        <v>0</v>
      </c>
      <c r="Z261" s="88">
        <v>0</v>
      </c>
      <c r="AA261" s="84">
        <v>0</v>
      </c>
      <c r="AB261" s="88">
        <f t="shared" si="79"/>
        <v>0</v>
      </c>
      <c r="AC261" s="87">
        <f t="shared" si="79"/>
        <v>4.5903341199999996</v>
      </c>
      <c r="AD261" s="88">
        <v>0</v>
      </c>
      <c r="AE261" s="88">
        <v>0</v>
      </c>
      <c r="AF261" s="88">
        <f t="shared" si="77"/>
        <v>0</v>
      </c>
      <c r="AG261" s="87">
        <f t="shared" si="78"/>
        <v>4.5903341199999996</v>
      </c>
      <c r="AH261" s="89" t="s">
        <v>109</v>
      </c>
    </row>
    <row r="262" spans="1:34" ht="37.5" customHeight="1" x14ac:dyDescent="0.25">
      <c r="A262" s="78" t="s">
        <v>322</v>
      </c>
      <c r="B262" s="99" t="str">
        <f>'[2]Ф2 '!B262</f>
        <v>Реконструкция ВЛИ-0,4 кВ от КТПН-69 (участок протяженностью 1,400 км)</v>
      </c>
      <c r="C262" s="100" t="str">
        <f>'[2]Ф2 '!C262</f>
        <v>Q_ДЭСК_106</v>
      </c>
      <c r="D262" s="82" t="s">
        <v>103</v>
      </c>
      <c r="E262" s="82">
        <f>'[2]Ф2 '!E262</f>
        <v>2027</v>
      </c>
      <c r="F262" s="84" t="str">
        <f>'[2]Ф2 '!F262</f>
        <v>нд</v>
      </c>
      <c r="G262" s="82">
        <f>'[2]Ф2 '!G262</f>
        <v>2027</v>
      </c>
      <c r="H262" s="84">
        <f>'[2]Ф2 '!T262/1.2</f>
        <v>0</v>
      </c>
      <c r="I262" s="83">
        <v>3.3427197500000001</v>
      </c>
      <c r="J262" s="82" t="s">
        <v>51</v>
      </c>
      <c r="K262" s="84">
        <v>0</v>
      </c>
      <c r="L262" s="84">
        <v>0</v>
      </c>
      <c r="M262" s="84">
        <v>0</v>
      </c>
      <c r="N262" s="84">
        <v>0</v>
      </c>
      <c r="O262" s="84">
        <v>0</v>
      </c>
      <c r="P262" s="113">
        <f t="shared" si="75"/>
        <v>3.3427197500000001</v>
      </c>
      <c r="Q262" s="110">
        <v>0</v>
      </c>
      <c r="R262" s="109">
        <f t="shared" si="71"/>
        <v>3.3427197500000001</v>
      </c>
      <c r="S262" s="110">
        <v>0</v>
      </c>
      <c r="T262" s="84">
        <v>0</v>
      </c>
      <c r="U262" s="88">
        <v>0</v>
      </c>
      <c r="V262" s="88">
        <v>0</v>
      </c>
      <c r="W262" s="84">
        <f t="shared" si="67"/>
        <v>0</v>
      </c>
      <c r="X262" s="82">
        <v>0</v>
      </c>
      <c r="Y262" s="84">
        <f t="shared" si="76"/>
        <v>0</v>
      </c>
      <c r="Z262" s="88">
        <v>0</v>
      </c>
      <c r="AA262" s="84">
        <v>0</v>
      </c>
      <c r="AB262" s="88">
        <f t="shared" si="79"/>
        <v>0</v>
      </c>
      <c r="AC262" s="87">
        <f t="shared" si="79"/>
        <v>3.3427197500000001</v>
      </c>
      <c r="AD262" s="88">
        <v>0</v>
      </c>
      <c r="AE262" s="88">
        <v>0</v>
      </c>
      <c r="AF262" s="88">
        <f t="shared" si="77"/>
        <v>0</v>
      </c>
      <c r="AG262" s="87">
        <f t="shared" si="78"/>
        <v>3.3427197500000001</v>
      </c>
      <c r="AH262" s="89" t="s">
        <v>109</v>
      </c>
    </row>
    <row r="263" spans="1:34" ht="37.5" customHeight="1" x14ac:dyDescent="0.25">
      <c r="A263" s="78" t="s">
        <v>323</v>
      </c>
      <c r="B263" s="99" t="str">
        <f>'[2]Ф2 '!B263</f>
        <v>Реконструкция ВЛИ-0,4 кВ от КТПН-66 (участок протяженностью 3,675 км)</v>
      </c>
      <c r="C263" s="100" t="str">
        <f>'[2]Ф2 '!C263</f>
        <v>Q_ДЭСК_107</v>
      </c>
      <c r="D263" s="82" t="s">
        <v>103</v>
      </c>
      <c r="E263" s="82">
        <f>'[2]Ф2 '!E263</f>
        <v>2027</v>
      </c>
      <c r="F263" s="84" t="str">
        <f>'[2]Ф2 '!F263</f>
        <v>нд</v>
      </c>
      <c r="G263" s="82">
        <f>'[2]Ф2 '!G263</f>
        <v>2027</v>
      </c>
      <c r="H263" s="84">
        <f>'[2]Ф2 '!T263/1.2</f>
        <v>0</v>
      </c>
      <c r="I263" s="83">
        <v>5.8759278300000002</v>
      </c>
      <c r="J263" s="82" t="s">
        <v>51</v>
      </c>
      <c r="K263" s="84">
        <v>0</v>
      </c>
      <c r="L263" s="84">
        <v>0</v>
      </c>
      <c r="M263" s="84">
        <v>0</v>
      </c>
      <c r="N263" s="84">
        <v>0</v>
      </c>
      <c r="O263" s="84">
        <v>0</v>
      </c>
      <c r="P263" s="113">
        <f t="shared" si="75"/>
        <v>5.8759278300000002</v>
      </c>
      <c r="Q263" s="110">
        <v>0</v>
      </c>
      <c r="R263" s="109">
        <f t="shared" si="71"/>
        <v>5.8759278300000002</v>
      </c>
      <c r="S263" s="110">
        <v>0</v>
      </c>
      <c r="T263" s="84">
        <v>0</v>
      </c>
      <c r="U263" s="88">
        <v>0</v>
      </c>
      <c r="V263" s="88">
        <v>0</v>
      </c>
      <c r="W263" s="84">
        <f t="shared" si="67"/>
        <v>0</v>
      </c>
      <c r="X263" s="82">
        <v>0</v>
      </c>
      <c r="Y263" s="84">
        <f t="shared" si="76"/>
        <v>0</v>
      </c>
      <c r="Z263" s="88">
        <v>0</v>
      </c>
      <c r="AA263" s="84">
        <v>0</v>
      </c>
      <c r="AB263" s="88">
        <f t="shared" si="79"/>
        <v>0</v>
      </c>
      <c r="AC263" s="87">
        <f t="shared" si="79"/>
        <v>5.8759278300000002</v>
      </c>
      <c r="AD263" s="88">
        <v>0</v>
      </c>
      <c r="AE263" s="88">
        <v>0</v>
      </c>
      <c r="AF263" s="88">
        <f t="shared" si="77"/>
        <v>0</v>
      </c>
      <c r="AG263" s="87">
        <f t="shared" si="78"/>
        <v>5.8759278300000002</v>
      </c>
      <c r="AH263" s="89" t="s">
        <v>109</v>
      </c>
    </row>
    <row r="264" spans="1:34" ht="37.5" customHeight="1" x14ac:dyDescent="0.25">
      <c r="A264" s="78" t="s">
        <v>324</v>
      </c>
      <c r="B264" s="99" t="str">
        <f>'[2]Ф2 '!B264</f>
        <v>Реконструкция ВЛИ-0,4 кВ от СТП-199 (участок протяженностью 1,715 км)</v>
      </c>
      <c r="C264" s="100" t="str">
        <f>'[2]Ф2 '!C264</f>
        <v>Q_ДЭСК_108</v>
      </c>
      <c r="D264" s="82" t="s">
        <v>103</v>
      </c>
      <c r="E264" s="82">
        <f>'[2]Ф2 '!E264</f>
        <v>2027</v>
      </c>
      <c r="F264" s="84" t="str">
        <f>'[2]Ф2 '!F264</f>
        <v>нд</v>
      </c>
      <c r="G264" s="82">
        <f>'[2]Ф2 '!G264</f>
        <v>2027</v>
      </c>
      <c r="H264" s="84">
        <f>'[2]Ф2 '!T264/1.2</f>
        <v>0</v>
      </c>
      <c r="I264" s="83">
        <v>1.7979815699999999</v>
      </c>
      <c r="J264" s="82" t="s">
        <v>51</v>
      </c>
      <c r="K264" s="84">
        <v>0</v>
      </c>
      <c r="L264" s="84">
        <v>0</v>
      </c>
      <c r="M264" s="84">
        <v>0</v>
      </c>
      <c r="N264" s="84">
        <v>0</v>
      </c>
      <c r="O264" s="84">
        <v>0</v>
      </c>
      <c r="P264" s="113">
        <f t="shared" si="75"/>
        <v>1.7979815699999999</v>
      </c>
      <c r="Q264" s="110">
        <v>0</v>
      </c>
      <c r="R264" s="109">
        <f t="shared" si="71"/>
        <v>1.7979815699999999</v>
      </c>
      <c r="S264" s="110">
        <v>0</v>
      </c>
      <c r="T264" s="84">
        <v>0</v>
      </c>
      <c r="U264" s="88">
        <v>0</v>
      </c>
      <c r="V264" s="88">
        <v>0</v>
      </c>
      <c r="W264" s="84">
        <f t="shared" si="67"/>
        <v>0</v>
      </c>
      <c r="X264" s="82">
        <v>0</v>
      </c>
      <c r="Y264" s="84">
        <f t="shared" si="76"/>
        <v>0</v>
      </c>
      <c r="Z264" s="88">
        <v>0</v>
      </c>
      <c r="AA264" s="84">
        <v>0</v>
      </c>
      <c r="AB264" s="88">
        <f t="shared" si="79"/>
        <v>0</v>
      </c>
      <c r="AC264" s="87">
        <f t="shared" si="79"/>
        <v>1.7979815699999999</v>
      </c>
      <c r="AD264" s="88">
        <v>0</v>
      </c>
      <c r="AE264" s="88">
        <v>0</v>
      </c>
      <c r="AF264" s="88">
        <f t="shared" si="77"/>
        <v>0</v>
      </c>
      <c r="AG264" s="87">
        <f t="shared" si="78"/>
        <v>1.7979815699999999</v>
      </c>
      <c r="AH264" s="89" t="s">
        <v>109</v>
      </c>
    </row>
    <row r="265" spans="1:34" ht="37.5" customHeight="1" x14ac:dyDescent="0.25">
      <c r="A265" s="78" t="s">
        <v>325</v>
      </c>
      <c r="B265" s="99" t="str">
        <f>'[2]Ф2 '!B265</f>
        <v>Замена КЛ-0,4кВ от ТП-43 до МКЖД по ул. Спортивная, 2 (участок протяженностью 0,12 км)</v>
      </c>
      <c r="C265" s="100" t="str">
        <f>'[2]Ф2 '!C265</f>
        <v>Q_ДЭСК_109</v>
      </c>
      <c r="D265" s="82" t="s">
        <v>103</v>
      </c>
      <c r="E265" s="82">
        <f>'[2]Ф2 '!E265</f>
        <v>2027</v>
      </c>
      <c r="F265" s="84" t="str">
        <f>'[2]Ф2 '!F265</f>
        <v>нд</v>
      </c>
      <c r="G265" s="82">
        <f>'[2]Ф2 '!G265</f>
        <v>2027</v>
      </c>
      <c r="H265" s="84">
        <f>'[2]Ф2 '!T265/1.2</f>
        <v>0</v>
      </c>
      <c r="I265" s="83">
        <v>0.46993775999999998</v>
      </c>
      <c r="J265" s="82" t="s">
        <v>51</v>
      </c>
      <c r="K265" s="84">
        <v>0</v>
      </c>
      <c r="L265" s="84">
        <v>0</v>
      </c>
      <c r="M265" s="84">
        <v>0</v>
      </c>
      <c r="N265" s="84">
        <v>0</v>
      </c>
      <c r="O265" s="84">
        <v>0</v>
      </c>
      <c r="P265" s="113">
        <f t="shared" si="75"/>
        <v>0.46993775999999998</v>
      </c>
      <c r="Q265" s="110">
        <v>0</v>
      </c>
      <c r="R265" s="109">
        <f t="shared" si="71"/>
        <v>0.46993775999999998</v>
      </c>
      <c r="S265" s="110">
        <v>0</v>
      </c>
      <c r="T265" s="84">
        <v>0</v>
      </c>
      <c r="U265" s="88">
        <v>0</v>
      </c>
      <c r="V265" s="88">
        <v>0</v>
      </c>
      <c r="W265" s="84">
        <f t="shared" si="67"/>
        <v>0</v>
      </c>
      <c r="X265" s="82">
        <v>0</v>
      </c>
      <c r="Y265" s="84">
        <f t="shared" si="76"/>
        <v>0</v>
      </c>
      <c r="Z265" s="88">
        <v>0</v>
      </c>
      <c r="AA265" s="84">
        <v>0</v>
      </c>
      <c r="AB265" s="88">
        <f t="shared" si="79"/>
        <v>0</v>
      </c>
      <c r="AC265" s="87">
        <f t="shared" si="79"/>
        <v>0.46993775999999998</v>
      </c>
      <c r="AD265" s="88">
        <v>0</v>
      </c>
      <c r="AE265" s="88">
        <v>0</v>
      </c>
      <c r="AF265" s="88">
        <f t="shared" si="77"/>
        <v>0</v>
      </c>
      <c r="AG265" s="87">
        <f t="shared" si="78"/>
        <v>0.46993775999999998</v>
      </c>
      <c r="AH265" s="89" t="s">
        <v>109</v>
      </c>
    </row>
    <row r="266" spans="1:34" ht="37.5" customHeight="1" x14ac:dyDescent="0.25">
      <c r="A266" s="78" t="s">
        <v>326</v>
      </c>
      <c r="B266" s="99" t="str">
        <f>'[2]Ф2 '!B266</f>
        <v>Реконструкция ВЛ-10кВ установка реклоузеров 10кВ Ф-11 и Ф-22 от ПС-220/35/10кВ "Лесозаводск" на опоре №1, (включая пуско-наладочные работы)</v>
      </c>
      <c r="C266" s="100" t="str">
        <f>'[2]Ф2 '!C266</f>
        <v>Q_ДЭСК_110</v>
      </c>
      <c r="D266" s="82" t="s">
        <v>103</v>
      </c>
      <c r="E266" s="82">
        <f>'[2]Ф2 '!E266</f>
        <v>2027</v>
      </c>
      <c r="F266" s="84" t="str">
        <f>'[2]Ф2 '!F266</f>
        <v>нд</v>
      </c>
      <c r="G266" s="82">
        <f>'[2]Ф2 '!G266</f>
        <v>2027</v>
      </c>
      <c r="H266" s="84">
        <f>'[2]Ф2 '!T266/1.2</f>
        <v>0</v>
      </c>
      <c r="I266" s="83">
        <v>5.6946387999999999</v>
      </c>
      <c r="J266" s="82" t="s">
        <v>51</v>
      </c>
      <c r="K266" s="84">
        <v>0</v>
      </c>
      <c r="L266" s="84">
        <v>0</v>
      </c>
      <c r="M266" s="84">
        <v>0</v>
      </c>
      <c r="N266" s="84">
        <v>0</v>
      </c>
      <c r="O266" s="84">
        <v>0</v>
      </c>
      <c r="P266" s="113">
        <f t="shared" si="75"/>
        <v>5.6946387999999999</v>
      </c>
      <c r="Q266" s="110">
        <v>0</v>
      </c>
      <c r="R266" s="109">
        <f t="shared" si="71"/>
        <v>5.6946387999999999</v>
      </c>
      <c r="S266" s="110">
        <v>0</v>
      </c>
      <c r="T266" s="84">
        <v>0</v>
      </c>
      <c r="U266" s="88">
        <v>0</v>
      </c>
      <c r="V266" s="88">
        <v>0</v>
      </c>
      <c r="W266" s="84">
        <f t="shared" si="67"/>
        <v>0</v>
      </c>
      <c r="X266" s="82">
        <v>0</v>
      </c>
      <c r="Y266" s="84">
        <f t="shared" si="76"/>
        <v>0</v>
      </c>
      <c r="Z266" s="88">
        <v>0</v>
      </c>
      <c r="AA266" s="84">
        <v>0</v>
      </c>
      <c r="AB266" s="88">
        <f t="shared" si="79"/>
        <v>0</v>
      </c>
      <c r="AC266" s="87">
        <f t="shared" si="79"/>
        <v>5.6946387999999999</v>
      </c>
      <c r="AD266" s="88">
        <v>0</v>
      </c>
      <c r="AE266" s="88">
        <v>0</v>
      </c>
      <c r="AF266" s="88">
        <f t="shared" si="77"/>
        <v>0</v>
      </c>
      <c r="AG266" s="87">
        <f t="shared" si="78"/>
        <v>5.6946387999999999</v>
      </c>
      <c r="AH266" s="89" t="s">
        <v>109</v>
      </c>
    </row>
    <row r="267" spans="1:34" ht="37.5" customHeight="1" x14ac:dyDescent="0.25">
      <c r="A267" s="78" t="s">
        <v>327</v>
      </c>
      <c r="B267" s="99" t="str">
        <f>'[2]Ф2 '!B267</f>
        <v>Реконструкция ВЛ-0,4(0,23)кВ в ВЛИ-0,4кВ КТП-17-1 ф. "Ставропольская"</v>
      </c>
      <c r="C267" s="100" t="str">
        <f>'[2]Ф2 '!C267</f>
        <v>Q_ДЭСК_111</v>
      </c>
      <c r="D267" s="82" t="s">
        <v>103</v>
      </c>
      <c r="E267" s="82">
        <f>'[2]Ф2 '!E267</f>
        <v>2027</v>
      </c>
      <c r="F267" s="84" t="str">
        <f>'[2]Ф2 '!F267</f>
        <v>нд</v>
      </c>
      <c r="G267" s="82">
        <f>'[2]Ф2 '!G267</f>
        <v>2027</v>
      </c>
      <c r="H267" s="84">
        <f>'[2]Ф2 '!T267/1.2</f>
        <v>0</v>
      </c>
      <c r="I267" s="83">
        <v>1.9057942800000001</v>
      </c>
      <c r="J267" s="82" t="s">
        <v>51</v>
      </c>
      <c r="K267" s="84">
        <v>0</v>
      </c>
      <c r="L267" s="84">
        <v>0</v>
      </c>
      <c r="M267" s="84">
        <v>0</v>
      </c>
      <c r="N267" s="84">
        <v>0</v>
      </c>
      <c r="O267" s="84">
        <v>0</v>
      </c>
      <c r="P267" s="113">
        <f t="shared" si="75"/>
        <v>1.9057942800000001</v>
      </c>
      <c r="Q267" s="110">
        <v>0</v>
      </c>
      <c r="R267" s="109">
        <f t="shared" si="71"/>
        <v>1.9057942800000001</v>
      </c>
      <c r="S267" s="110">
        <v>0</v>
      </c>
      <c r="T267" s="84">
        <v>0</v>
      </c>
      <c r="U267" s="88">
        <v>0</v>
      </c>
      <c r="V267" s="88">
        <v>0</v>
      </c>
      <c r="W267" s="84">
        <f t="shared" si="67"/>
        <v>0</v>
      </c>
      <c r="X267" s="82">
        <v>0</v>
      </c>
      <c r="Y267" s="84">
        <f t="shared" si="76"/>
        <v>0</v>
      </c>
      <c r="Z267" s="88">
        <v>0</v>
      </c>
      <c r="AA267" s="84">
        <v>0</v>
      </c>
      <c r="AB267" s="88">
        <f t="shared" si="79"/>
        <v>0</v>
      </c>
      <c r="AC267" s="87">
        <f t="shared" si="79"/>
        <v>1.9057942800000001</v>
      </c>
      <c r="AD267" s="88">
        <v>0</v>
      </c>
      <c r="AE267" s="88">
        <v>0</v>
      </c>
      <c r="AF267" s="88">
        <f t="shared" si="77"/>
        <v>0</v>
      </c>
      <c r="AG267" s="87">
        <f t="shared" si="78"/>
        <v>1.9057942800000001</v>
      </c>
      <c r="AH267" s="89" t="s">
        <v>109</v>
      </c>
    </row>
    <row r="268" spans="1:34" ht="37.5" customHeight="1" x14ac:dyDescent="0.25">
      <c r="A268" s="78" t="s">
        <v>328</v>
      </c>
      <c r="B268" s="99" t="str">
        <f>'[2]Ф2 '!B268</f>
        <v>Реконструкция ВЛ-0,4(0,23)кВ в ВЛИ-0,4кВ КТП-205-1 ф. "Берёзовая-Бархатная"</v>
      </c>
      <c r="C268" s="100" t="str">
        <f>'[2]Ф2 '!C268</f>
        <v>Q_ДЭСК_112</v>
      </c>
      <c r="D268" s="82" t="s">
        <v>103</v>
      </c>
      <c r="E268" s="82">
        <f>'[2]Ф2 '!E268</f>
        <v>2027</v>
      </c>
      <c r="F268" s="84" t="str">
        <f>'[2]Ф2 '!F268</f>
        <v>нд</v>
      </c>
      <c r="G268" s="82">
        <f>'[2]Ф2 '!G268</f>
        <v>2027</v>
      </c>
      <c r="H268" s="84">
        <f>'[2]Ф2 '!T268/1.2</f>
        <v>0</v>
      </c>
      <c r="I268" s="83">
        <v>4.1213061</v>
      </c>
      <c r="J268" s="82" t="s">
        <v>51</v>
      </c>
      <c r="K268" s="84">
        <v>0</v>
      </c>
      <c r="L268" s="84">
        <v>0</v>
      </c>
      <c r="M268" s="84">
        <v>0</v>
      </c>
      <c r="N268" s="84">
        <v>0</v>
      </c>
      <c r="O268" s="84">
        <v>0</v>
      </c>
      <c r="P268" s="113">
        <f t="shared" si="75"/>
        <v>4.1213061</v>
      </c>
      <c r="Q268" s="110">
        <v>0</v>
      </c>
      <c r="R268" s="109">
        <f t="shared" si="71"/>
        <v>4.1213061</v>
      </c>
      <c r="S268" s="110">
        <v>0</v>
      </c>
      <c r="T268" s="84">
        <v>0</v>
      </c>
      <c r="U268" s="88">
        <v>0</v>
      </c>
      <c r="V268" s="88">
        <v>0</v>
      </c>
      <c r="W268" s="84">
        <f t="shared" si="67"/>
        <v>0</v>
      </c>
      <c r="X268" s="82">
        <v>0</v>
      </c>
      <c r="Y268" s="84">
        <f t="shared" si="76"/>
        <v>0</v>
      </c>
      <c r="Z268" s="88">
        <v>0</v>
      </c>
      <c r="AA268" s="84">
        <v>0</v>
      </c>
      <c r="AB268" s="88">
        <f t="shared" si="79"/>
        <v>0</v>
      </c>
      <c r="AC268" s="87">
        <f t="shared" si="79"/>
        <v>4.1213061</v>
      </c>
      <c r="AD268" s="88">
        <v>0</v>
      </c>
      <c r="AE268" s="88">
        <v>0</v>
      </c>
      <c r="AF268" s="88">
        <f t="shared" si="77"/>
        <v>0</v>
      </c>
      <c r="AG268" s="87">
        <f t="shared" si="78"/>
        <v>4.1213061</v>
      </c>
      <c r="AH268" s="89" t="s">
        <v>109</v>
      </c>
    </row>
    <row r="269" spans="1:34" ht="37.5" customHeight="1" x14ac:dyDescent="0.25">
      <c r="A269" s="78" t="s">
        <v>329</v>
      </c>
      <c r="B269" s="99" t="str">
        <f>'[2]Ф2 '!B269</f>
        <v>Реконструкция ВЛ-0,4(0,23)кВ в ВЛИ-0,4кВ ТП-17 ф. "Херсонская"</v>
      </c>
      <c r="C269" s="100" t="str">
        <f>'[2]Ф2 '!C269</f>
        <v>Q_ДЭСК_113</v>
      </c>
      <c r="D269" s="82" t="s">
        <v>103</v>
      </c>
      <c r="E269" s="82">
        <f>'[2]Ф2 '!E269</f>
        <v>2027</v>
      </c>
      <c r="F269" s="84" t="str">
        <f>'[2]Ф2 '!F269</f>
        <v>нд</v>
      </c>
      <c r="G269" s="82">
        <f>'[2]Ф2 '!G269</f>
        <v>2027</v>
      </c>
      <c r="H269" s="84">
        <f>'[2]Ф2 '!T269/1.2</f>
        <v>0</v>
      </c>
      <c r="I269" s="83">
        <v>1.46167593</v>
      </c>
      <c r="J269" s="82" t="s">
        <v>51</v>
      </c>
      <c r="K269" s="84">
        <v>0</v>
      </c>
      <c r="L269" s="84">
        <v>0</v>
      </c>
      <c r="M269" s="84">
        <v>0</v>
      </c>
      <c r="N269" s="84">
        <v>0</v>
      </c>
      <c r="O269" s="84">
        <v>0</v>
      </c>
      <c r="P269" s="113">
        <f t="shared" si="75"/>
        <v>1.46167593</v>
      </c>
      <c r="Q269" s="110">
        <v>0</v>
      </c>
      <c r="R269" s="109">
        <f t="shared" si="71"/>
        <v>1.46167593</v>
      </c>
      <c r="S269" s="110">
        <v>0</v>
      </c>
      <c r="T269" s="84">
        <v>0</v>
      </c>
      <c r="U269" s="88">
        <v>0</v>
      </c>
      <c r="V269" s="88">
        <v>0</v>
      </c>
      <c r="W269" s="84">
        <f t="shared" si="67"/>
        <v>0</v>
      </c>
      <c r="X269" s="82">
        <v>0</v>
      </c>
      <c r="Y269" s="84">
        <f t="shared" si="76"/>
        <v>0</v>
      </c>
      <c r="Z269" s="88">
        <v>0</v>
      </c>
      <c r="AA269" s="84">
        <v>0</v>
      </c>
      <c r="AB269" s="88">
        <f t="shared" si="79"/>
        <v>0</v>
      </c>
      <c r="AC269" s="87">
        <f t="shared" si="79"/>
        <v>1.46167593</v>
      </c>
      <c r="AD269" s="88">
        <v>0</v>
      </c>
      <c r="AE269" s="88">
        <v>0</v>
      </c>
      <c r="AF269" s="88">
        <f t="shared" si="77"/>
        <v>0</v>
      </c>
      <c r="AG269" s="87">
        <f t="shared" si="78"/>
        <v>1.46167593</v>
      </c>
      <c r="AH269" s="89" t="s">
        <v>109</v>
      </c>
    </row>
    <row r="270" spans="1:34" ht="37.5" customHeight="1" x14ac:dyDescent="0.25">
      <c r="A270" s="78" t="s">
        <v>330</v>
      </c>
      <c r="B270" s="99" t="str">
        <f>'[2]Ф2 '!B270</f>
        <v>Реконструкция ВЛ-0,4(0,23)кВ в ВЛИ-0,4кВ ТП-78 ф. "Дзержинского,37- Кирова, 31"</v>
      </c>
      <c r="C270" s="100" t="str">
        <f>'[2]Ф2 '!C270</f>
        <v>Q_ДЭСК_114</v>
      </c>
      <c r="D270" s="82" t="s">
        <v>103</v>
      </c>
      <c r="E270" s="82">
        <f>'[2]Ф2 '!E270</f>
        <v>2027</v>
      </c>
      <c r="F270" s="84" t="str">
        <f>'[2]Ф2 '!F270</f>
        <v>нд</v>
      </c>
      <c r="G270" s="82">
        <f>'[2]Ф2 '!G270</f>
        <v>2027</v>
      </c>
      <c r="H270" s="84">
        <f>'[2]Ф2 '!T270/1.2</f>
        <v>0</v>
      </c>
      <c r="I270" s="83">
        <v>0.78909289000000005</v>
      </c>
      <c r="J270" s="82" t="s">
        <v>51</v>
      </c>
      <c r="K270" s="84">
        <v>0</v>
      </c>
      <c r="L270" s="84">
        <v>0</v>
      </c>
      <c r="M270" s="84">
        <v>0</v>
      </c>
      <c r="N270" s="84">
        <v>0</v>
      </c>
      <c r="O270" s="84">
        <v>0</v>
      </c>
      <c r="P270" s="113">
        <f t="shared" si="75"/>
        <v>0.78909289000000005</v>
      </c>
      <c r="Q270" s="110">
        <v>0</v>
      </c>
      <c r="R270" s="109">
        <f t="shared" si="71"/>
        <v>0.78909289000000005</v>
      </c>
      <c r="S270" s="110">
        <v>0</v>
      </c>
      <c r="T270" s="84">
        <v>0</v>
      </c>
      <c r="U270" s="88">
        <v>0</v>
      </c>
      <c r="V270" s="88">
        <v>0</v>
      </c>
      <c r="W270" s="84">
        <f t="shared" si="67"/>
        <v>0</v>
      </c>
      <c r="X270" s="82">
        <v>0</v>
      </c>
      <c r="Y270" s="84">
        <f t="shared" si="76"/>
        <v>0</v>
      </c>
      <c r="Z270" s="88">
        <v>0</v>
      </c>
      <c r="AA270" s="84">
        <v>0</v>
      </c>
      <c r="AB270" s="88">
        <f t="shared" si="79"/>
        <v>0</v>
      </c>
      <c r="AC270" s="87">
        <f t="shared" si="79"/>
        <v>0.78909289000000005</v>
      </c>
      <c r="AD270" s="88">
        <v>0</v>
      </c>
      <c r="AE270" s="88">
        <v>0</v>
      </c>
      <c r="AF270" s="88">
        <f t="shared" si="77"/>
        <v>0</v>
      </c>
      <c r="AG270" s="87">
        <f t="shared" si="78"/>
        <v>0.78909289000000005</v>
      </c>
      <c r="AH270" s="89" t="s">
        <v>109</v>
      </c>
    </row>
    <row r="271" spans="1:34" ht="37.5" customHeight="1" x14ac:dyDescent="0.25">
      <c r="A271" s="78" t="s">
        <v>331</v>
      </c>
      <c r="B271" s="99" t="str">
        <f>'[2]Ф2 '!B271</f>
        <v>Реконструкция ВЛ-0,4(0,23)кВ в ВЛИ-0,4кВ ТП-78 ф. "Интернациональная-Лазо"</v>
      </c>
      <c r="C271" s="100" t="str">
        <f>'[2]Ф2 '!C271</f>
        <v>Q_ДЭСК_115</v>
      </c>
      <c r="D271" s="82" t="s">
        <v>103</v>
      </c>
      <c r="E271" s="82">
        <f>'[2]Ф2 '!E271</f>
        <v>2027</v>
      </c>
      <c r="F271" s="84" t="str">
        <f>'[2]Ф2 '!F271</f>
        <v>нд</v>
      </c>
      <c r="G271" s="82">
        <f>'[2]Ф2 '!G271</f>
        <v>2027</v>
      </c>
      <c r="H271" s="84">
        <f>'[2]Ф2 '!T271/1.2</f>
        <v>0</v>
      </c>
      <c r="I271" s="83">
        <v>1.3953350899999999</v>
      </c>
      <c r="J271" s="82" t="s">
        <v>51</v>
      </c>
      <c r="K271" s="84">
        <v>0</v>
      </c>
      <c r="L271" s="84">
        <v>0</v>
      </c>
      <c r="M271" s="84">
        <v>0</v>
      </c>
      <c r="N271" s="84">
        <v>0</v>
      </c>
      <c r="O271" s="84">
        <v>0</v>
      </c>
      <c r="P271" s="113">
        <f t="shared" si="75"/>
        <v>1.3953350899999999</v>
      </c>
      <c r="Q271" s="110">
        <v>0</v>
      </c>
      <c r="R271" s="109">
        <f t="shared" si="71"/>
        <v>1.3953350899999999</v>
      </c>
      <c r="S271" s="110">
        <v>0</v>
      </c>
      <c r="T271" s="84">
        <v>0</v>
      </c>
      <c r="U271" s="88">
        <v>0</v>
      </c>
      <c r="V271" s="88">
        <v>0</v>
      </c>
      <c r="W271" s="84">
        <f t="shared" si="67"/>
        <v>0</v>
      </c>
      <c r="X271" s="82">
        <v>0</v>
      </c>
      <c r="Y271" s="84">
        <f t="shared" si="76"/>
        <v>0</v>
      </c>
      <c r="Z271" s="88">
        <v>0</v>
      </c>
      <c r="AA271" s="84">
        <v>0</v>
      </c>
      <c r="AB271" s="88">
        <f t="shared" si="79"/>
        <v>0</v>
      </c>
      <c r="AC271" s="87">
        <f t="shared" si="79"/>
        <v>1.3953350899999999</v>
      </c>
      <c r="AD271" s="88">
        <v>0</v>
      </c>
      <c r="AE271" s="88">
        <v>0</v>
      </c>
      <c r="AF271" s="88">
        <f t="shared" si="77"/>
        <v>0</v>
      </c>
      <c r="AG271" s="87">
        <f t="shared" si="78"/>
        <v>1.3953350899999999</v>
      </c>
      <c r="AH271" s="89" t="s">
        <v>109</v>
      </c>
    </row>
    <row r="272" spans="1:34" ht="37.5" customHeight="1" x14ac:dyDescent="0.25">
      <c r="A272" s="78" t="s">
        <v>332</v>
      </c>
      <c r="B272" s="99" t="str">
        <f>'[2]Ф2 '!B272</f>
        <v>Реконструкция ВЛ-0,4(0,23)кВ в ВЛИ-0,4кВ ТП-206 ф. "Берёзовая"</v>
      </c>
      <c r="C272" s="100" t="str">
        <f>'[2]Ф2 '!C272</f>
        <v>Q_ДЭСК_116</v>
      </c>
      <c r="D272" s="82" t="s">
        <v>103</v>
      </c>
      <c r="E272" s="82">
        <f>'[2]Ф2 '!E272</f>
        <v>2027</v>
      </c>
      <c r="F272" s="84" t="str">
        <f>'[2]Ф2 '!F272</f>
        <v>нд</v>
      </c>
      <c r="G272" s="82">
        <f>'[2]Ф2 '!G272</f>
        <v>2027</v>
      </c>
      <c r="H272" s="84">
        <f>'[2]Ф2 '!T272/1.2</f>
        <v>0</v>
      </c>
      <c r="I272" s="83">
        <v>3.5965474400000002</v>
      </c>
      <c r="J272" s="82" t="s">
        <v>51</v>
      </c>
      <c r="K272" s="84">
        <v>0</v>
      </c>
      <c r="L272" s="84">
        <v>0</v>
      </c>
      <c r="M272" s="84">
        <v>0</v>
      </c>
      <c r="N272" s="84">
        <v>0</v>
      </c>
      <c r="O272" s="84">
        <v>0</v>
      </c>
      <c r="P272" s="113">
        <f t="shared" si="75"/>
        <v>3.5965474400000002</v>
      </c>
      <c r="Q272" s="110">
        <v>0</v>
      </c>
      <c r="R272" s="109">
        <f t="shared" si="71"/>
        <v>3.5965474400000002</v>
      </c>
      <c r="S272" s="110">
        <v>0</v>
      </c>
      <c r="T272" s="84">
        <v>0</v>
      </c>
      <c r="U272" s="88">
        <v>0</v>
      </c>
      <c r="V272" s="88">
        <v>0</v>
      </c>
      <c r="W272" s="84">
        <f t="shared" ref="W272:W283" si="80">IF(G272=2024,I272,0)</f>
        <v>0</v>
      </c>
      <c r="X272" s="82">
        <v>0</v>
      </c>
      <c r="Y272" s="84">
        <f t="shared" si="76"/>
        <v>0</v>
      </c>
      <c r="Z272" s="88">
        <v>0</v>
      </c>
      <c r="AA272" s="84">
        <v>0</v>
      </c>
      <c r="AB272" s="88">
        <f t="shared" si="79"/>
        <v>0</v>
      </c>
      <c r="AC272" s="87">
        <f t="shared" si="79"/>
        <v>3.5965474400000002</v>
      </c>
      <c r="AD272" s="88">
        <v>0</v>
      </c>
      <c r="AE272" s="88">
        <v>0</v>
      </c>
      <c r="AF272" s="88">
        <f t="shared" si="77"/>
        <v>0</v>
      </c>
      <c r="AG272" s="87">
        <f t="shared" si="78"/>
        <v>3.5965474400000002</v>
      </c>
      <c r="AH272" s="89" t="s">
        <v>109</v>
      </c>
    </row>
    <row r="273" spans="1:34" ht="37.5" customHeight="1" x14ac:dyDescent="0.25">
      <c r="A273" s="78" t="s">
        <v>333</v>
      </c>
      <c r="B273" s="99" t="str">
        <f>'[2]Ф2 '!B273</f>
        <v>Реконструкция ВЛ-0,4(0,23)кВ в ВЛИ-0,4кВ ТП-206 ф. "Черемуховая"</v>
      </c>
      <c r="C273" s="100" t="str">
        <f>'[2]Ф2 '!C273</f>
        <v>Q_ДЭСК_117</v>
      </c>
      <c r="D273" s="82" t="s">
        <v>103</v>
      </c>
      <c r="E273" s="82">
        <f>'[2]Ф2 '!E273</f>
        <v>2027</v>
      </c>
      <c r="F273" s="84" t="str">
        <f>'[2]Ф2 '!F273</f>
        <v>нд</v>
      </c>
      <c r="G273" s="82">
        <f>'[2]Ф2 '!G273</f>
        <v>2027</v>
      </c>
      <c r="H273" s="84">
        <f>'[2]Ф2 '!T273/1.2</f>
        <v>0</v>
      </c>
      <c r="I273" s="83">
        <v>1.36669219</v>
      </c>
      <c r="J273" s="82" t="s">
        <v>51</v>
      </c>
      <c r="K273" s="84">
        <v>0</v>
      </c>
      <c r="L273" s="84">
        <v>0</v>
      </c>
      <c r="M273" s="84">
        <v>0</v>
      </c>
      <c r="N273" s="84">
        <v>0</v>
      </c>
      <c r="O273" s="84">
        <v>0</v>
      </c>
      <c r="P273" s="113">
        <f t="shared" si="75"/>
        <v>1.36669219</v>
      </c>
      <c r="Q273" s="110">
        <v>0</v>
      </c>
      <c r="R273" s="109">
        <f t="shared" si="71"/>
        <v>1.36669219</v>
      </c>
      <c r="S273" s="110">
        <v>0</v>
      </c>
      <c r="T273" s="84">
        <v>0</v>
      </c>
      <c r="U273" s="88">
        <v>0</v>
      </c>
      <c r="V273" s="88">
        <v>0</v>
      </c>
      <c r="W273" s="84">
        <f t="shared" si="80"/>
        <v>0</v>
      </c>
      <c r="X273" s="82">
        <v>0</v>
      </c>
      <c r="Y273" s="84">
        <f t="shared" si="76"/>
        <v>0</v>
      </c>
      <c r="Z273" s="88">
        <v>0</v>
      </c>
      <c r="AA273" s="84">
        <v>0</v>
      </c>
      <c r="AB273" s="88">
        <f t="shared" si="79"/>
        <v>0</v>
      </c>
      <c r="AC273" s="87">
        <f t="shared" si="79"/>
        <v>1.36669219</v>
      </c>
      <c r="AD273" s="88">
        <v>0</v>
      </c>
      <c r="AE273" s="88">
        <v>0</v>
      </c>
      <c r="AF273" s="88">
        <f t="shared" si="77"/>
        <v>0</v>
      </c>
      <c r="AG273" s="87">
        <f t="shared" si="78"/>
        <v>1.36669219</v>
      </c>
      <c r="AH273" s="89" t="s">
        <v>109</v>
      </c>
    </row>
    <row r="274" spans="1:34" ht="37.5" customHeight="1" x14ac:dyDescent="0.25">
      <c r="A274" s="78" t="s">
        <v>334</v>
      </c>
      <c r="B274" s="99" t="str">
        <f>'[2]Ф2 '!B274</f>
        <v>Реконструкция ВЛ-6кВ от РУ-6кВ КТП-1 до РУ-6кВ ТП-175</v>
      </c>
      <c r="C274" s="100" t="str">
        <f>'[2]Ф2 '!C274</f>
        <v>Q_ДЭСК_118</v>
      </c>
      <c r="D274" s="82" t="s">
        <v>103</v>
      </c>
      <c r="E274" s="82">
        <f>'[2]Ф2 '!E274</f>
        <v>2027</v>
      </c>
      <c r="F274" s="84" t="str">
        <f>'[2]Ф2 '!F274</f>
        <v>нд</v>
      </c>
      <c r="G274" s="82">
        <f>'[2]Ф2 '!G274</f>
        <v>2027</v>
      </c>
      <c r="H274" s="84">
        <f>'[2]Ф2 '!T274/1.2</f>
        <v>0</v>
      </c>
      <c r="I274" s="83">
        <v>2.8326197299999998</v>
      </c>
      <c r="J274" s="82" t="s">
        <v>51</v>
      </c>
      <c r="K274" s="84">
        <v>0</v>
      </c>
      <c r="L274" s="84">
        <v>0</v>
      </c>
      <c r="M274" s="84">
        <v>0</v>
      </c>
      <c r="N274" s="84">
        <v>0</v>
      </c>
      <c r="O274" s="84">
        <v>0</v>
      </c>
      <c r="P274" s="113">
        <f t="shared" si="75"/>
        <v>2.8326197299999998</v>
      </c>
      <c r="Q274" s="110">
        <v>0</v>
      </c>
      <c r="R274" s="109">
        <f t="shared" si="71"/>
        <v>2.8326197299999998</v>
      </c>
      <c r="S274" s="110">
        <v>0</v>
      </c>
      <c r="T274" s="84">
        <v>0</v>
      </c>
      <c r="U274" s="88">
        <v>0</v>
      </c>
      <c r="V274" s="88">
        <v>0</v>
      </c>
      <c r="W274" s="84">
        <f t="shared" si="80"/>
        <v>0</v>
      </c>
      <c r="X274" s="82">
        <v>0</v>
      </c>
      <c r="Y274" s="84">
        <f t="shared" si="76"/>
        <v>0</v>
      </c>
      <c r="Z274" s="88">
        <v>0</v>
      </c>
      <c r="AA274" s="84">
        <v>0</v>
      </c>
      <c r="AB274" s="88">
        <f t="shared" si="79"/>
        <v>0</v>
      </c>
      <c r="AC274" s="87">
        <f t="shared" si="79"/>
        <v>2.8326197299999998</v>
      </c>
      <c r="AD274" s="88">
        <v>0</v>
      </c>
      <c r="AE274" s="88">
        <v>0</v>
      </c>
      <c r="AF274" s="88">
        <f t="shared" si="77"/>
        <v>0</v>
      </c>
      <c r="AG274" s="87">
        <f t="shared" si="78"/>
        <v>2.8326197299999998</v>
      </c>
      <c r="AH274" s="89" t="s">
        <v>109</v>
      </c>
    </row>
    <row r="275" spans="1:34" ht="37.5" customHeight="1" x14ac:dyDescent="0.25">
      <c r="A275" s="78" t="s">
        <v>335</v>
      </c>
      <c r="B275" s="99" t="str">
        <f>'[2]Ф2 '!B275</f>
        <v>Реконструкция ВЛЗ-6кВ от РУ-6кВ КТП-326 до опоры №50 Ф. № 15 ПС "Артемовская"</v>
      </c>
      <c r="C275" s="100" t="str">
        <f>'[2]Ф2 '!C275</f>
        <v>Q_ДЭСК_119</v>
      </c>
      <c r="D275" s="82" t="s">
        <v>103</v>
      </c>
      <c r="E275" s="82">
        <f>'[2]Ф2 '!E275</f>
        <v>2027</v>
      </c>
      <c r="F275" s="84" t="str">
        <f>'[2]Ф2 '!F275</f>
        <v>нд</v>
      </c>
      <c r="G275" s="82">
        <f>'[2]Ф2 '!G275</f>
        <v>2027</v>
      </c>
      <c r="H275" s="84">
        <f>'[2]Ф2 '!T275/1.2</f>
        <v>0</v>
      </c>
      <c r="I275" s="83">
        <v>1.3268314699999999</v>
      </c>
      <c r="J275" s="82" t="s">
        <v>51</v>
      </c>
      <c r="K275" s="84">
        <v>0</v>
      </c>
      <c r="L275" s="84">
        <v>0</v>
      </c>
      <c r="M275" s="84">
        <v>0</v>
      </c>
      <c r="N275" s="84">
        <v>0</v>
      </c>
      <c r="O275" s="84">
        <v>0</v>
      </c>
      <c r="P275" s="113">
        <f t="shared" si="75"/>
        <v>1.3268314699999999</v>
      </c>
      <c r="Q275" s="110">
        <v>0</v>
      </c>
      <c r="R275" s="109">
        <f t="shared" si="71"/>
        <v>1.3268314699999999</v>
      </c>
      <c r="S275" s="110">
        <v>0</v>
      </c>
      <c r="T275" s="84">
        <v>0</v>
      </c>
      <c r="U275" s="88">
        <v>0</v>
      </c>
      <c r="V275" s="88">
        <v>0</v>
      </c>
      <c r="W275" s="84">
        <f t="shared" si="80"/>
        <v>0</v>
      </c>
      <c r="X275" s="82">
        <v>0</v>
      </c>
      <c r="Y275" s="84">
        <f t="shared" si="76"/>
        <v>0</v>
      </c>
      <c r="Z275" s="88">
        <v>0</v>
      </c>
      <c r="AA275" s="84">
        <v>0</v>
      </c>
      <c r="AB275" s="88">
        <f t="shared" si="79"/>
        <v>0</v>
      </c>
      <c r="AC275" s="87">
        <f t="shared" si="79"/>
        <v>1.3268314699999999</v>
      </c>
      <c r="AD275" s="88">
        <v>0</v>
      </c>
      <c r="AE275" s="88">
        <v>0</v>
      </c>
      <c r="AF275" s="88">
        <f t="shared" si="77"/>
        <v>0</v>
      </c>
      <c r="AG275" s="87">
        <f t="shared" si="78"/>
        <v>1.3268314699999999</v>
      </c>
      <c r="AH275" s="89" t="s">
        <v>109</v>
      </c>
    </row>
    <row r="276" spans="1:34" ht="37.5" customHeight="1" x14ac:dyDescent="0.25">
      <c r="A276" s="78" t="s">
        <v>336</v>
      </c>
      <c r="B276" s="99" t="str">
        <f>'[2]Ф2 '!B276</f>
        <v xml:space="preserve">Реконструкция ВЛЗ-6кВ Ф.№14  ПС "УПТФ"  от опоры № 1 до РУ-6 кВ ТП-138  </v>
      </c>
      <c r="C276" s="100" t="str">
        <f>'[2]Ф2 '!C276</f>
        <v>Q_ДЭСК_120</v>
      </c>
      <c r="D276" s="82" t="s">
        <v>103</v>
      </c>
      <c r="E276" s="82">
        <f>'[2]Ф2 '!E276</f>
        <v>2027</v>
      </c>
      <c r="F276" s="84" t="str">
        <f>'[2]Ф2 '!F276</f>
        <v>нд</v>
      </c>
      <c r="G276" s="82">
        <f>'[2]Ф2 '!G276</f>
        <v>2027</v>
      </c>
      <c r="H276" s="84">
        <f>'[2]Ф2 '!T276/1.2</f>
        <v>0</v>
      </c>
      <c r="I276" s="83">
        <v>2.1210023800000002</v>
      </c>
      <c r="J276" s="82" t="s">
        <v>51</v>
      </c>
      <c r="K276" s="84">
        <v>0</v>
      </c>
      <c r="L276" s="84">
        <v>0</v>
      </c>
      <c r="M276" s="84">
        <v>0</v>
      </c>
      <c r="N276" s="84">
        <v>0</v>
      </c>
      <c r="O276" s="84">
        <v>0</v>
      </c>
      <c r="P276" s="113">
        <f t="shared" si="75"/>
        <v>2.1210023800000002</v>
      </c>
      <c r="Q276" s="110">
        <v>0</v>
      </c>
      <c r="R276" s="109">
        <f t="shared" si="71"/>
        <v>2.1210023800000002</v>
      </c>
      <c r="S276" s="110">
        <v>0</v>
      </c>
      <c r="T276" s="84">
        <v>0</v>
      </c>
      <c r="U276" s="88">
        <v>0</v>
      </c>
      <c r="V276" s="88">
        <v>0</v>
      </c>
      <c r="W276" s="84">
        <f t="shared" si="80"/>
        <v>0</v>
      </c>
      <c r="X276" s="82">
        <v>0</v>
      </c>
      <c r="Y276" s="84">
        <f t="shared" si="76"/>
        <v>0</v>
      </c>
      <c r="Z276" s="88">
        <v>0</v>
      </c>
      <c r="AA276" s="84">
        <v>0</v>
      </c>
      <c r="AB276" s="88">
        <f t="shared" si="79"/>
        <v>0</v>
      </c>
      <c r="AC276" s="87">
        <f t="shared" si="79"/>
        <v>2.1210023800000002</v>
      </c>
      <c r="AD276" s="88">
        <v>0</v>
      </c>
      <c r="AE276" s="88">
        <v>0</v>
      </c>
      <c r="AF276" s="88">
        <f t="shared" si="77"/>
        <v>0</v>
      </c>
      <c r="AG276" s="87">
        <f t="shared" si="78"/>
        <v>2.1210023800000002</v>
      </c>
      <c r="AH276" s="89" t="s">
        <v>109</v>
      </c>
    </row>
    <row r="277" spans="1:34" ht="37.5" customHeight="1" x14ac:dyDescent="0.25">
      <c r="A277" s="78" t="s">
        <v>337</v>
      </c>
      <c r="B277" s="99" t="str">
        <f>'[2]Ф2 '!B277</f>
        <v>Реконструкция ВЛ-0,4(0,23)кВ в ВЛИ-0,4кВ КТП-169/1 ф. №3 -"Третья"</v>
      </c>
      <c r="C277" s="100" t="str">
        <f>'[2]Ф2 '!C277</f>
        <v>Q_ДЭСК_121</v>
      </c>
      <c r="D277" s="82" t="s">
        <v>103</v>
      </c>
      <c r="E277" s="82">
        <f>'[2]Ф2 '!E277</f>
        <v>2027</v>
      </c>
      <c r="F277" s="84" t="str">
        <f>'[2]Ф2 '!F277</f>
        <v>нд</v>
      </c>
      <c r="G277" s="82">
        <f>'[2]Ф2 '!G277</f>
        <v>2027</v>
      </c>
      <c r="H277" s="84">
        <f>'[2]Ф2 '!T277/1.2</f>
        <v>0</v>
      </c>
      <c r="I277" s="83">
        <v>2.1567949799999999</v>
      </c>
      <c r="J277" s="82" t="s">
        <v>51</v>
      </c>
      <c r="K277" s="84">
        <v>0</v>
      </c>
      <c r="L277" s="84">
        <v>0</v>
      </c>
      <c r="M277" s="84">
        <v>0</v>
      </c>
      <c r="N277" s="84">
        <v>0</v>
      </c>
      <c r="O277" s="84">
        <v>0</v>
      </c>
      <c r="P277" s="113">
        <f t="shared" si="75"/>
        <v>2.1567949799999999</v>
      </c>
      <c r="Q277" s="110">
        <v>0</v>
      </c>
      <c r="R277" s="109">
        <f t="shared" ref="R277:R283" si="81">I277</f>
        <v>2.1567949799999999</v>
      </c>
      <c r="S277" s="110">
        <v>0</v>
      </c>
      <c r="T277" s="84">
        <v>0</v>
      </c>
      <c r="U277" s="88">
        <v>0</v>
      </c>
      <c r="V277" s="88">
        <v>0</v>
      </c>
      <c r="W277" s="84">
        <f t="shared" si="80"/>
        <v>0</v>
      </c>
      <c r="X277" s="82">
        <v>0</v>
      </c>
      <c r="Y277" s="84">
        <f t="shared" si="76"/>
        <v>0</v>
      </c>
      <c r="Z277" s="88">
        <v>0</v>
      </c>
      <c r="AA277" s="84">
        <v>0</v>
      </c>
      <c r="AB277" s="88">
        <f t="shared" si="79"/>
        <v>0</v>
      </c>
      <c r="AC277" s="87">
        <f t="shared" si="79"/>
        <v>2.1567949799999999</v>
      </c>
      <c r="AD277" s="88">
        <v>0</v>
      </c>
      <c r="AE277" s="88">
        <v>0</v>
      </c>
      <c r="AF277" s="88">
        <f t="shared" si="77"/>
        <v>0</v>
      </c>
      <c r="AG277" s="87">
        <f t="shared" si="78"/>
        <v>2.1567949799999999</v>
      </c>
      <c r="AH277" s="89" t="s">
        <v>109</v>
      </c>
    </row>
    <row r="278" spans="1:34" ht="37.5" customHeight="1" x14ac:dyDescent="0.25">
      <c r="A278" s="78" t="s">
        <v>338</v>
      </c>
      <c r="B278" s="99" t="str">
        <f>'[2]Ф2 '!B278</f>
        <v>Реконструкция ВЛ-0,4(0,23)кВ в ВЛИ-0,4кВ КТП-169/1 ф. №2 -"Третья"</v>
      </c>
      <c r="C278" s="100" t="str">
        <f>'[2]Ф2 '!C278</f>
        <v>Q_ДЭСК_122</v>
      </c>
      <c r="D278" s="82" t="s">
        <v>103</v>
      </c>
      <c r="E278" s="82">
        <f>'[2]Ф2 '!E278</f>
        <v>2027</v>
      </c>
      <c r="F278" s="84" t="str">
        <f>'[2]Ф2 '!F278</f>
        <v>нд</v>
      </c>
      <c r="G278" s="82">
        <f>'[2]Ф2 '!G278</f>
        <v>2027</v>
      </c>
      <c r="H278" s="84">
        <f>'[2]Ф2 '!T278/1.2</f>
        <v>0</v>
      </c>
      <c r="I278" s="83">
        <v>2.48345306</v>
      </c>
      <c r="J278" s="82" t="s">
        <v>51</v>
      </c>
      <c r="K278" s="84">
        <v>0</v>
      </c>
      <c r="L278" s="84">
        <v>0</v>
      </c>
      <c r="M278" s="84">
        <v>0</v>
      </c>
      <c r="N278" s="84">
        <v>0</v>
      </c>
      <c r="O278" s="84">
        <v>0</v>
      </c>
      <c r="P278" s="113">
        <f t="shared" si="75"/>
        <v>2.48345306</v>
      </c>
      <c r="Q278" s="110">
        <v>0</v>
      </c>
      <c r="R278" s="109">
        <f t="shared" si="81"/>
        <v>2.48345306</v>
      </c>
      <c r="S278" s="110">
        <v>0</v>
      </c>
      <c r="T278" s="84">
        <v>0</v>
      </c>
      <c r="U278" s="88">
        <v>0</v>
      </c>
      <c r="V278" s="88">
        <v>0</v>
      </c>
      <c r="W278" s="84">
        <f t="shared" si="80"/>
        <v>0</v>
      </c>
      <c r="X278" s="82">
        <v>0</v>
      </c>
      <c r="Y278" s="84">
        <f t="shared" si="76"/>
        <v>0</v>
      </c>
      <c r="Z278" s="88">
        <v>0</v>
      </c>
      <c r="AA278" s="84">
        <v>0</v>
      </c>
      <c r="AB278" s="88">
        <f t="shared" si="79"/>
        <v>0</v>
      </c>
      <c r="AC278" s="87">
        <f t="shared" si="79"/>
        <v>2.48345306</v>
      </c>
      <c r="AD278" s="88">
        <v>0</v>
      </c>
      <c r="AE278" s="88">
        <v>0</v>
      </c>
      <c r="AF278" s="88">
        <f t="shared" si="77"/>
        <v>0</v>
      </c>
      <c r="AG278" s="87">
        <f t="shared" si="78"/>
        <v>2.48345306</v>
      </c>
      <c r="AH278" s="89" t="s">
        <v>109</v>
      </c>
    </row>
    <row r="279" spans="1:34" ht="37.5" customHeight="1" x14ac:dyDescent="0.25">
      <c r="A279" s="78" t="s">
        <v>339</v>
      </c>
      <c r="B279" s="99" t="str">
        <f>'[2]Ф2 '!B279</f>
        <v>Монтаж  КЛ-6,0 кВ ТП 30-ТП 31 :прокладка КЛ-6,0 кВ ААБл-6 3х240 длиной 350 метров</v>
      </c>
      <c r="C279" s="100" t="str">
        <f>'[2]Ф2 '!C279</f>
        <v>Q_ДЭСК_123</v>
      </c>
      <c r="D279" s="82" t="s">
        <v>103</v>
      </c>
      <c r="E279" s="82">
        <f>'[2]Ф2 '!E279</f>
        <v>2027</v>
      </c>
      <c r="F279" s="84" t="str">
        <f>'[2]Ф2 '!F279</f>
        <v>нд</v>
      </c>
      <c r="G279" s="82">
        <f>'[2]Ф2 '!G279</f>
        <v>2027</v>
      </c>
      <c r="H279" s="84">
        <f>'[2]Ф2 '!T279/1.2</f>
        <v>0</v>
      </c>
      <c r="I279" s="83">
        <v>1.1577624900000001</v>
      </c>
      <c r="J279" s="82" t="s">
        <v>51</v>
      </c>
      <c r="K279" s="84">
        <v>0</v>
      </c>
      <c r="L279" s="84">
        <v>0</v>
      </c>
      <c r="M279" s="84">
        <v>0</v>
      </c>
      <c r="N279" s="84">
        <v>0</v>
      </c>
      <c r="O279" s="84">
        <v>0</v>
      </c>
      <c r="P279" s="113">
        <f t="shared" si="75"/>
        <v>1.1577624900000001</v>
      </c>
      <c r="Q279" s="110">
        <v>0</v>
      </c>
      <c r="R279" s="109">
        <f t="shared" si="81"/>
        <v>1.1577624900000001</v>
      </c>
      <c r="S279" s="110">
        <v>0</v>
      </c>
      <c r="T279" s="84">
        <v>0</v>
      </c>
      <c r="U279" s="88">
        <v>0</v>
      </c>
      <c r="V279" s="88">
        <v>0</v>
      </c>
      <c r="W279" s="84">
        <f t="shared" si="80"/>
        <v>0</v>
      </c>
      <c r="X279" s="82">
        <v>0</v>
      </c>
      <c r="Y279" s="84">
        <f t="shared" si="76"/>
        <v>0</v>
      </c>
      <c r="Z279" s="88">
        <v>0</v>
      </c>
      <c r="AA279" s="84">
        <v>0</v>
      </c>
      <c r="AB279" s="88">
        <f t="shared" si="79"/>
        <v>0</v>
      </c>
      <c r="AC279" s="87">
        <f t="shared" si="79"/>
        <v>1.1577624900000001</v>
      </c>
      <c r="AD279" s="88">
        <v>0</v>
      </c>
      <c r="AE279" s="88">
        <v>0</v>
      </c>
      <c r="AF279" s="88">
        <f t="shared" si="77"/>
        <v>0</v>
      </c>
      <c r="AG279" s="87">
        <f t="shared" si="78"/>
        <v>1.1577624900000001</v>
      </c>
      <c r="AH279" s="89" t="s">
        <v>109</v>
      </c>
    </row>
    <row r="280" spans="1:34" ht="37.5" customHeight="1" x14ac:dyDescent="0.25">
      <c r="A280" s="78" t="s">
        <v>340</v>
      </c>
      <c r="B280" s="99" t="str">
        <f>'[2]Ф2 '!B280</f>
        <v>Монтаж  КЛ-6,0 кВ ТП 360-РП 3 :прокладка КЛ-6,0 кВ ААБл-6 3х240 длиной 1000 метров</v>
      </c>
      <c r="C280" s="100" t="str">
        <f>'[2]Ф2 '!C280</f>
        <v>Q_ДЭСК_124</v>
      </c>
      <c r="D280" s="82" t="s">
        <v>103</v>
      </c>
      <c r="E280" s="82">
        <f>'[2]Ф2 '!E280</f>
        <v>2027</v>
      </c>
      <c r="F280" s="84" t="str">
        <f>'[2]Ф2 '!F280</f>
        <v>нд</v>
      </c>
      <c r="G280" s="82">
        <f>'[2]Ф2 '!G280</f>
        <v>2027</v>
      </c>
      <c r="H280" s="84">
        <f>'[2]Ф2 '!T280/1.2</f>
        <v>0</v>
      </c>
      <c r="I280" s="83">
        <v>2.9795334200000001</v>
      </c>
      <c r="J280" s="82" t="s">
        <v>51</v>
      </c>
      <c r="K280" s="84">
        <v>0</v>
      </c>
      <c r="L280" s="84">
        <v>0</v>
      </c>
      <c r="M280" s="84">
        <v>0</v>
      </c>
      <c r="N280" s="84">
        <v>0</v>
      </c>
      <c r="O280" s="84">
        <v>0</v>
      </c>
      <c r="P280" s="113">
        <f t="shared" si="75"/>
        <v>2.9795334200000001</v>
      </c>
      <c r="Q280" s="110">
        <v>0</v>
      </c>
      <c r="R280" s="109">
        <f t="shared" si="81"/>
        <v>2.9795334200000001</v>
      </c>
      <c r="S280" s="110">
        <v>0</v>
      </c>
      <c r="T280" s="84">
        <v>0</v>
      </c>
      <c r="U280" s="88">
        <v>0</v>
      </c>
      <c r="V280" s="88">
        <v>0</v>
      </c>
      <c r="W280" s="84">
        <f t="shared" si="80"/>
        <v>0</v>
      </c>
      <c r="X280" s="82">
        <v>0</v>
      </c>
      <c r="Y280" s="84">
        <f t="shared" si="76"/>
        <v>0</v>
      </c>
      <c r="Z280" s="88">
        <v>0</v>
      </c>
      <c r="AA280" s="84">
        <v>0</v>
      </c>
      <c r="AB280" s="88">
        <f t="shared" si="79"/>
        <v>0</v>
      </c>
      <c r="AC280" s="87">
        <f t="shared" si="79"/>
        <v>2.9795334200000001</v>
      </c>
      <c r="AD280" s="88">
        <v>0</v>
      </c>
      <c r="AE280" s="88">
        <v>0</v>
      </c>
      <c r="AF280" s="88">
        <f t="shared" si="77"/>
        <v>0</v>
      </c>
      <c r="AG280" s="87">
        <f t="shared" si="78"/>
        <v>2.9795334200000001</v>
      </c>
      <c r="AH280" s="89" t="s">
        <v>109</v>
      </c>
    </row>
    <row r="281" spans="1:34" ht="30" x14ac:dyDescent="0.25">
      <c r="A281" s="73" t="s">
        <v>341</v>
      </c>
      <c r="B281" s="74" t="s">
        <v>342</v>
      </c>
      <c r="C281" s="56" t="s">
        <v>51</v>
      </c>
      <c r="D281" s="56" t="str">
        <f>[1]Ф2!D104</f>
        <v>нд</v>
      </c>
      <c r="E281" s="56" t="str">
        <f>[1]Ф2!E104</f>
        <v>нд</v>
      </c>
      <c r="F281" s="56" t="str">
        <f>[1]Ф2!F104</f>
        <v>нд</v>
      </c>
      <c r="G281" s="56" t="s">
        <v>51</v>
      </c>
      <c r="H281" s="56" t="s">
        <v>51</v>
      </c>
      <c r="I281" s="56" t="s">
        <v>51</v>
      </c>
      <c r="J281" s="56" t="s">
        <v>51</v>
      </c>
      <c r="K281" s="56" t="s">
        <v>51</v>
      </c>
      <c r="L281" s="56" t="s">
        <v>51</v>
      </c>
      <c r="M281" s="56" t="s">
        <v>51</v>
      </c>
      <c r="N281" s="56" t="s">
        <v>51</v>
      </c>
      <c r="O281" s="56" t="s">
        <v>51</v>
      </c>
      <c r="P281" s="56" t="s">
        <v>51</v>
      </c>
      <c r="Q281" s="56" t="s">
        <v>51</v>
      </c>
      <c r="R281" s="56" t="s">
        <v>51</v>
      </c>
      <c r="S281" s="56" t="s">
        <v>51</v>
      </c>
      <c r="T281" s="56" t="s">
        <v>51</v>
      </c>
      <c r="U281" s="56" t="s">
        <v>51</v>
      </c>
      <c r="V281" s="56" t="s">
        <v>51</v>
      </c>
      <c r="W281" s="56" t="s">
        <v>51</v>
      </c>
      <c r="X281" s="56" t="s">
        <v>51</v>
      </c>
      <c r="Y281" s="56" t="s">
        <v>51</v>
      </c>
      <c r="Z281" s="56" t="s">
        <v>51</v>
      </c>
      <c r="AA281" s="57" t="s">
        <v>51</v>
      </c>
      <c r="AB281" s="56" t="s">
        <v>51</v>
      </c>
      <c r="AC281" s="56" t="s">
        <v>51</v>
      </c>
      <c r="AD281" s="56" t="s">
        <v>51</v>
      </c>
      <c r="AE281" s="56" t="s">
        <v>51</v>
      </c>
      <c r="AF281" s="56" t="s">
        <v>51</v>
      </c>
      <c r="AG281" s="56" t="s">
        <v>51</v>
      </c>
      <c r="AH281" s="114" t="s">
        <v>51</v>
      </c>
    </row>
    <row r="282" spans="1:34" ht="36" customHeight="1" x14ac:dyDescent="0.25">
      <c r="A282" s="115" t="s">
        <v>343</v>
      </c>
      <c r="B282" s="116" t="s">
        <v>344</v>
      </c>
      <c r="C282" s="117" t="s">
        <v>51</v>
      </c>
      <c r="D282" s="117" t="s">
        <v>51</v>
      </c>
      <c r="E282" s="117" t="s">
        <v>51</v>
      </c>
      <c r="F282" s="117" t="s">
        <v>51</v>
      </c>
      <c r="G282" s="117" t="s">
        <v>51</v>
      </c>
      <c r="H282" s="117" t="s">
        <v>51</v>
      </c>
      <c r="I282" s="117" t="s">
        <v>51</v>
      </c>
      <c r="J282" s="117" t="s">
        <v>51</v>
      </c>
      <c r="K282" s="117" t="s">
        <v>51</v>
      </c>
      <c r="L282" s="117" t="s">
        <v>51</v>
      </c>
      <c r="M282" s="117" t="s">
        <v>51</v>
      </c>
      <c r="N282" s="117" t="s">
        <v>51</v>
      </c>
      <c r="O282" s="117" t="s">
        <v>51</v>
      </c>
      <c r="P282" s="117" t="s">
        <v>51</v>
      </c>
      <c r="Q282" s="117" t="s">
        <v>51</v>
      </c>
      <c r="R282" s="117" t="s">
        <v>51</v>
      </c>
      <c r="S282" s="117" t="s">
        <v>51</v>
      </c>
      <c r="T282" s="117" t="s">
        <v>51</v>
      </c>
      <c r="U282" s="117" t="s">
        <v>51</v>
      </c>
      <c r="V282" s="117" t="s">
        <v>51</v>
      </c>
      <c r="W282" s="117" t="s">
        <v>51</v>
      </c>
      <c r="X282" s="117" t="s">
        <v>51</v>
      </c>
      <c r="Y282" s="117" t="s">
        <v>51</v>
      </c>
      <c r="Z282" s="117" t="s">
        <v>51</v>
      </c>
      <c r="AA282" s="118" t="s">
        <v>51</v>
      </c>
      <c r="AB282" s="117" t="s">
        <v>51</v>
      </c>
      <c r="AC282" s="117" t="s">
        <v>51</v>
      </c>
      <c r="AD282" s="117" t="s">
        <v>51</v>
      </c>
      <c r="AE282" s="117" t="s">
        <v>51</v>
      </c>
      <c r="AF282" s="117" t="str">
        <f>[1]Ф2!AM105</f>
        <v>нд</v>
      </c>
      <c r="AG282" s="117" t="str">
        <f>[1]Ф2!AN105</f>
        <v>нд</v>
      </c>
      <c r="AH282" s="119" t="str">
        <f>[1]Ф2!AO105</f>
        <v>нд</v>
      </c>
    </row>
    <row r="283" spans="1:34" ht="30" x14ac:dyDescent="0.25">
      <c r="A283" s="102" t="s">
        <v>345</v>
      </c>
      <c r="B283" s="103" t="s">
        <v>346</v>
      </c>
      <c r="C283" s="104" t="s">
        <v>51</v>
      </c>
      <c r="D283" s="104" t="s">
        <v>51</v>
      </c>
      <c r="E283" s="104" t="s">
        <v>51</v>
      </c>
      <c r="F283" s="104" t="s">
        <v>51</v>
      </c>
      <c r="G283" s="104" t="s">
        <v>51</v>
      </c>
      <c r="H283" s="104" t="s">
        <v>51</v>
      </c>
      <c r="I283" s="104" t="s">
        <v>51</v>
      </c>
      <c r="J283" s="104" t="s">
        <v>51</v>
      </c>
      <c r="K283" s="104" t="s">
        <v>51</v>
      </c>
      <c r="L283" s="104" t="s">
        <v>51</v>
      </c>
      <c r="M283" s="104" t="s">
        <v>51</v>
      </c>
      <c r="N283" s="104" t="s">
        <v>51</v>
      </c>
      <c r="O283" s="104" t="s">
        <v>51</v>
      </c>
      <c r="P283" s="104" t="s">
        <v>51</v>
      </c>
      <c r="Q283" s="104" t="s">
        <v>51</v>
      </c>
      <c r="R283" s="104" t="s">
        <v>51</v>
      </c>
      <c r="S283" s="104" t="s">
        <v>51</v>
      </c>
      <c r="T283" s="104" t="s">
        <v>51</v>
      </c>
      <c r="U283" s="104" t="s">
        <v>51</v>
      </c>
      <c r="V283" s="104" t="s">
        <v>51</v>
      </c>
      <c r="W283" s="104" t="s">
        <v>51</v>
      </c>
      <c r="X283" s="104" t="s">
        <v>51</v>
      </c>
      <c r="Y283" s="104" t="s">
        <v>51</v>
      </c>
      <c r="Z283" s="104" t="s">
        <v>51</v>
      </c>
      <c r="AA283" s="105" t="s">
        <v>51</v>
      </c>
      <c r="AB283" s="104" t="s">
        <v>51</v>
      </c>
      <c r="AC283" s="104" t="s">
        <v>51</v>
      </c>
      <c r="AD283" s="104" t="s">
        <v>51</v>
      </c>
      <c r="AE283" s="104" t="s">
        <v>51</v>
      </c>
      <c r="AF283" s="104" t="s">
        <v>51</v>
      </c>
      <c r="AG283" s="104" t="s">
        <v>51</v>
      </c>
      <c r="AH283" s="120" t="s">
        <v>51</v>
      </c>
    </row>
    <row r="284" spans="1:34" ht="30" hidden="1" outlineLevel="1" x14ac:dyDescent="0.25">
      <c r="A284" s="73" t="s">
        <v>347</v>
      </c>
      <c r="B284" s="74" t="s">
        <v>348</v>
      </c>
      <c r="C284" s="56" t="s">
        <v>51</v>
      </c>
      <c r="D284" s="56" t="str">
        <f>[1]Ф2!D107</f>
        <v>нд</v>
      </c>
      <c r="E284" s="56" t="str">
        <f>[1]Ф2!E107</f>
        <v>нд</v>
      </c>
      <c r="F284" s="56" t="str">
        <f>[1]Ф2!F107</f>
        <v>нд</v>
      </c>
      <c r="G284" s="56" t="s">
        <v>51</v>
      </c>
      <c r="H284" s="56" t="s">
        <v>51</v>
      </c>
      <c r="I284" s="56" t="s">
        <v>51</v>
      </c>
      <c r="J284" s="56" t="s">
        <v>51</v>
      </c>
      <c r="K284" s="56" t="s">
        <v>51</v>
      </c>
      <c r="L284" s="56" t="s">
        <v>51</v>
      </c>
      <c r="M284" s="56" t="s">
        <v>51</v>
      </c>
      <c r="N284" s="56" t="s">
        <v>51</v>
      </c>
      <c r="O284" s="56" t="s">
        <v>51</v>
      </c>
      <c r="P284" s="56" t="s">
        <v>51</v>
      </c>
      <c r="Q284" s="56" t="s">
        <v>51</v>
      </c>
      <c r="R284" s="56" t="s">
        <v>51</v>
      </c>
      <c r="S284" s="56" t="s">
        <v>51</v>
      </c>
      <c r="T284" s="56" t="s">
        <v>51</v>
      </c>
      <c r="U284" s="56" t="s">
        <v>51</v>
      </c>
      <c r="V284" s="56" t="s">
        <v>51</v>
      </c>
      <c r="W284" s="56" t="s">
        <v>51</v>
      </c>
      <c r="X284" s="56" t="s">
        <v>51</v>
      </c>
      <c r="Y284" s="56" t="s">
        <v>51</v>
      </c>
      <c r="Z284" s="56" t="s">
        <v>51</v>
      </c>
      <c r="AA284" s="57" t="s">
        <v>51</v>
      </c>
      <c r="AB284" s="56" t="s">
        <v>51</v>
      </c>
      <c r="AC284" s="56" t="s">
        <v>51</v>
      </c>
      <c r="AD284" s="56" t="s">
        <v>51</v>
      </c>
      <c r="AE284" s="56" t="s">
        <v>51</v>
      </c>
      <c r="AF284" s="56" t="s">
        <v>51</v>
      </c>
      <c r="AG284" s="56" t="s">
        <v>51</v>
      </c>
      <c r="AH284" s="114" t="s">
        <v>51</v>
      </c>
    </row>
    <row r="285" spans="1:34" ht="43.5" hidden="1" customHeight="1" outlineLevel="1" x14ac:dyDescent="0.25">
      <c r="A285" s="73" t="s">
        <v>349</v>
      </c>
      <c r="B285" s="74" t="s">
        <v>350</v>
      </c>
      <c r="C285" s="56" t="s">
        <v>51</v>
      </c>
      <c r="D285" s="56" t="str">
        <f>[1]Ф2!D108</f>
        <v>нд</v>
      </c>
      <c r="E285" s="56" t="str">
        <f>[1]Ф2!E108</f>
        <v>нд</v>
      </c>
      <c r="F285" s="56" t="str">
        <f>[1]Ф2!F108</f>
        <v>нд</v>
      </c>
      <c r="G285" s="56" t="s">
        <v>51</v>
      </c>
      <c r="H285" s="56" t="s">
        <v>51</v>
      </c>
      <c r="I285" s="56" t="s">
        <v>51</v>
      </c>
      <c r="J285" s="56" t="s">
        <v>51</v>
      </c>
      <c r="K285" s="56" t="s">
        <v>51</v>
      </c>
      <c r="L285" s="56" t="s">
        <v>51</v>
      </c>
      <c r="M285" s="56" t="s">
        <v>51</v>
      </c>
      <c r="N285" s="56" t="s">
        <v>51</v>
      </c>
      <c r="O285" s="56" t="s">
        <v>51</v>
      </c>
      <c r="P285" s="56" t="s">
        <v>51</v>
      </c>
      <c r="Q285" s="56" t="s">
        <v>51</v>
      </c>
      <c r="R285" s="56" t="s">
        <v>51</v>
      </c>
      <c r="S285" s="56" t="s">
        <v>51</v>
      </c>
      <c r="T285" s="56" t="s">
        <v>51</v>
      </c>
      <c r="U285" s="56" t="s">
        <v>51</v>
      </c>
      <c r="V285" s="56" t="s">
        <v>51</v>
      </c>
      <c r="W285" s="56" t="s">
        <v>51</v>
      </c>
      <c r="X285" s="56" t="s">
        <v>51</v>
      </c>
      <c r="Y285" s="56" t="s">
        <v>51</v>
      </c>
      <c r="Z285" s="56" t="s">
        <v>51</v>
      </c>
      <c r="AA285" s="57" t="s">
        <v>51</v>
      </c>
      <c r="AB285" s="56" t="s">
        <v>51</v>
      </c>
      <c r="AC285" s="56" t="s">
        <v>51</v>
      </c>
      <c r="AD285" s="56" t="s">
        <v>51</v>
      </c>
      <c r="AE285" s="56" t="s">
        <v>51</v>
      </c>
      <c r="AF285" s="56" t="s">
        <v>51</v>
      </c>
      <c r="AG285" s="56" t="s">
        <v>51</v>
      </c>
      <c r="AH285" s="114" t="s">
        <v>51</v>
      </c>
    </row>
    <row r="286" spans="1:34" ht="34.5" hidden="1" customHeight="1" outlineLevel="1" x14ac:dyDescent="0.25">
      <c r="A286" s="73" t="s">
        <v>351</v>
      </c>
      <c r="B286" s="74" t="s">
        <v>352</v>
      </c>
      <c r="C286" s="56" t="s">
        <v>51</v>
      </c>
      <c r="D286" s="56" t="str">
        <f>[1]Ф2!D109</f>
        <v>нд</v>
      </c>
      <c r="E286" s="56" t="str">
        <f>[1]Ф2!E109</f>
        <v>нд</v>
      </c>
      <c r="F286" s="56" t="str">
        <f>[1]Ф2!F109</f>
        <v>нд</v>
      </c>
      <c r="G286" s="56" t="s">
        <v>51</v>
      </c>
      <c r="H286" s="56" t="s">
        <v>51</v>
      </c>
      <c r="I286" s="56" t="s">
        <v>51</v>
      </c>
      <c r="J286" s="56" t="s">
        <v>51</v>
      </c>
      <c r="K286" s="56" t="s">
        <v>51</v>
      </c>
      <c r="L286" s="56" t="s">
        <v>51</v>
      </c>
      <c r="M286" s="56" t="s">
        <v>51</v>
      </c>
      <c r="N286" s="56" t="s">
        <v>51</v>
      </c>
      <c r="O286" s="56" t="s">
        <v>51</v>
      </c>
      <c r="P286" s="56" t="s">
        <v>51</v>
      </c>
      <c r="Q286" s="56" t="s">
        <v>51</v>
      </c>
      <c r="R286" s="56" t="s">
        <v>51</v>
      </c>
      <c r="S286" s="56" t="s">
        <v>51</v>
      </c>
      <c r="T286" s="56" t="s">
        <v>51</v>
      </c>
      <c r="U286" s="56" t="s">
        <v>51</v>
      </c>
      <c r="V286" s="56" t="s">
        <v>51</v>
      </c>
      <c r="W286" s="56" t="s">
        <v>51</v>
      </c>
      <c r="X286" s="56" t="s">
        <v>51</v>
      </c>
      <c r="Y286" s="56" t="s">
        <v>51</v>
      </c>
      <c r="Z286" s="56" t="s">
        <v>51</v>
      </c>
      <c r="AA286" s="57" t="s">
        <v>51</v>
      </c>
      <c r="AB286" s="56" t="s">
        <v>51</v>
      </c>
      <c r="AC286" s="56" t="s">
        <v>51</v>
      </c>
      <c r="AD286" s="56" t="s">
        <v>51</v>
      </c>
      <c r="AE286" s="56" t="s">
        <v>51</v>
      </c>
      <c r="AF286" s="56" t="s">
        <v>51</v>
      </c>
      <c r="AG286" s="56" t="s">
        <v>51</v>
      </c>
      <c r="AH286" s="114" t="s">
        <v>51</v>
      </c>
    </row>
    <row r="287" spans="1:34" ht="52.5" hidden="1" customHeight="1" outlineLevel="1" x14ac:dyDescent="0.25">
      <c r="A287" s="73" t="s">
        <v>353</v>
      </c>
      <c r="B287" s="74" t="s">
        <v>354</v>
      </c>
      <c r="C287" s="56" t="s">
        <v>51</v>
      </c>
      <c r="D287" s="56" t="str">
        <f>[1]Ф2!D110</f>
        <v>нд</v>
      </c>
      <c r="E287" s="56" t="str">
        <f>[1]Ф2!E110</f>
        <v>нд</v>
      </c>
      <c r="F287" s="56" t="str">
        <f>[1]Ф2!F110</f>
        <v>нд</v>
      </c>
      <c r="G287" s="56" t="s">
        <v>51</v>
      </c>
      <c r="H287" s="56" t="s">
        <v>51</v>
      </c>
      <c r="I287" s="56" t="s">
        <v>51</v>
      </c>
      <c r="J287" s="56" t="s">
        <v>51</v>
      </c>
      <c r="K287" s="56" t="s">
        <v>51</v>
      </c>
      <c r="L287" s="56" t="s">
        <v>51</v>
      </c>
      <c r="M287" s="56" t="s">
        <v>51</v>
      </c>
      <c r="N287" s="56" t="s">
        <v>51</v>
      </c>
      <c r="O287" s="56" t="s">
        <v>51</v>
      </c>
      <c r="P287" s="56" t="s">
        <v>51</v>
      </c>
      <c r="Q287" s="56" t="s">
        <v>51</v>
      </c>
      <c r="R287" s="56" t="s">
        <v>51</v>
      </c>
      <c r="S287" s="56" t="s">
        <v>51</v>
      </c>
      <c r="T287" s="56" t="s">
        <v>51</v>
      </c>
      <c r="U287" s="56" t="s">
        <v>51</v>
      </c>
      <c r="V287" s="56" t="s">
        <v>51</v>
      </c>
      <c r="W287" s="56" t="s">
        <v>51</v>
      </c>
      <c r="X287" s="56" t="s">
        <v>51</v>
      </c>
      <c r="Y287" s="56" t="s">
        <v>51</v>
      </c>
      <c r="Z287" s="56" t="s">
        <v>51</v>
      </c>
      <c r="AA287" s="57" t="s">
        <v>51</v>
      </c>
      <c r="AB287" s="56" t="s">
        <v>51</v>
      </c>
      <c r="AC287" s="56" t="s">
        <v>51</v>
      </c>
      <c r="AD287" s="56" t="s">
        <v>51</v>
      </c>
      <c r="AE287" s="56" t="s">
        <v>51</v>
      </c>
      <c r="AF287" s="56" t="s">
        <v>51</v>
      </c>
      <c r="AG287" s="56" t="s">
        <v>51</v>
      </c>
      <c r="AH287" s="114" t="s">
        <v>51</v>
      </c>
    </row>
    <row r="288" spans="1:34" ht="48.75" hidden="1" customHeight="1" outlineLevel="1" x14ac:dyDescent="0.25">
      <c r="A288" s="73" t="s">
        <v>355</v>
      </c>
      <c r="B288" s="74" t="s">
        <v>356</v>
      </c>
      <c r="C288" s="56" t="s">
        <v>51</v>
      </c>
      <c r="D288" s="56" t="str">
        <f>[1]Ф2!D111</f>
        <v>нд</v>
      </c>
      <c r="E288" s="56" t="str">
        <f>[1]Ф2!E111</f>
        <v>нд</v>
      </c>
      <c r="F288" s="56" t="str">
        <f>[1]Ф2!F111</f>
        <v>нд</v>
      </c>
      <c r="G288" s="56" t="s">
        <v>51</v>
      </c>
      <c r="H288" s="56" t="s">
        <v>51</v>
      </c>
      <c r="I288" s="56" t="s">
        <v>51</v>
      </c>
      <c r="J288" s="56" t="s">
        <v>51</v>
      </c>
      <c r="K288" s="56" t="s">
        <v>51</v>
      </c>
      <c r="L288" s="56" t="s">
        <v>51</v>
      </c>
      <c r="M288" s="56" t="s">
        <v>51</v>
      </c>
      <c r="N288" s="56" t="s">
        <v>51</v>
      </c>
      <c r="O288" s="56" t="s">
        <v>51</v>
      </c>
      <c r="P288" s="56" t="s">
        <v>51</v>
      </c>
      <c r="Q288" s="56" t="s">
        <v>51</v>
      </c>
      <c r="R288" s="56" t="s">
        <v>51</v>
      </c>
      <c r="S288" s="56" t="s">
        <v>51</v>
      </c>
      <c r="T288" s="56" t="s">
        <v>51</v>
      </c>
      <c r="U288" s="56" t="s">
        <v>51</v>
      </c>
      <c r="V288" s="56" t="s">
        <v>51</v>
      </c>
      <c r="W288" s="56" t="s">
        <v>51</v>
      </c>
      <c r="X288" s="56" t="s">
        <v>51</v>
      </c>
      <c r="Y288" s="56" t="s">
        <v>51</v>
      </c>
      <c r="Z288" s="56" t="s">
        <v>51</v>
      </c>
      <c r="AA288" s="57" t="s">
        <v>51</v>
      </c>
      <c r="AB288" s="56" t="s">
        <v>51</v>
      </c>
      <c r="AC288" s="56" t="s">
        <v>51</v>
      </c>
      <c r="AD288" s="56" t="s">
        <v>51</v>
      </c>
      <c r="AE288" s="56" t="s">
        <v>51</v>
      </c>
      <c r="AF288" s="56" t="s">
        <v>51</v>
      </c>
      <c r="AG288" s="56" t="s">
        <v>51</v>
      </c>
      <c r="AH288" s="114" t="s">
        <v>51</v>
      </c>
    </row>
    <row r="289" spans="1:34" ht="51.75" hidden="1" customHeight="1" outlineLevel="1" x14ac:dyDescent="0.25">
      <c r="A289" s="73" t="s">
        <v>357</v>
      </c>
      <c r="B289" s="74" t="s">
        <v>358</v>
      </c>
      <c r="C289" s="56" t="s">
        <v>51</v>
      </c>
      <c r="D289" s="56" t="str">
        <f>[1]Ф2!D112</f>
        <v>нд</v>
      </c>
      <c r="E289" s="56" t="str">
        <f>[1]Ф2!E112</f>
        <v>нд</v>
      </c>
      <c r="F289" s="56" t="str">
        <f>[1]Ф2!F112</f>
        <v>нд</v>
      </c>
      <c r="G289" s="56" t="s">
        <v>51</v>
      </c>
      <c r="H289" s="56" t="s">
        <v>51</v>
      </c>
      <c r="I289" s="56" t="s">
        <v>51</v>
      </c>
      <c r="J289" s="56" t="s">
        <v>51</v>
      </c>
      <c r="K289" s="56" t="s">
        <v>51</v>
      </c>
      <c r="L289" s="56" t="s">
        <v>51</v>
      </c>
      <c r="M289" s="56" t="s">
        <v>51</v>
      </c>
      <c r="N289" s="56" t="s">
        <v>51</v>
      </c>
      <c r="O289" s="56" t="s">
        <v>51</v>
      </c>
      <c r="P289" s="56" t="s">
        <v>51</v>
      </c>
      <c r="Q289" s="56" t="s">
        <v>51</v>
      </c>
      <c r="R289" s="56" t="s">
        <v>51</v>
      </c>
      <c r="S289" s="56" t="s">
        <v>51</v>
      </c>
      <c r="T289" s="56" t="s">
        <v>51</v>
      </c>
      <c r="U289" s="56" t="s">
        <v>51</v>
      </c>
      <c r="V289" s="56" t="s">
        <v>51</v>
      </c>
      <c r="W289" s="56" t="s">
        <v>51</v>
      </c>
      <c r="X289" s="56" t="s">
        <v>51</v>
      </c>
      <c r="Y289" s="56" t="s">
        <v>51</v>
      </c>
      <c r="Z289" s="56" t="s">
        <v>51</v>
      </c>
      <c r="AA289" s="57" t="s">
        <v>51</v>
      </c>
      <c r="AB289" s="56" t="s">
        <v>51</v>
      </c>
      <c r="AC289" s="56" t="s">
        <v>51</v>
      </c>
      <c r="AD289" s="56" t="s">
        <v>51</v>
      </c>
      <c r="AE289" s="56" t="s">
        <v>51</v>
      </c>
      <c r="AF289" s="56" t="s">
        <v>51</v>
      </c>
      <c r="AG289" s="56" t="s">
        <v>51</v>
      </c>
      <c r="AH289" s="114" t="s">
        <v>51</v>
      </c>
    </row>
    <row r="290" spans="1:34" ht="38.25" hidden="1" customHeight="1" outlineLevel="1" x14ac:dyDescent="0.25">
      <c r="A290" s="73" t="s">
        <v>359</v>
      </c>
      <c r="B290" s="74" t="s">
        <v>360</v>
      </c>
      <c r="C290" s="56" t="s">
        <v>51</v>
      </c>
      <c r="D290" s="56" t="str">
        <f>[1]Ф2!D113</f>
        <v>нд</v>
      </c>
      <c r="E290" s="56" t="str">
        <f>[1]Ф2!E113</f>
        <v>нд</v>
      </c>
      <c r="F290" s="56" t="str">
        <f>[1]Ф2!F113</f>
        <v>нд</v>
      </c>
      <c r="G290" s="56" t="s">
        <v>51</v>
      </c>
      <c r="H290" s="56" t="s">
        <v>51</v>
      </c>
      <c r="I290" s="56" t="s">
        <v>51</v>
      </c>
      <c r="J290" s="56" t="s">
        <v>51</v>
      </c>
      <c r="K290" s="56" t="s">
        <v>51</v>
      </c>
      <c r="L290" s="56" t="s">
        <v>51</v>
      </c>
      <c r="M290" s="56" t="s">
        <v>51</v>
      </c>
      <c r="N290" s="56" t="s">
        <v>51</v>
      </c>
      <c r="O290" s="56" t="s">
        <v>51</v>
      </c>
      <c r="P290" s="56" t="s">
        <v>51</v>
      </c>
      <c r="Q290" s="56" t="s">
        <v>51</v>
      </c>
      <c r="R290" s="56" t="s">
        <v>51</v>
      </c>
      <c r="S290" s="56" t="s">
        <v>51</v>
      </c>
      <c r="T290" s="56" t="s">
        <v>51</v>
      </c>
      <c r="U290" s="56" t="s">
        <v>51</v>
      </c>
      <c r="V290" s="56" t="s">
        <v>51</v>
      </c>
      <c r="W290" s="56" t="s">
        <v>51</v>
      </c>
      <c r="X290" s="56" t="s">
        <v>51</v>
      </c>
      <c r="Y290" s="56" t="s">
        <v>51</v>
      </c>
      <c r="Z290" s="56" t="s">
        <v>51</v>
      </c>
      <c r="AA290" s="57" t="s">
        <v>51</v>
      </c>
      <c r="AB290" s="56" t="s">
        <v>51</v>
      </c>
      <c r="AC290" s="56" t="s">
        <v>51</v>
      </c>
      <c r="AD290" s="56" t="s">
        <v>51</v>
      </c>
      <c r="AE290" s="56" t="s">
        <v>51</v>
      </c>
      <c r="AF290" s="56" t="s">
        <v>51</v>
      </c>
      <c r="AG290" s="56" t="s">
        <v>51</v>
      </c>
      <c r="AH290" s="114" t="s">
        <v>51</v>
      </c>
    </row>
    <row r="291" spans="1:34" ht="48" customHeight="1" collapsed="1" x14ac:dyDescent="0.25">
      <c r="A291" s="73" t="s">
        <v>361</v>
      </c>
      <c r="B291" s="74" t="s">
        <v>362</v>
      </c>
      <c r="C291" s="56" t="s">
        <v>51</v>
      </c>
      <c r="D291" s="56" t="str">
        <f>[1]Ф2!D114</f>
        <v>нд</v>
      </c>
      <c r="E291" s="56" t="str">
        <f>[1]Ф2!E114</f>
        <v>нд</v>
      </c>
      <c r="F291" s="56" t="str">
        <f>[1]Ф2!F114</f>
        <v>нд</v>
      </c>
      <c r="G291" s="56" t="s">
        <v>51</v>
      </c>
      <c r="H291" s="56" t="s">
        <v>51</v>
      </c>
      <c r="I291" s="56" t="s">
        <v>51</v>
      </c>
      <c r="J291" s="56" t="s">
        <v>51</v>
      </c>
      <c r="K291" s="56" t="s">
        <v>51</v>
      </c>
      <c r="L291" s="56" t="s">
        <v>51</v>
      </c>
      <c r="M291" s="56" t="s">
        <v>51</v>
      </c>
      <c r="N291" s="56" t="s">
        <v>51</v>
      </c>
      <c r="O291" s="56" t="s">
        <v>51</v>
      </c>
      <c r="P291" s="56" t="s">
        <v>51</v>
      </c>
      <c r="Q291" s="56" t="s">
        <v>51</v>
      </c>
      <c r="R291" s="56" t="s">
        <v>51</v>
      </c>
      <c r="S291" s="56" t="s">
        <v>51</v>
      </c>
      <c r="T291" s="56" t="s">
        <v>51</v>
      </c>
      <c r="U291" s="56" t="s">
        <v>51</v>
      </c>
      <c r="V291" s="56" t="s">
        <v>51</v>
      </c>
      <c r="W291" s="56" t="s">
        <v>51</v>
      </c>
      <c r="X291" s="56" t="s">
        <v>51</v>
      </c>
      <c r="Y291" s="56" t="s">
        <v>51</v>
      </c>
      <c r="Z291" s="56" t="s">
        <v>51</v>
      </c>
      <c r="AA291" s="57" t="s">
        <v>51</v>
      </c>
      <c r="AB291" s="56" t="s">
        <v>51</v>
      </c>
      <c r="AC291" s="56" t="s">
        <v>51</v>
      </c>
      <c r="AD291" s="56" t="s">
        <v>51</v>
      </c>
      <c r="AE291" s="56" t="s">
        <v>51</v>
      </c>
      <c r="AF291" s="56" t="s">
        <v>51</v>
      </c>
      <c r="AG291" s="56" t="s">
        <v>51</v>
      </c>
      <c r="AH291" s="114" t="s">
        <v>51</v>
      </c>
    </row>
    <row r="292" spans="1:34" ht="29.25" customHeight="1" outlineLevel="1" x14ac:dyDescent="0.25">
      <c r="A292" s="73" t="s">
        <v>363</v>
      </c>
      <c r="B292" s="74" t="s">
        <v>364</v>
      </c>
      <c r="C292" s="56" t="s">
        <v>51</v>
      </c>
      <c r="D292" s="56" t="str">
        <f>[1]Ф2!D115</f>
        <v>нд</v>
      </c>
      <c r="E292" s="56" t="str">
        <f>[1]Ф2!E115</f>
        <v>нд</v>
      </c>
      <c r="F292" s="56" t="str">
        <f>[1]Ф2!F115</f>
        <v>нд</v>
      </c>
      <c r="G292" s="56" t="s">
        <v>51</v>
      </c>
      <c r="H292" s="56" t="s">
        <v>51</v>
      </c>
      <c r="I292" s="56" t="s">
        <v>51</v>
      </c>
      <c r="J292" s="56" t="s">
        <v>51</v>
      </c>
      <c r="K292" s="56" t="s">
        <v>51</v>
      </c>
      <c r="L292" s="56" t="s">
        <v>51</v>
      </c>
      <c r="M292" s="56" t="s">
        <v>51</v>
      </c>
      <c r="N292" s="56" t="s">
        <v>51</v>
      </c>
      <c r="O292" s="56" t="s">
        <v>51</v>
      </c>
      <c r="P292" s="56" t="s">
        <v>51</v>
      </c>
      <c r="Q292" s="56" t="s">
        <v>51</v>
      </c>
      <c r="R292" s="56" t="s">
        <v>51</v>
      </c>
      <c r="S292" s="56" t="s">
        <v>51</v>
      </c>
      <c r="T292" s="56" t="s">
        <v>51</v>
      </c>
      <c r="U292" s="56" t="s">
        <v>51</v>
      </c>
      <c r="V292" s="56" t="s">
        <v>51</v>
      </c>
      <c r="W292" s="56" t="s">
        <v>51</v>
      </c>
      <c r="X292" s="56" t="s">
        <v>51</v>
      </c>
      <c r="Y292" s="56" t="s">
        <v>51</v>
      </c>
      <c r="Z292" s="56" t="s">
        <v>51</v>
      </c>
      <c r="AA292" s="57" t="s">
        <v>51</v>
      </c>
      <c r="AB292" s="56" t="s">
        <v>51</v>
      </c>
      <c r="AC292" s="56" t="s">
        <v>51</v>
      </c>
      <c r="AD292" s="56" t="s">
        <v>51</v>
      </c>
      <c r="AE292" s="56" t="s">
        <v>51</v>
      </c>
      <c r="AF292" s="56" t="s">
        <v>51</v>
      </c>
      <c r="AG292" s="56" t="s">
        <v>51</v>
      </c>
      <c r="AH292" s="114" t="s">
        <v>51</v>
      </c>
    </row>
    <row r="293" spans="1:34" ht="30" outlineLevel="1" x14ac:dyDescent="0.25">
      <c r="A293" s="75" t="s">
        <v>365</v>
      </c>
      <c r="B293" s="76" t="s">
        <v>366</v>
      </c>
      <c r="C293" s="61" t="s">
        <v>51</v>
      </c>
      <c r="D293" s="61" t="str">
        <f>[1]Ф2!D116</f>
        <v>нд</v>
      </c>
      <c r="E293" s="61" t="str">
        <f>[1]Ф2!E116</f>
        <v>нд</v>
      </c>
      <c r="F293" s="61" t="str">
        <f>[1]Ф2!F116</f>
        <v>нд</v>
      </c>
      <c r="G293" s="61" t="s">
        <v>51</v>
      </c>
      <c r="H293" s="62">
        <f>H294</f>
        <v>6.5105000000000004</v>
      </c>
      <c r="I293" s="62">
        <f>I294</f>
        <v>6.5104968200000002</v>
      </c>
      <c r="J293" s="61" t="s">
        <v>51</v>
      </c>
      <c r="K293" s="62">
        <f t="shared" ref="K293:AG293" si="82">K294</f>
        <v>6.5105000000000004</v>
      </c>
      <c r="L293" s="64">
        <f t="shared" si="82"/>
        <v>0</v>
      </c>
      <c r="M293" s="62">
        <f t="shared" si="82"/>
        <v>6.5105000000000004</v>
      </c>
      <c r="N293" s="64">
        <f t="shared" si="82"/>
        <v>0</v>
      </c>
      <c r="O293" s="64">
        <f t="shared" si="82"/>
        <v>0</v>
      </c>
      <c r="P293" s="62">
        <f t="shared" si="82"/>
        <v>6.5104968200000002</v>
      </c>
      <c r="Q293" s="64">
        <f t="shared" si="82"/>
        <v>0</v>
      </c>
      <c r="R293" s="62">
        <f t="shared" si="82"/>
        <v>6.5104968200000002</v>
      </c>
      <c r="S293" s="64">
        <f t="shared" si="82"/>
        <v>0</v>
      </c>
      <c r="T293" s="64">
        <f t="shared" si="82"/>
        <v>0</v>
      </c>
      <c r="U293" s="64">
        <f t="shared" si="82"/>
        <v>0</v>
      </c>
      <c r="V293" s="64">
        <f t="shared" si="82"/>
        <v>0</v>
      </c>
      <c r="W293" s="64">
        <f t="shared" si="82"/>
        <v>0</v>
      </c>
      <c r="X293" s="62">
        <f t="shared" si="82"/>
        <v>6.5105000000000004</v>
      </c>
      <c r="Y293" s="62">
        <f t="shared" si="82"/>
        <v>6.5104968200000002</v>
      </c>
      <c r="Z293" s="64">
        <f t="shared" si="82"/>
        <v>0</v>
      </c>
      <c r="AA293" s="64">
        <f t="shared" si="82"/>
        <v>0</v>
      </c>
      <c r="AB293" s="64">
        <f t="shared" si="82"/>
        <v>0</v>
      </c>
      <c r="AC293" s="64">
        <f t="shared" si="82"/>
        <v>0</v>
      </c>
      <c r="AD293" s="64">
        <f t="shared" si="82"/>
        <v>0</v>
      </c>
      <c r="AE293" s="64">
        <f t="shared" si="82"/>
        <v>0</v>
      </c>
      <c r="AF293" s="62">
        <f t="shared" si="82"/>
        <v>6.5105000000000004</v>
      </c>
      <c r="AG293" s="62">
        <f t="shared" si="82"/>
        <v>6.5104968200000002</v>
      </c>
      <c r="AH293" s="98" t="s">
        <v>51</v>
      </c>
    </row>
    <row r="294" spans="1:34" ht="78.75" customHeight="1" outlineLevel="1" x14ac:dyDescent="0.25">
      <c r="A294" s="78" t="s">
        <v>367</v>
      </c>
      <c r="B294" s="99" t="str">
        <f>'[2]Ф2 '!B294</f>
        <v>Установка реклоузеров 10кВ (ВЛ-10кВ) Ф-8 ПС-220/35/10кВ "Лесозаводск" на опоре №1, Ф-12  ПС-220/35/10кВ "Лесозаводск" на опоре №1, Ф-21 ПС-220/35/10кВ "Лесозаводск"  на опоре №1 (включая пуско-наладочные работы) г.Лесозаводск</v>
      </c>
      <c r="C294" s="100" t="str">
        <f>'[2]Ф2 '!C294</f>
        <v>Р_ДЭСК_056</v>
      </c>
      <c r="D294" s="82" t="s">
        <v>103</v>
      </c>
      <c r="E294" s="82">
        <f>'[2]Ф2 '!E294</f>
        <v>2025</v>
      </c>
      <c r="F294" s="82">
        <f>'[2]Ф2 '!F294</f>
        <v>2025</v>
      </c>
      <c r="G294" s="82">
        <v>2025</v>
      </c>
      <c r="H294" s="83">
        <f>'[2]Ф2 '!H294/1.2</f>
        <v>6.5105000000000004</v>
      </c>
      <c r="I294" s="83">
        <v>6.5104968200000002</v>
      </c>
      <c r="J294" s="82" t="s">
        <v>51</v>
      </c>
      <c r="K294" s="83">
        <f t="shared" ref="K294" si="83">SUM(L294:O294)</f>
        <v>6.5105000000000004</v>
      </c>
      <c r="L294" s="84">
        <v>0</v>
      </c>
      <c r="M294" s="83">
        <f>H294</f>
        <v>6.5105000000000004</v>
      </c>
      <c r="N294" s="84">
        <v>0</v>
      </c>
      <c r="O294" s="84">
        <v>0</v>
      </c>
      <c r="P294" s="83">
        <f t="shared" ref="P294" si="84">SUM(Q294:T294)</f>
        <v>6.5104968200000002</v>
      </c>
      <c r="Q294" s="84">
        <v>0</v>
      </c>
      <c r="R294" s="83">
        <f>I294</f>
        <v>6.5104968200000002</v>
      </c>
      <c r="S294" s="84">
        <v>0</v>
      </c>
      <c r="T294" s="84">
        <v>0</v>
      </c>
      <c r="U294" s="84">
        <v>0</v>
      </c>
      <c r="V294" s="84">
        <v>0</v>
      </c>
      <c r="W294" s="84">
        <f>IF(G294=2024,I294,0)</f>
        <v>0</v>
      </c>
      <c r="X294" s="83">
        <f>IF(F294=2025,H294,0)</f>
        <v>6.5105000000000004</v>
      </c>
      <c r="Y294" s="83">
        <f>IF(G294=2025,I294,0)</f>
        <v>6.5104968200000002</v>
      </c>
      <c r="Z294" s="84">
        <f t="shared" ref="Z294:AE294" si="85">IF(F294=2026,H294,0)</f>
        <v>0</v>
      </c>
      <c r="AA294" s="84">
        <f t="shared" si="85"/>
        <v>0</v>
      </c>
      <c r="AB294" s="84">
        <f t="shared" si="85"/>
        <v>0</v>
      </c>
      <c r="AC294" s="84">
        <f t="shared" si="85"/>
        <v>0</v>
      </c>
      <c r="AD294" s="84">
        <f t="shared" si="85"/>
        <v>0</v>
      </c>
      <c r="AE294" s="84">
        <f t="shared" si="85"/>
        <v>0</v>
      </c>
      <c r="AF294" s="87">
        <f t="shared" ref="AF294" si="86">U294+V294+W294+X294+Z294+AB294+AD294</f>
        <v>6.5105000000000004</v>
      </c>
      <c r="AG294" s="87">
        <f t="shared" ref="AG294" si="87">U294+V294+W294+Y294+AA294+AC294+AE294</f>
        <v>6.5104968200000002</v>
      </c>
      <c r="AH294" s="101" t="str">
        <f>'[2]Ф2 '!CJ294</f>
        <v>Повышение пропускной способности, улучшение качества напряжения у существующих потребителей</v>
      </c>
    </row>
    <row r="295" spans="1:34" ht="45" x14ac:dyDescent="0.25">
      <c r="A295" s="73" t="s">
        <v>368</v>
      </c>
      <c r="B295" s="74" t="s">
        <v>369</v>
      </c>
      <c r="C295" s="56" t="s">
        <v>51</v>
      </c>
      <c r="D295" s="56" t="str">
        <f>[1]Ф2!D117</f>
        <v>нд</v>
      </c>
      <c r="E295" s="56" t="str">
        <f>[1]Ф2!E117</f>
        <v>нд</v>
      </c>
      <c r="F295" s="56" t="str">
        <f>[1]Ф2!F117</f>
        <v>нд</v>
      </c>
      <c r="G295" s="56" t="s">
        <v>51</v>
      </c>
      <c r="H295" s="56" t="s">
        <v>51</v>
      </c>
      <c r="I295" s="56" t="s">
        <v>51</v>
      </c>
      <c r="J295" s="56" t="s">
        <v>51</v>
      </c>
      <c r="K295" s="56" t="s">
        <v>51</v>
      </c>
      <c r="L295" s="56" t="s">
        <v>51</v>
      </c>
      <c r="M295" s="56" t="s">
        <v>51</v>
      </c>
      <c r="N295" s="56" t="s">
        <v>51</v>
      </c>
      <c r="O295" s="56" t="s">
        <v>51</v>
      </c>
      <c r="P295" s="56" t="s">
        <v>51</v>
      </c>
      <c r="Q295" s="56" t="s">
        <v>51</v>
      </c>
      <c r="R295" s="56" t="s">
        <v>51</v>
      </c>
      <c r="S295" s="56" t="s">
        <v>51</v>
      </c>
      <c r="T295" s="56" t="s">
        <v>51</v>
      </c>
      <c r="U295" s="56" t="s">
        <v>51</v>
      </c>
      <c r="V295" s="56" t="s">
        <v>51</v>
      </c>
      <c r="W295" s="56" t="s">
        <v>51</v>
      </c>
      <c r="X295" s="56" t="s">
        <v>51</v>
      </c>
      <c r="Y295" s="56" t="s">
        <v>51</v>
      </c>
      <c r="Z295" s="56" t="s">
        <v>51</v>
      </c>
      <c r="AA295" s="57" t="s">
        <v>51</v>
      </c>
      <c r="AB295" s="56" t="s">
        <v>51</v>
      </c>
      <c r="AC295" s="56" t="s">
        <v>51</v>
      </c>
      <c r="AD295" s="56" t="s">
        <v>51</v>
      </c>
      <c r="AE295" s="56" t="s">
        <v>51</v>
      </c>
      <c r="AF295" s="56" t="s">
        <v>51</v>
      </c>
      <c r="AG295" s="56" t="s">
        <v>51</v>
      </c>
      <c r="AH295" s="114" t="s">
        <v>51</v>
      </c>
    </row>
    <row r="296" spans="1:34" ht="45.75" customHeight="1" outlineLevel="1" x14ac:dyDescent="0.25">
      <c r="A296" s="73" t="s">
        <v>370</v>
      </c>
      <c r="B296" s="74" t="s">
        <v>371</v>
      </c>
      <c r="C296" s="56" t="s">
        <v>51</v>
      </c>
      <c r="D296" s="56" t="str">
        <f>[1]Ф2!D118</f>
        <v>нд</v>
      </c>
      <c r="E296" s="56" t="str">
        <f>[1]Ф2!E118</f>
        <v>нд</v>
      </c>
      <c r="F296" s="56" t="str">
        <f>[1]Ф2!F118</f>
        <v>нд</v>
      </c>
      <c r="G296" s="56" t="s">
        <v>51</v>
      </c>
      <c r="H296" s="56" t="s">
        <v>51</v>
      </c>
      <c r="I296" s="56" t="s">
        <v>51</v>
      </c>
      <c r="J296" s="56" t="s">
        <v>51</v>
      </c>
      <c r="K296" s="56" t="s">
        <v>51</v>
      </c>
      <c r="L296" s="56" t="s">
        <v>51</v>
      </c>
      <c r="M296" s="56" t="s">
        <v>51</v>
      </c>
      <c r="N296" s="56" t="s">
        <v>51</v>
      </c>
      <c r="O296" s="56" t="s">
        <v>51</v>
      </c>
      <c r="P296" s="56" t="s">
        <v>51</v>
      </c>
      <c r="Q296" s="56" t="s">
        <v>51</v>
      </c>
      <c r="R296" s="56" t="s">
        <v>51</v>
      </c>
      <c r="S296" s="56" t="s">
        <v>51</v>
      </c>
      <c r="T296" s="56" t="s">
        <v>51</v>
      </c>
      <c r="U296" s="56"/>
      <c r="V296" s="56"/>
      <c r="W296" s="56" t="s">
        <v>51</v>
      </c>
      <c r="X296" s="56" t="s">
        <v>51</v>
      </c>
      <c r="Y296" s="56" t="s">
        <v>51</v>
      </c>
      <c r="Z296" s="56" t="s">
        <v>51</v>
      </c>
      <c r="AA296" s="57" t="s">
        <v>51</v>
      </c>
      <c r="AB296" s="56" t="s">
        <v>51</v>
      </c>
      <c r="AC296" s="56" t="s">
        <v>51</v>
      </c>
      <c r="AD296" s="56" t="s">
        <v>51</v>
      </c>
      <c r="AE296" s="56" t="s">
        <v>51</v>
      </c>
      <c r="AF296" s="56" t="s">
        <v>51</v>
      </c>
      <c r="AG296" s="56" t="s">
        <v>51</v>
      </c>
      <c r="AH296" s="114" t="s">
        <v>51</v>
      </c>
    </row>
    <row r="297" spans="1:34" ht="44.25" customHeight="1" outlineLevel="1" x14ac:dyDescent="0.25">
      <c r="A297" s="73" t="s">
        <v>372</v>
      </c>
      <c r="B297" s="74" t="s">
        <v>373</v>
      </c>
      <c r="C297" s="56" t="s">
        <v>51</v>
      </c>
      <c r="D297" s="56" t="str">
        <f>[1]Ф2!D119</f>
        <v>нд</v>
      </c>
      <c r="E297" s="56" t="str">
        <f>[1]Ф2!E119</f>
        <v>нд</v>
      </c>
      <c r="F297" s="56" t="str">
        <f>[1]Ф2!F119</f>
        <v>нд</v>
      </c>
      <c r="G297" s="56" t="s">
        <v>51</v>
      </c>
      <c r="H297" s="56" t="s">
        <v>51</v>
      </c>
      <c r="I297" s="56" t="s">
        <v>51</v>
      </c>
      <c r="J297" s="56" t="s">
        <v>51</v>
      </c>
      <c r="K297" s="56" t="s">
        <v>51</v>
      </c>
      <c r="L297" s="56" t="s">
        <v>51</v>
      </c>
      <c r="M297" s="56" t="s">
        <v>51</v>
      </c>
      <c r="N297" s="56" t="s">
        <v>51</v>
      </c>
      <c r="O297" s="56" t="s">
        <v>51</v>
      </c>
      <c r="P297" s="56" t="s">
        <v>51</v>
      </c>
      <c r="Q297" s="56" t="s">
        <v>51</v>
      </c>
      <c r="R297" s="56" t="s">
        <v>51</v>
      </c>
      <c r="S297" s="56" t="s">
        <v>51</v>
      </c>
      <c r="T297" s="56" t="s">
        <v>51</v>
      </c>
      <c r="U297" s="56"/>
      <c r="V297" s="56"/>
      <c r="W297" s="56" t="s">
        <v>51</v>
      </c>
      <c r="X297" s="56" t="s">
        <v>51</v>
      </c>
      <c r="Y297" s="56" t="s">
        <v>51</v>
      </c>
      <c r="Z297" s="56" t="s">
        <v>51</v>
      </c>
      <c r="AA297" s="57" t="s">
        <v>51</v>
      </c>
      <c r="AB297" s="56" t="s">
        <v>51</v>
      </c>
      <c r="AC297" s="56" t="s">
        <v>51</v>
      </c>
      <c r="AD297" s="56" t="s">
        <v>51</v>
      </c>
      <c r="AE297" s="56" t="s">
        <v>51</v>
      </c>
      <c r="AF297" s="56" t="s">
        <v>51</v>
      </c>
      <c r="AG297" s="56" t="s">
        <v>51</v>
      </c>
      <c r="AH297" s="114" t="s">
        <v>51</v>
      </c>
    </row>
    <row r="298" spans="1:34" ht="30" x14ac:dyDescent="0.25">
      <c r="A298" s="75" t="s">
        <v>374</v>
      </c>
      <c r="B298" s="76" t="s">
        <v>375</v>
      </c>
      <c r="C298" s="61" t="s">
        <v>51</v>
      </c>
      <c r="D298" s="61" t="str">
        <f>[1]Ф2!D120</f>
        <v>нд</v>
      </c>
      <c r="E298" s="61" t="str">
        <f>[1]Ф2!E120</f>
        <v>нд</v>
      </c>
      <c r="F298" s="61" t="str">
        <f>[1]Ф2!F120</f>
        <v>нд</v>
      </c>
      <c r="G298" s="61" t="s">
        <v>51</v>
      </c>
      <c r="H298" s="62">
        <f>SUM(H299:H334)</f>
        <v>53.706500601666676</v>
      </c>
      <c r="I298" s="62">
        <f>SUM(I299:I334)</f>
        <v>348.65058166619997</v>
      </c>
      <c r="J298" s="61" t="s">
        <v>51</v>
      </c>
      <c r="K298" s="62">
        <f t="shared" ref="K298:AG298" si="88">SUM(K299:K334)</f>
        <v>53.706498578333338</v>
      </c>
      <c r="L298" s="62">
        <f t="shared" si="88"/>
        <v>0.65203100000000003</v>
      </c>
      <c r="M298" s="62">
        <f t="shared" si="88"/>
        <v>47.562633248333334</v>
      </c>
      <c r="N298" s="62">
        <f t="shared" si="88"/>
        <v>5.4918343300000005</v>
      </c>
      <c r="O298" s="62">
        <f t="shared" si="88"/>
        <v>0</v>
      </c>
      <c r="P298" s="62">
        <f t="shared" si="88"/>
        <v>348.65057964333334</v>
      </c>
      <c r="Q298" s="62">
        <f t="shared" si="88"/>
        <v>0.65203100000000003</v>
      </c>
      <c r="R298" s="62">
        <f t="shared" si="88"/>
        <v>342.50671431333336</v>
      </c>
      <c r="S298" s="62">
        <f t="shared" si="88"/>
        <v>5.4918343300000005</v>
      </c>
      <c r="T298" s="62">
        <f t="shared" si="88"/>
        <v>0</v>
      </c>
      <c r="U298" s="62">
        <f t="shared" si="88"/>
        <v>3.0206749999999998</v>
      </c>
      <c r="V298" s="62">
        <f t="shared" si="88"/>
        <v>3.4662767833333334</v>
      </c>
      <c r="W298" s="62">
        <f t="shared" si="88"/>
        <v>6.3370651899999997</v>
      </c>
      <c r="X298" s="62">
        <f>SUM(X299:X334)</f>
        <v>40.882483811666667</v>
      </c>
      <c r="Y298" s="62">
        <f t="shared" si="88"/>
        <v>19.601575526200001</v>
      </c>
      <c r="Z298" s="62">
        <f t="shared" si="88"/>
        <v>0</v>
      </c>
      <c r="AA298" s="62">
        <f t="shared" si="88"/>
        <v>24.343704019999993</v>
      </c>
      <c r="AB298" s="62">
        <f t="shared" si="88"/>
        <v>0</v>
      </c>
      <c r="AC298" s="62">
        <f t="shared" si="88"/>
        <v>36.961285149999995</v>
      </c>
      <c r="AD298" s="62">
        <f t="shared" si="88"/>
        <v>0</v>
      </c>
      <c r="AE298" s="62">
        <f t="shared" si="88"/>
        <v>254.92000000000002</v>
      </c>
      <c r="AF298" s="62">
        <f t="shared" si="88"/>
        <v>53.706500785000003</v>
      </c>
      <c r="AG298" s="62">
        <f t="shared" si="88"/>
        <v>348.65058166953338</v>
      </c>
      <c r="AH298" s="98" t="s">
        <v>51</v>
      </c>
    </row>
    <row r="299" spans="1:34" ht="25.5" customHeight="1" x14ac:dyDescent="0.25">
      <c r="A299" s="78" t="s">
        <v>376</v>
      </c>
      <c r="B299" s="79" t="str">
        <f>'[2]Ф2 '!B299</f>
        <v>Установка новой КТП 6/0,4 кВ  ул. Пригородная, 30 п. ЛДК</v>
      </c>
      <c r="C299" s="121" t="str">
        <f>'[2]Ф2 '!C299</f>
        <v>L_ДЭСК_05</v>
      </c>
      <c r="D299" s="122" t="str">
        <f>'[2]Ф2 '!D299</f>
        <v>П</v>
      </c>
      <c r="E299" s="123">
        <f>'[2]Ф2 '!E299</f>
        <v>2022</v>
      </c>
      <c r="F299" s="123">
        <f>'[2]Ф2 '!F299</f>
        <v>2022</v>
      </c>
      <c r="G299" s="123" t="str">
        <f>'[2]Ф2 '!G299</f>
        <v>нд</v>
      </c>
      <c r="H299" s="83">
        <f>'[2]Ф2 '!T299/1.2</f>
        <v>1.2715160000000001</v>
      </c>
      <c r="I299" s="83">
        <v>1.2715160000000001</v>
      </c>
      <c r="J299" s="82" t="s">
        <v>51</v>
      </c>
      <c r="K299" s="93">
        <f>SUM(L299:N299)</f>
        <v>1.2715160000000001</v>
      </c>
      <c r="L299" s="93">
        <v>3.6628000000000001E-2</v>
      </c>
      <c r="M299" s="93">
        <v>0.40164800000000001</v>
      </c>
      <c r="N299" s="93">
        <v>0.83323999999999998</v>
      </c>
      <c r="O299" s="84">
        <v>0</v>
      </c>
      <c r="P299" s="93">
        <f>SUM(Q299:S299)</f>
        <v>1.2715160000000001</v>
      </c>
      <c r="Q299" s="93">
        <v>3.6628000000000001E-2</v>
      </c>
      <c r="R299" s="93">
        <v>0.40164800000000001</v>
      </c>
      <c r="S299" s="93">
        <v>0.83323999999999998</v>
      </c>
      <c r="T299" s="84">
        <v>0</v>
      </c>
      <c r="U299" s="83">
        <f>P299</f>
        <v>1.2715160000000001</v>
      </c>
      <c r="V299" s="82">
        <v>0</v>
      </c>
      <c r="W299" s="84">
        <f t="shared" ref="W299:W334" si="89">IF(G299=2024,I299,0)</f>
        <v>0</v>
      </c>
      <c r="X299" s="82">
        <f t="shared" ref="X299:Y314" si="90">IF(F299=2025,H299,0)</f>
        <v>0</v>
      </c>
      <c r="Y299" s="84">
        <f t="shared" si="90"/>
        <v>0</v>
      </c>
      <c r="Z299" s="84">
        <f t="shared" ref="Z299:AE314" si="91">IF(F299=2026,H299,0)</f>
        <v>0</v>
      </c>
      <c r="AA299" s="84">
        <f t="shared" si="91"/>
        <v>0</v>
      </c>
      <c r="AB299" s="84">
        <f t="shared" si="91"/>
        <v>0</v>
      </c>
      <c r="AC299" s="84">
        <f t="shared" si="91"/>
        <v>0</v>
      </c>
      <c r="AD299" s="84">
        <f t="shared" si="91"/>
        <v>0</v>
      </c>
      <c r="AE299" s="84">
        <f t="shared" si="91"/>
        <v>0</v>
      </c>
      <c r="AF299" s="87">
        <f t="shared" ref="AF299:AF334" si="92">U299+V299+W299+X299+Z299+AB299+AD299</f>
        <v>1.2715160000000001</v>
      </c>
      <c r="AG299" s="87">
        <f t="shared" ref="AG299:AG334" si="93">U299+V299+W299+Y299+AA299+AC299+AE299</f>
        <v>1.2715160000000001</v>
      </c>
      <c r="AH299" s="101" t="s">
        <v>51</v>
      </c>
    </row>
    <row r="300" spans="1:34" ht="25.5" customHeight="1" x14ac:dyDescent="0.25">
      <c r="A300" s="78" t="s">
        <v>377</v>
      </c>
      <c r="B300" s="79" t="str">
        <f>'[2]Ф2 '!B300</f>
        <v>Строительство ВЛИ-10 кВ от КТП № 86 до КТП № 105</v>
      </c>
      <c r="C300" s="121" t="str">
        <f>'[2]Ф2 '!C300</f>
        <v>L_ДЭСК_06</v>
      </c>
      <c r="D300" s="122" t="str">
        <f>'[2]Ф2 '!D300</f>
        <v>П</v>
      </c>
      <c r="E300" s="123">
        <f>'[2]Ф2 '!E300</f>
        <v>2022</v>
      </c>
      <c r="F300" s="123">
        <f>'[2]Ф2 '!F300</f>
        <v>2022</v>
      </c>
      <c r="G300" s="123" t="str">
        <f>'[2]Ф2 '!G300</f>
        <v>нд</v>
      </c>
      <c r="H300" s="83">
        <f>'[2]Ф2 '!T300/1.2</f>
        <v>1.7491590000000001</v>
      </c>
      <c r="I300" s="83">
        <v>1.7491590000000001</v>
      </c>
      <c r="J300" s="82" t="s">
        <v>51</v>
      </c>
      <c r="K300" s="93">
        <f>SUM(L300:N300)</f>
        <v>1.7491589999999997</v>
      </c>
      <c r="L300" s="93">
        <v>0.15589600000000001</v>
      </c>
      <c r="M300" s="93">
        <v>0.92253683999999991</v>
      </c>
      <c r="N300" s="93">
        <v>0.67072615999999996</v>
      </c>
      <c r="O300" s="84">
        <v>0</v>
      </c>
      <c r="P300" s="93">
        <f>SUM(Q300:S300)</f>
        <v>1.7491589999999997</v>
      </c>
      <c r="Q300" s="93">
        <v>0.15589600000000001</v>
      </c>
      <c r="R300" s="93">
        <v>0.92253683999999991</v>
      </c>
      <c r="S300" s="93">
        <v>0.67072615999999996</v>
      </c>
      <c r="T300" s="84">
        <v>0</v>
      </c>
      <c r="U300" s="83">
        <f>P300</f>
        <v>1.7491589999999997</v>
      </c>
      <c r="V300" s="82">
        <v>0</v>
      </c>
      <c r="W300" s="84">
        <f t="shared" si="89"/>
        <v>0</v>
      </c>
      <c r="X300" s="82">
        <f t="shared" si="90"/>
        <v>0</v>
      </c>
      <c r="Y300" s="84">
        <f t="shared" si="90"/>
        <v>0</v>
      </c>
      <c r="Z300" s="84">
        <f t="shared" si="91"/>
        <v>0</v>
      </c>
      <c r="AA300" s="84">
        <f t="shared" si="91"/>
        <v>0</v>
      </c>
      <c r="AB300" s="84">
        <f t="shared" si="91"/>
        <v>0</v>
      </c>
      <c r="AC300" s="84">
        <f t="shared" si="91"/>
        <v>0</v>
      </c>
      <c r="AD300" s="84">
        <f t="shared" si="91"/>
        <v>0</v>
      </c>
      <c r="AE300" s="84">
        <f t="shared" si="91"/>
        <v>0</v>
      </c>
      <c r="AF300" s="87">
        <f t="shared" si="92"/>
        <v>1.7491589999999997</v>
      </c>
      <c r="AG300" s="87">
        <f t="shared" si="93"/>
        <v>1.7491589999999997</v>
      </c>
      <c r="AH300" s="101" t="s">
        <v>51</v>
      </c>
    </row>
    <row r="301" spans="1:34" ht="36" customHeight="1" x14ac:dyDescent="0.25">
      <c r="A301" s="78" t="s">
        <v>378</v>
      </c>
      <c r="B301" s="79" t="str">
        <f>'[2]Ф2 '!B301</f>
        <v>ЛЭП-6 кВ ф. №22 ПС "Заводская" строительство отпайки от опоры № 52 установка новой КТП-400 кВА в районе ул. Ремзаводская, д.15</v>
      </c>
      <c r="C301" s="121" t="str">
        <f>'[2]Ф2 '!C301</f>
        <v>M_ДЭСК_013</v>
      </c>
      <c r="D301" s="122" t="str">
        <f>'[2]Ф2 '!D301</f>
        <v>П</v>
      </c>
      <c r="E301" s="123">
        <f>'[2]Ф2 '!E301</f>
        <v>2023</v>
      </c>
      <c r="F301" s="123" t="str">
        <f>'[2]Ф2 '!F301</f>
        <v>нд</v>
      </c>
      <c r="G301" s="123" t="str">
        <f>'[2]Ф2 '!G301</f>
        <v>нд</v>
      </c>
      <c r="H301" s="83">
        <f>'[2]Ф2 '!T301/1.2</f>
        <v>1.6524263000000001</v>
      </c>
      <c r="I301" s="83">
        <v>1.6524263000000001</v>
      </c>
      <c r="J301" s="82" t="s">
        <v>51</v>
      </c>
      <c r="K301" s="109">
        <f>SUM(L301:N301)</f>
        <v>1.6524263000000001</v>
      </c>
      <c r="L301" s="110">
        <v>0</v>
      </c>
      <c r="M301" s="109">
        <v>0.57982744000000008</v>
      </c>
      <c r="N301" s="109">
        <v>1.07259886</v>
      </c>
      <c r="O301" s="84">
        <v>0</v>
      </c>
      <c r="P301" s="109">
        <f>SUM(Q301:S301)</f>
        <v>1.6524263000000001</v>
      </c>
      <c r="Q301" s="110">
        <v>0</v>
      </c>
      <c r="R301" s="109">
        <v>0.57982744000000008</v>
      </c>
      <c r="S301" s="109">
        <v>1.07259886</v>
      </c>
      <c r="T301" s="84">
        <v>0</v>
      </c>
      <c r="U301" s="82">
        <v>0</v>
      </c>
      <c r="V301" s="124">
        <f>P301</f>
        <v>1.6524263000000001</v>
      </c>
      <c r="W301" s="84">
        <f t="shared" si="89"/>
        <v>0</v>
      </c>
      <c r="X301" s="82">
        <f t="shared" si="90"/>
        <v>0</v>
      </c>
      <c r="Y301" s="84">
        <f t="shared" si="90"/>
        <v>0</v>
      </c>
      <c r="Z301" s="84">
        <f t="shared" si="91"/>
        <v>0</v>
      </c>
      <c r="AA301" s="84">
        <f t="shared" si="91"/>
        <v>0</v>
      </c>
      <c r="AB301" s="84">
        <f t="shared" si="91"/>
        <v>0</v>
      </c>
      <c r="AC301" s="84">
        <f t="shared" si="91"/>
        <v>0</v>
      </c>
      <c r="AD301" s="84">
        <f t="shared" si="91"/>
        <v>0</v>
      </c>
      <c r="AE301" s="84">
        <f t="shared" si="91"/>
        <v>0</v>
      </c>
      <c r="AF301" s="87">
        <f t="shared" si="92"/>
        <v>1.6524263000000001</v>
      </c>
      <c r="AG301" s="87">
        <f t="shared" si="93"/>
        <v>1.6524263000000001</v>
      </c>
      <c r="AH301" s="101" t="s">
        <v>51</v>
      </c>
    </row>
    <row r="302" spans="1:34" ht="36" customHeight="1" x14ac:dyDescent="0.25">
      <c r="A302" s="78" t="s">
        <v>379</v>
      </c>
      <c r="B302" s="79" t="str">
        <f>'[2]Ф2 '!B302</f>
        <v>ЛЭП-6 кВ ф. №1 ПС "Трикотажная" строительство отпайки от опоры №2/52 установка новой КТП-400 кВА в районе ул. Агеева, д.19</v>
      </c>
      <c r="C302" s="121" t="str">
        <f>'[2]Ф2 '!C302</f>
        <v>M_ДЭСК_014</v>
      </c>
      <c r="D302" s="122" t="str">
        <f>'[2]Ф2 '!D302</f>
        <v>П</v>
      </c>
      <c r="E302" s="123">
        <f>'[2]Ф2 '!E302</f>
        <v>2023</v>
      </c>
      <c r="F302" s="123" t="str">
        <f>'[2]Ф2 '!F302</f>
        <v>нд</v>
      </c>
      <c r="G302" s="123" t="str">
        <f>'[2]Ф2 '!G302</f>
        <v>нд</v>
      </c>
      <c r="H302" s="83">
        <f>'[2]Ф2 '!T302/1.2</f>
        <v>1.8138504833333333</v>
      </c>
      <c r="I302" s="83">
        <v>1.8138504799999999</v>
      </c>
      <c r="J302" s="82" t="s">
        <v>51</v>
      </c>
      <c r="K302" s="109">
        <f>SUM(L302:N302)</f>
        <v>1.8138504833333333</v>
      </c>
      <c r="L302" s="110">
        <v>0</v>
      </c>
      <c r="M302" s="109">
        <v>0.74125162333333328</v>
      </c>
      <c r="N302" s="109">
        <v>1.07259886</v>
      </c>
      <c r="O302" s="84">
        <v>0</v>
      </c>
      <c r="P302" s="109">
        <f>SUM(Q302:S302)</f>
        <v>1.8138504833333333</v>
      </c>
      <c r="Q302" s="110">
        <v>0</v>
      </c>
      <c r="R302" s="109">
        <v>0.74125162333333328</v>
      </c>
      <c r="S302" s="109">
        <v>1.07259886</v>
      </c>
      <c r="T302" s="84">
        <v>0</v>
      </c>
      <c r="U302" s="82">
        <v>0</v>
      </c>
      <c r="V302" s="124">
        <f>P302</f>
        <v>1.8138504833333333</v>
      </c>
      <c r="W302" s="84">
        <f t="shared" si="89"/>
        <v>0</v>
      </c>
      <c r="X302" s="82">
        <f t="shared" si="90"/>
        <v>0</v>
      </c>
      <c r="Y302" s="84">
        <f t="shared" si="90"/>
        <v>0</v>
      </c>
      <c r="Z302" s="84">
        <f t="shared" si="91"/>
        <v>0</v>
      </c>
      <c r="AA302" s="84">
        <f t="shared" si="91"/>
        <v>0</v>
      </c>
      <c r="AB302" s="84">
        <f t="shared" si="91"/>
        <v>0</v>
      </c>
      <c r="AC302" s="84">
        <f t="shared" si="91"/>
        <v>0</v>
      </c>
      <c r="AD302" s="84">
        <f t="shared" si="91"/>
        <v>0</v>
      </c>
      <c r="AE302" s="84">
        <f t="shared" si="91"/>
        <v>0</v>
      </c>
      <c r="AF302" s="87">
        <f t="shared" si="92"/>
        <v>1.8138504833333333</v>
      </c>
      <c r="AG302" s="87">
        <f t="shared" si="93"/>
        <v>1.8138504833333333</v>
      </c>
      <c r="AH302" s="101" t="s">
        <v>51</v>
      </c>
    </row>
    <row r="303" spans="1:34" ht="30.75" customHeight="1" x14ac:dyDescent="0.25">
      <c r="A303" s="78" t="s">
        <v>380</v>
      </c>
      <c r="B303" s="79" t="str">
        <f>'[2]Ф2 '!B303</f>
        <v>Установка новой СТП 10/0,4 кВ, строительство ВЛ-10кВ, ул.Почтовая, г.Дальнереченск, с.Лазо</v>
      </c>
      <c r="C303" s="121" t="str">
        <f>'[2]Ф2 '!C303</f>
        <v>L_ДЭСК_030</v>
      </c>
      <c r="D303" s="122" t="str">
        <f>'[2]Ф2 '!D303</f>
        <v>П</v>
      </c>
      <c r="E303" s="123">
        <f>'[2]Ф2 '!E303</f>
        <v>2024</v>
      </c>
      <c r="F303" s="123">
        <f>'[2]Ф2 '!F303</f>
        <v>2024</v>
      </c>
      <c r="G303" s="123">
        <f>'[2]Ф2 '!G303</f>
        <v>2024</v>
      </c>
      <c r="H303" s="83">
        <f>'[2]Ф2 '!T303/1.2</f>
        <v>1.3689423583333336</v>
      </c>
      <c r="I303" s="83">
        <v>1.3689423599999999</v>
      </c>
      <c r="J303" s="82" t="s">
        <v>51</v>
      </c>
      <c r="K303" s="125">
        <f t="shared" ref="K303:K306" si="94">SUM(L303:N303)</f>
        <v>1.36894286</v>
      </c>
      <c r="L303" s="109">
        <f>66.289/1000</f>
        <v>6.6289000000000001E-2</v>
      </c>
      <c r="M303" s="109">
        <v>0.70922560999999995</v>
      </c>
      <c r="N303" s="109">
        <v>0.59342824999999999</v>
      </c>
      <c r="O303" s="84">
        <v>0</v>
      </c>
      <c r="P303" s="125">
        <f t="shared" ref="P303:P305" si="95">SUM(Q303:S303)</f>
        <v>1.36894286</v>
      </c>
      <c r="Q303" s="109">
        <f>66.289/1000</f>
        <v>6.6289000000000001E-2</v>
      </c>
      <c r="R303" s="109">
        <v>0.70922560999999995</v>
      </c>
      <c r="S303" s="109">
        <v>0.59342824999999999</v>
      </c>
      <c r="T303" s="84">
        <v>0</v>
      </c>
      <c r="U303" s="84">
        <v>0</v>
      </c>
      <c r="V303" s="84">
        <v>0</v>
      </c>
      <c r="W303" s="83">
        <f t="shared" si="89"/>
        <v>1.3689423599999999</v>
      </c>
      <c r="X303" s="82">
        <f t="shared" si="90"/>
        <v>0</v>
      </c>
      <c r="Y303" s="84">
        <f t="shared" si="90"/>
        <v>0</v>
      </c>
      <c r="Z303" s="84">
        <f t="shared" si="91"/>
        <v>0</v>
      </c>
      <c r="AA303" s="84">
        <f t="shared" si="91"/>
        <v>0</v>
      </c>
      <c r="AB303" s="84">
        <f t="shared" si="91"/>
        <v>0</v>
      </c>
      <c r="AC303" s="84">
        <f t="shared" si="91"/>
        <v>0</v>
      </c>
      <c r="AD303" s="84">
        <f t="shared" si="91"/>
        <v>0</v>
      </c>
      <c r="AE303" s="84">
        <f t="shared" si="91"/>
        <v>0</v>
      </c>
      <c r="AF303" s="87">
        <f t="shared" si="92"/>
        <v>1.3689423599999999</v>
      </c>
      <c r="AG303" s="87">
        <f t="shared" si="93"/>
        <v>1.3689423599999999</v>
      </c>
      <c r="AH303" s="101" t="s">
        <v>51</v>
      </c>
    </row>
    <row r="304" spans="1:34" ht="28.5" customHeight="1" x14ac:dyDescent="0.25">
      <c r="A304" s="78" t="s">
        <v>381</v>
      </c>
      <c r="B304" s="79" t="str">
        <f>'[2]Ф2 '!B304</f>
        <v>Установка нового КТП 400 кВА в районе ул. Ивановская, 8 г.Артем</v>
      </c>
      <c r="C304" s="121" t="str">
        <f>'[2]Ф2 '!C304</f>
        <v>О_ДЭСК_004</v>
      </c>
      <c r="D304" s="122" t="str">
        <f>'[2]Ф2 '!D304</f>
        <v>П</v>
      </c>
      <c r="E304" s="123">
        <f>'[2]Ф2 '!E304</f>
        <v>2024</v>
      </c>
      <c r="F304" s="123" t="str">
        <f>'[2]Ф2 '!F304</f>
        <v>нд</v>
      </c>
      <c r="G304" s="123">
        <f>'[2]Ф2 '!G304</f>
        <v>2024</v>
      </c>
      <c r="H304" s="83">
        <f>'[2]Ф2 '!T304/1.2</f>
        <v>2.0231857416666701</v>
      </c>
      <c r="I304" s="83">
        <v>2.0231857400000002</v>
      </c>
      <c r="J304" s="82" t="s">
        <v>51</v>
      </c>
      <c r="K304" s="125">
        <f t="shared" si="94"/>
        <v>2.0231830100000003</v>
      </c>
      <c r="L304" s="83">
        <v>6.4417000000000002E-2</v>
      </c>
      <c r="M304" s="83">
        <v>0.70952380999999998</v>
      </c>
      <c r="N304" s="83">
        <v>1.2492422000000001</v>
      </c>
      <c r="O304" s="84">
        <v>0</v>
      </c>
      <c r="P304" s="125">
        <f t="shared" si="95"/>
        <v>2.0231830100000003</v>
      </c>
      <c r="Q304" s="83">
        <v>6.4417000000000002E-2</v>
      </c>
      <c r="R304" s="83">
        <v>0.70952380999999998</v>
      </c>
      <c r="S304" s="83">
        <v>1.2492422000000001</v>
      </c>
      <c r="T304" s="84">
        <v>0</v>
      </c>
      <c r="U304" s="84">
        <v>0</v>
      </c>
      <c r="V304" s="84">
        <v>0</v>
      </c>
      <c r="W304" s="83">
        <f t="shared" si="89"/>
        <v>2.0231857400000002</v>
      </c>
      <c r="X304" s="82">
        <f t="shared" si="90"/>
        <v>0</v>
      </c>
      <c r="Y304" s="84">
        <f t="shared" si="90"/>
        <v>0</v>
      </c>
      <c r="Z304" s="88">
        <f t="shared" si="91"/>
        <v>0</v>
      </c>
      <c r="AA304" s="84">
        <f t="shared" si="91"/>
        <v>0</v>
      </c>
      <c r="AB304" s="88">
        <f t="shared" si="91"/>
        <v>0</v>
      </c>
      <c r="AC304" s="88">
        <f t="shared" si="91"/>
        <v>0</v>
      </c>
      <c r="AD304" s="88">
        <f t="shared" si="91"/>
        <v>0</v>
      </c>
      <c r="AE304" s="88">
        <f t="shared" si="91"/>
        <v>0</v>
      </c>
      <c r="AF304" s="87">
        <f t="shared" si="92"/>
        <v>2.0231857400000002</v>
      </c>
      <c r="AG304" s="87">
        <f t="shared" si="93"/>
        <v>2.0231857400000002</v>
      </c>
      <c r="AH304" s="101" t="s">
        <v>51</v>
      </c>
    </row>
    <row r="305" spans="1:34" ht="36.75" customHeight="1" x14ac:dyDescent="0.25">
      <c r="A305" s="78" t="s">
        <v>382</v>
      </c>
      <c r="B305" s="79" t="str">
        <f>'[2]Ф2 '!B305</f>
        <v>Строительство ВЛЗ-6 кВ, КТП-630 в районе ул. Северная, 64 (8 рубильников)</v>
      </c>
      <c r="C305" s="121" t="str">
        <f>'[2]Ф2 '!C305</f>
        <v>О_ДЭСК_002</v>
      </c>
      <c r="D305" s="122" t="str">
        <f>'[2]Ф2 '!D305</f>
        <v>П</v>
      </c>
      <c r="E305" s="123">
        <f>'[2]Ф2 '!E305</f>
        <v>2024</v>
      </c>
      <c r="F305" s="123" t="str">
        <f>'[2]Ф2 '!F305</f>
        <v>нд</v>
      </c>
      <c r="G305" s="123">
        <f>'[2]Ф2 '!G305</f>
        <v>2024</v>
      </c>
      <c r="H305" s="83">
        <f>'[2]Ф2 '!T305/1.2</f>
        <v>2.9449370899999998</v>
      </c>
      <c r="I305" s="83">
        <v>2.9449370899999998</v>
      </c>
      <c r="J305" s="82" t="s">
        <v>51</v>
      </c>
      <c r="K305" s="125">
        <f t="shared" si="94"/>
        <v>2.9449370899999998</v>
      </c>
      <c r="L305" s="84">
        <v>0</v>
      </c>
      <c r="M305" s="83">
        <f>H305</f>
        <v>2.9449370899999998</v>
      </c>
      <c r="N305" s="84">
        <v>0</v>
      </c>
      <c r="O305" s="84">
        <v>0</v>
      </c>
      <c r="P305" s="125">
        <f t="shared" si="95"/>
        <v>2.9449370899999998</v>
      </c>
      <c r="Q305" s="84">
        <v>0</v>
      </c>
      <c r="R305" s="83">
        <f>I305</f>
        <v>2.9449370899999998</v>
      </c>
      <c r="S305" s="82">
        <v>0</v>
      </c>
      <c r="T305" s="84">
        <v>0</v>
      </c>
      <c r="U305" s="84">
        <v>0</v>
      </c>
      <c r="V305" s="84">
        <v>0</v>
      </c>
      <c r="W305" s="83">
        <f t="shared" si="89"/>
        <v>2.9449370899999998</v>
      </c>
      <c r="X305" s="88">
        <f t="shared" si="90"/>
        <v>0</v>
      </c>
      <c r="Y305" s="88">
        <f t="shared" si="90"/>
        <v>0</v>
      </c>
      <c r="Z305" s="88">
        <f t="shared" si="91"/>
        <v>0</v>
      </c>
      <c r="AA305" s="84">
        <f t="shared" si="91"/>
        <v>0</v>
      </c>
      <c r="AB305" s="88">
        <f t="shared" si="91"/>
        <v>0</v>
      </c>
      <c r="AC305" s="88">
        <f t="shared" si="91"/>
        <v>0</v>
      </c>
      <c r="AD305" s="88">
        <f t="shared" si="91"/>
        <v>0</v>
      </c>
      <c r="AE305" s="88">
        <f t="shared" si="91"/>
        <v>0</v>
      </c>
      <c r="AF305" s="87">
        <f t="shared" si="92"/>
        <v>2.9449370899999998</v>
      </c>
      <c r="AG305" s="87">
        <f t="shared" si="93"/>
        <v>2.9449370899999998</v>
      </c>
      <c r="AH305" s="101" t="s">
        <v>51</v>
      </c>
    </row>
    <row r="306" spans="1:34" ht="39" customHeight="1" x14ac:dyDescent="0.25">
      <c r="A306" s="78" t="s">
        <v>383</v>
      </c>
      <c r="B306" s="79" t="str">
        <f>'[2]Ф2 '!B306</f>
        <v>Строительство двухцепной ВЛЗ-6 кВ ПС "Шахтовая" Ф. №6,9 от ПС "Шахтовая" до ТП-143 г.Артем</v>
      </c>
      <c r="C306" s="121" t="str">
        <f>'[2]Ф2 '!C306</f>
        <v>Р_ДЭСК_006</v>
      </c>
      <c r="D306" s="122" t="str">
        <f>'[2]Ф2 '!D306</f>
        <v>П</v>
      </c>
      <c r="E306" s="123">
        <f>'[2]Ф2 '!E306</f>
        <v>2025</v>
      </c>
      <c r="F306" s="123">
        <f>'[2]Ф2 '!F306</f>
        <v>2025</v>
      </c>
      <c r="G306" s="123">
        <f>'[2]Ф2 '!G306</f>
        <v>2025</v>
      </c>
      <c r="H306" s="83">
        <f>'[2]Ф2 '!T306/1.2</f>
        <v>3.1200817666666665</v>
      </c>
      <c r="I306" s="83">
        <v>3.1200817700000001</v>
      </c>
      <c r="J306" s="82" t="s">
        <v>51</v>
      </c>
      <c r="K306" s="125">
        <f t="shared" si="94"/>
        <v>3.12008179</v>
      </c>
      <c r="L306" s="83">
        <v>0.27690900000000002</v>
      </c>
      <c r="M306" s="83">
        <v>2.8431727900000001</v>
      </c>
      <c r="N306" s="84">
        <v>0</v>
      </c>
      <c r="O306" s="84">
        <v>0</v>
      </c>
      <c r="P306" s="125">
        <f t="shared" ref="P306" si="96">SUM(Q306:S306)</f>
        <v>3.12008179</v>
      </c>
      <c r="Q306" s="83">
        <v>0.27690900000000002</v>
      </c>
      <c r="R306" s="83">
        <v>2.8431727900000001</v>
      </c>
      <c r="S306" s="82">
        <v>0</v>
      </c>
      <c r="T306" s="84">
        <v>0</v>
      </c>
      <c r="U306" s="84">
        <v>0</v>
      </c>
      <c r="V306" s="84">
        <v>0</v>
      </c>
      <c r="W306" s="84">
        <f t="shared" si="89"/>
        <v>0</v>
      </c>
      <c r="X306" s="87">
        <f t="shared" si="90"/>
        <v>3.1200817666666665</v>
      </c>
      <c r="Y306" s="83">
        <f t="shared" si="90"/>
        <v>3.1200817700000001</v>
      </c>
      <c r="Z306" s="88">
        <f t="shared" si="91"/>
        <v>0</v>
      </c>
      <c r="AA306" s="84">
        <f t="shared" si="91"/>
        <v>0</v>
      </c>
      <c r="AB306" s="88">
        <f t="shared" si="91"/>
        <v>0</v>
      </c>
      <c r="AC306" s="88">
        <f t="shared" si="91"/>
        <v>0</v>
      </c>
      <c r="AD306" s="88">
        <f t="shared" si="91"/>
        <v>0</v>
      </c>
      <c r="AE306" s="88">
        <f t="shared" si="91"/>
        <v>0</v>
      </c>
      <c r="AF306" s="87">
        <f t="shared" si="92"/>
        <v>3.1200817666666665</v>
      </c>
      <c r="AG306" s="87">
        <f t="shared" si="93"/>
        <v>3.1200817700000001</v>
      </c>
      <c r="AH306" s="101" t="s">
        <v>109</v>
      </c>
    </row>
    <row r="307" spans="1:34" ht="39" customHeight="1" x14ac:dyDescent="0.25">
      <c r="A307" s="78" t="s">
        <v>384</v>
      </c>
      <c r="B307" s="79" t="str">
        <f>'[2]Ф2 '!B307</f>
        <v>Строительство двухцепной ВЛЗ 6кВ от опоры №17 до опоры №17/1ПС "АТЭЦ" Ф №3 г.Артем</v>
      </c>
      <c r="C307" s="121" t="str">
        <f>'[2]Ф2 '!C307</f>
        <v>Р_ДЭСК_007</v>
      </c>
      <c r="D307" s="122" t="str">
        <f>'[2]Ф2 '!D307</f>
        <v>П</v>
      </c>
      <c r="E307" s="123">
        <f>'[2]Ф2 '!E307</f>
        <v>2025</v>
      </c>
      <c r="F307" s="123">
        <f>'[2]Ф2 '!F307</f>
        <v>2025</v>
      </c>
      <c r="G307" s="123">
        <f>'[2]Ф2 '!G307</f>
        <v>2025</v>
      </c>
      <c r="H307" s="83">
        <f>'[2]Ф2 '!T307/1.2</f>
        <v>0.58423671666666666</v>
      </c>
      <c r="I307" s="83">
        <v>0.58423671619999995</v>
      </c>
      <c r="J307" s="82" t="s">
        <v>51</v>
      </c>
      <c r="K307" s="125">
        <f>SUM(L307:N307)</f>
        <v>0.58423690000000006</v>
      </c>
      <c r="L307" s="83">
        <f>51.892/1000</f>
        <v>5.1892000000000001E-2</v>
      </c>
      <c r="M307" s="83">
        <v>0.53234490000000001</v>
      </c>
      <c r="N307" s="110">
        <v>0</v>
      </c>
      <c r="O307" s="84">
        <v>0</v>
      </c>
      <c r="P307" s="125">
        <f>SUM(Q307:S307)</f>
        <v>0.58423690000000006</v>
      </c>
      <c r="Q307" s="83">
        <f>51.892/1000</f>
        <v>5.1892000000000001E-2</v>
      </c>
      <c r="R307" s="83">
        <v>0.53234490000000001</v>
      </c>
      <c r="S307" s="110">
        <v>0</v>
      </c>
      <c r="T307" s="84">
        <v>0</v>
      </c>
      <c r="U307" s="84">
        <v>0</v>
      </c>
      <c r="V307" s="84">
        <v>0</v>
      </c>
      <c r="W307" s="84">
        <f t="shared" si="89"/>
        <v>0</v>
      </c>
      <c r="X307" s="87">
        <f>P307</f>
        <v>0.58423690000000006</v>
      </c>
      <c r="Y307" s="83">
        <f t="shared" si="90"/>
        <v>0.58423671619999995</v>
      </c>
      <c r="Z307" s="84">
        <f t="shared" si="91"/>
        <v>0</v>
      </c>
      <c r="AA307" s="84">
        <f t="shared" si="91"/>
        <v>0</v>
      </c>
      <c r="AB307" s="84">
        <f t="shared" si="91"/>
        <v>0</v>
      </c>
      <c r="AC307" s="84">
        <f t="shared" si="91"/>
        <v>0</v>
      </c>
      <c r="AD307" s="84">
        <f t="shared" si="91"/>
        <v>0</v>
      </c>
      <c r="AE307" s="84">
        <f t="shared" si="91"/>
        <v>0</v>
      </c>
      <c r="AF307" s="87">
        <f>U307+V307+W307+X307+Z307+AB307+AD307</f>
        <v>0.58423690000000006</v>
      </c>
      <c r="AG307" s="87">
        <f>U307+V307+W307+Y307+AA307+AC307+AE307</f>
        <v>0.58423671619999995</v>
      </c>
      <c r="AH307" s="101" t="s">
        <v>109</v>
      </c>
    </row>
    <row r="308" spans="1:34" ht="32.25" customHeight="1" x14ac:dyDescent="0.25">
      <c r="A308" s="78" t="s">
        <v>385</v>
      </c>
      <c r="B308" s="79" t="str">
        <f>'[2]Ф2 '!B308</f>
        <v>Установка новой КТП 10/0,4 кВ ул. Плеханова 41 г.Дальнереченск</v>
      </c>
      <c r="C308" s="121" t="str">
        <f>'[2]Ф2 '!C308</f>
        <v>L_ДЭСК_028</v>
      </c>
      <c r="D308" s="122" t="str">
        <f>'[2]Ф2 '!D308</f>
        <v>П</v>
      </c>
      <c r="E308" s="123">
        <f>'[2]Ф2 '!E308</f>
        <v>2025</v>
      </c>
      <c r="F308" s="123">
        <f>'[2]Ф2 '!F308</f>
        <v>2025</v>
      </c>
      <c r="G308" s="123">
        <f>'[2]Ф2 '!G308</f>
        <v>2025</v>
      </c>
      <c r="H308" s="83">
        <f>'[2]Ф2 '!T308/1.2</f>
        <v>1.7045367199999999</v>
      </c>
      <c r="I308" s="83">
        <v>1.8547336699999999</v>
      </c>
      <c r="J308" s="82" t="s">
        <v>51</v>
      </c>
      <c r="K308" s="83">
        <f t="shared" ref="K308:K334" si="97">SUM(L308:O308)</f>
        <v>1.7045367199999999</v>
      </c>
      <c r="L308" s="84">
        <v>0</v>
      </c>
      <c r="M308" s="83">
        <f>H308</f>
        <v>1.7045367199999999</v>
      </c>
      <c r="N308" s="84">
        <v>0</v>
      </c>
      <c r="O308" s="84">
        <v>0</v>
      </c>
      <c r="P308" s="83">
        <f t="shared" ref="P308:P313" si="98">SUM(Q308:T308)</f>
        <v>1.8547336699999999</v>
      </c>
      <c r="Q308" s="84">
        <v>0</v>
      </c>
      <c r="R308" s="83">
        <f t="shared" ref="R308:R334" si="99">I308</f>
        <v>1.8547336699999999</v>
      </c>
      <c r="S308" s="84">
        <v>0</v>
      </c>
      <c r="T308" s="84">
        <v>0</v>
      </c>
      <c r="U308" s="84">
        <v>0</v>
      </c>
      <c r="V308" s="84">
        <v>0</v>
      </c>
      <c r="W308" s="84">
        <f t="shared" si="89"/>
        <v>0</v>
      </c>
      <c r="X308" s="87">
        <f t="shared" ref="X308:Y317" si="100">IF(F308=2025,H308,0)</f>
        <v>1.7045367199999999</v>
      </c>
      <c r="Y308" s="83">
        <f t="shared" si="90"/>
        <v>1.8547336699999999</v>
      </c>
      <c r="Z308" s="88">
        <f t="shared" si="91"/>
        <v>0</v>
      </c>
      <c r="AA308" s="84">
        <f t="shared" si="91"/>
        <v>0</v>
      </c>
      <c r="AB308" s="88">
        <f t="shared" si="91"/>
        <v>0</v>
      </c>
      <c r="AC308" s="88">
        <f t="shared" si="91"/>
        <v>0</v>
      </c>
      <c r="AD308" s="88">
        <f t="shared" si="91"/>
        <v>0</v>
      </c>
      <c r="AE308" s="88">
        <f t="shared" si="91"/>
        <v>0</v>
      </c>
      <c r="AF308" s="87">
        <f t="shared" si="92"/>
        <v>1.7045367199999999</v>
      </c>
      <c r="AG308" s="87">
        <f t="shared" si="93"/>
        <v>1.8547336699999999</v>
      </c>
      <c r="AH308" s="101" t="s">
        <v>109</v>
      </c>
    </row>
    <row r="309" spans="1:34" ht="42" customHeight="1" x14ac:dyDescent="0.25">
      <c r="A309" s="78" t="s">
        <v>386</v>
      </c>
      <c r="B309" s="79" t="str">
        <f>'[2]Ф2 '!B309</f>
        <v>Установка КТП-400 кВа п.Путятин ул Садовая,11А</v>
      </c>
      <c r="C309" s="121" t="str">
        <f>'[2]Ф2 '!C309</f>
        <v>Р_ДЭСК_048</v>
      </c>
      <c r="D309" s="122" t="str">
        <f>'[2]Ф2 '!D309</f>
        <v>П</v>
      </c>
      <c r="E309" s="123">
        <f>'[2]Ф2 '!E309</f>
        <v>2025</v>
      </c>
      <c r="F309" s="123">
        <f>'[2]Ф2 '!F309</f>
        <v>2025</v>
      </c>
      <c r="G309" s="123">
        <f>'[2]Ф2 '!G309</f>
        <v>2025</v>
      </c>
      <c r="H309" s="83">
        <f>'[2]Ф2 '!T309/1.2</f>
        <v>1.7608333333333335</v>
      </c>
      <c r="I309" s="84">
        <v>0</v>
      </c>
      <c r="J309" s="82" t="s">
        <v>51</v>
      </c>
      <c r="K309" s="83">
        <f t="shared" si="97"/>
        <v>1.7608333333333335</v>
      </c>
      <c r="L309" s="84">
        <v>0</v>
      </c>
      <c r="M309" s="83">
        <f t="shared" ref="M309:M317" si="101">H309</f>
        <v>1.7608333333333335</v>
      </c>
      <c r="N309" s="84">
        <v>0</v>
      </c>
      <c r="O309" s="84">
        <v>0</v>
      </c>
      <c r="P309" s="112">
        <f t="shared" si="98"/>
        <v>0</v>
      </c>
      <c r="Q309" s="112">
        <v>0</v>
      </c>
      <c r="R309" s="112">
        <f t="shared" si="99"/>
        <v>0</v>
      </c>
      <c r="S309" s="112">
        <v>0</v>
      </c>
      <c r="T309" s="112">
        <v>0</v>
      </c>
      <c r="U309" s="84">
        <v>0</v>
      </c>
      <c r="V309" s="84">
        <v>0</v>
      </c>
      <c r="W309" s="84">
        <f t="shared" si="89"/>
        <v>0</v>
      </c>
      <c r="X309" s="83">
        <f t="shared" si="100"/>
        <v>1.7608333333333335</v>
      </c>
      <c r="Y309" s="88">
        <f t="shared" si="90"/>
        <v>0</v>
      </c>
      <c r="Z309" s="88">
        <f t="shared" si="91"/>
        <v>0</v>
      </c>
      <c r="AA309" s="84">
        <f t="shared" si="91"/>
        <v>0</v>
      </c>
      <c r="AB309" s="88">
        <f t="shared" si="91"/>
        <v>0</v>
      </c>
      <c r="AC309" s="88">
        <f t="shared" si="91"/>
        <v>0</v>
      </c>
      <c r="AD309" s="88">
        <f t="shared" si="91"/>
        <v>0</v>
      </c>
      <c r="AE309" s="88">
        <f t="shared" si="91"/>
        <v>0</v>
      </c>
      <c r="AF309" s="87">
        <f t="shared" si="92"/>
        <v>1.7608333333333335</v>
      </c>
      <c r="AG309" s="88">
        <f t="shared" si="93"/>
        <v>0</v>
      </c>
      <c r="AH309" s="101" t="s">
        <v>122</v>
      </c>
    </row>
    <row r="310" spans="1:34" ht="42" customHeight="1" x14ac:dyDescent="0.25">
      <c r="A310" s="78" t="s">
        <v>387</v>
      </c>
      <c r="B310" s="79" t="str">
        <f>'[2]Ф2 '!B310</f>
        <v>Установка КТП-400 кВа п.Путятин ул. Нагорная,21А</v>
      </c>
      <c r="C310" s="121" t="str">
        <f>'[2]Ф2 '!C310</f>
        <v>Р_ДЭСК_049</v>
      </c>
      <c r="D310" s="122" t="str">
        <f>'[2]Ф2 '!D310</f>
        <v>П</v>
      </c>
      <c r="E310" s="123">
        <f>'[2]Ф2 '!E310</f>
        <v>2025</v>
      </c>
      <c r="F310" s="123">
        <f>'[2]Ф2 '!F310</f>
        <v>2025</v>
      </c>
      <c r="G310" s="123">
        <f>'[2]Ф2 '!G310</f>
        <v>2025</v>
      </c>
      <c r="H310" s="83">
        <f>'[2]Ф2 '!T310/1.2</f>
        <v>1.7608333333333335</v>
      </c>
      <c r="I310" s="84">
        <v>0</v>
      </c>
      <c r="J310" s="82" t="s">
        <v>51</v>
      </c>
      <c r="K310" s="83">
        <f t="shared" si="97"/>
        <v>1.7608333333333335</v>
      </c>
      <c r="L310" s="84">
        <v>0</v>
      </c>
      <c r="M310" s="83">
        <f t="shared" si="101"/>
        <v>1.7608333333333335</v>
      </c>
      <c r="N310" s="84">
        <v>0</v>
      </c>
      <c r="O310" s="84">
        <v>0</v>
      </c>
      <c r="P310" s="112">
        <f t="shared" si="98"/>
        <v>0</v>
      </c>
      <c r="Q310" s="112">
        <v>0</v>
      </c>
      <c r="R310" s="112">
        <f t="shared" si="99"/>
        <v>0</v>
      </c>
      <c r="S310" s="112">
        <v>0</v>
      </c>
      <c r="T310" s="112">
        <v>0</v>
      </c>
      <c r="U310" s="84">
        <v>0</v>
      </c>
      <c r="V310" s="84">
        <v>0</v>
      </c>
      <c r="W310" s="84">
        <f t="shared" si="89"/>
        <v>0</v>
      </c>
      <c r="X310" s="83">
        <f t="shared" si="100"/>
        <v>1.7608333333333335</v>
      </c>
      <c r="Y310" s="84">
        <f t="shared" si="90"/>
        <v>0</v>
      </c>
      <c r="Z310" s="88">
        <f t="shared" si="91"/>
        <v>0</v>
      </c>
      <c r="AA310" s="84">
        <f t="shared" si="91"/>
        <v>0</v>
      </c>
      <c r="AB310" s="88">
        <f t="shared" si="91"/>
        <v>0</v>
      </c>
      <c r="AC310" s="88">
        <f t="shared" si="91"/>
        <v>0</v>
      </c>
      <c r="AD310" s="88">
        <f t="shared" si="91"/>
        <v>0</v>
      </c>
      <c r="AE310" s="88">
        <f t="shared" si="91"/>
        <v>0</v>
      </c>
      <c r="AF310" s="87">
        <f t="shared" si="92"/>
        <v>1.7608333333333335</v>
      </c>
      <c r="AG310" s="88">
        <f t="shared" si="93"/>
        <v>0</v>
      </c>
      <c r="AH310" s="101" t="s">
        <v>122</v>
      </c>
    </row>
    <row r="311" spans="1:34" ht="24.75" customHeight="1" x14ac:dyDescent="0.25">
      <c r="A311" s="78" t="s">
        <v>388</v>
      </c>
      <c r="B311" s="79" t="str">
        <f>'[2]Ф2 '!B311</f>
        <v>Установка КТП-400 кВа п.Путятин ул. Лазо,13</v>
      </c>
      <c r="C311" s="121" t="str">
        <f>'[2]Ф2 '!C311</f>
        <v>Р_ДЭСК_050</v>
      </c>
      <c r="D311" s="122" t="str">
        <f>'[2]Ф2 '!D311</f>
        <v>П</v>
      </c>
      <c r="E311" s="123">
        <f>'[2]Ф2 '!E311</f>
        <v>2025</v>
      </c>
      <c r="F311" s="123">
        <f>'[2]Ф2 '!F311</f>
        <v>2025</v>
      </c>
      <c r="G311" s="123">
        <f>'[2]Ф2 '!G311</f>
        <v>2025</v>
      </c>
      <c r="H311" s="83">
        <f>'[2]Ф2 '!T311/1.2</f>
        <v>1.7608333333333335</v>
      </c>
      <c r="I311" s="83">
        <v>2.4962907699999999</v>
      </c>
      <c r="J311" s="82" t="s">
        <v>51</v>
      </c>
      <c r="K311" s="83">
        <f t="shared" si="97"/>
        <v>1.7608333333333335</v>
      </c>
      <c r="L311" s="84">
        <v>0</v>
      </c>
      <c r="M311" s="83">
        <f t="shared" si="101"/>
        <v>1.7608333333333335</v>
      </c>
      <c r="N311" s="84">
        <v>0</v>
      </c>
      <c r="O311" s="84">
        <v>0</v>
      </c>
      <c r="P311" s="83">
        <f t="shared" si="98"/>
        <v>2.4962907699999999</v>
      </c>
      <c r="Q311" s="84">
        <v>0</v>
      </c>
      <c r="R311" s="83">
        <f t="shared" si="99"/>
        <v>2.4962907699999999</v>
      </c>
      <c r="S311" s="84">
        <v>0</v>
      </c>
      <c r="T311" s="84">
        <v>0</v>
      </c>
      <c r="U311" s="84">
        <v>0</v>
      </c>
      <c r="V311" s="84">
        <v>0</v>
      </c>
      <c r="W311" s="84">
        <f t="shared" si="89"/>
        <v>0</v>
      </c>
      <c r="X311" s="83">
        <f t="shared" si="100"/>
        <v>1.7608333333333335</v>
      </c>
      <c r="Y311" s="83">
        <f t="shared" si="90"/>
        <v>2.4962907699999999</v>
      </c>
      <c r="Z311" s="88">
        <f t="shared" si="91"/>
        <v>0</v>
      </c>
      <c r="AA311" s="84">
        <f t="shared" si="91"/>
        <v>0</v>
      </c>
      <c r="AB311" s="88">
        <f t="shared" si="91"/>
        <v>0</v>
      </c>
      <c r="AC311" s="88">
        <f t="shared" si="91"/>
        <v>0</v>
      </c>
      <c r="AD311" s="88">
        <f t="shared" si="91"/>
        <v>0</v>
      </c>
      <c r="AE311" s="88">
        <f t="shared" si="91"/>
        <v>0</v>
      </c>
      <c r="AF311" s="87">
        <f t="shared" si="92"/>
        <v>1.7608333333333335</v>
      </c>
      <c r="AG311" s="87">
        <f t="shared" si="93"/>
        <v>2.4962907699999999</v>
      </c>
      <c r="AH311" s="101" t="s">
        <v>109</v>
      </c>
    </row>
    <row r="312" spans="1:34" ht="24.75" customHeight="1" x14ac:dyDescent="0.25">
      <c r="A312" s="78" t="s">
        <v>389</v>
      </c>
      <c r="B312" s="79" t="str">
        <f>'[2]Ф2 '!B312</f>
        <v>Установка КТП-400 кВа п.Путятин ул. Камчатская,7</v>
      </c>
      <c r="C312" s="121" t="str">
        <f>'[2]Ф2 '!C312</f>
        <v>Р_ДЭСК_051</v>
      </c>
      <c r="D312" s="122" t="str">
        <f>'[2]Ф2 '!D312</f>
        <v>П</v>
      </c>
      <c r="E312" s="123">
        <f>'[2]Ф2 '!E312</f>
        <v>2025</v>
      </c>
      <c r="F312" s="123">
        <f>'[2]Ф2 '!F312</f>
        <v>2025</v>
      </c>
      <c r="G312" s="123">
        <f>'[2]Ф2 '!G312</f>
        <v>2025</v>
      </c>
      <c r="H312" s="83">
        <f>'[2]Ф2 '!T312/1.2</f>
        <v>1.7608333333333335</v>
      </c>
      <c r="I312" s="83">
        <v>2.4962907699999999</v>
      </c>
      <c r="J312" s="82" t="s">
        <v>51</v>
      </c>
      <c r="K312" s="83">
        <f t="shared" si="97"/>
        <v>1.7608333333333335</v>
      </c>
      <c r="L312" s="84">
        <v>0</v>
      </c>
      <c r="M312" s="83">
        <f t="shared" si="101"/>
        <v>1.7608333333333335</v>
      </c>
      <c r="N312" s="84">
        <v>0</v>
      </c>
      <c r="O312" s="84">
        <v>0</v>
      </c>
      <c r="P312" s="83">
        <f t="shared" si="98"/>
        <v>2.4962907699999999</v>
      </c>
      <c r="Q312" s="84">
        <v>0</v>
      </c>
      <c r="R312" s="83">
        <f t="shared" si="99"/>
        <v>2.4962907699999999</v>
      </c>
      <c r="S312" s="84">
        <v>0</v>
      </c>
      <c r="T312" s="84">
        <v>0</v>
      </c>
      <c r="U312" s="84">
        <v>0</v>
      </c>
      <c r="V312" s="84">
        <v>0</v>
      </c>
      <c r="W312" s="84">
        <f t="shared" si="89"/>
        <v>0</v>
      </c>
      <c r="X312" s="83">
        <f t="shared" si="100"/>
        <v>1.7608333333333335</v>
      </c>
      <c r="Y312" s="83">
        <f t="shared" si="90"/>
        <v>2.4962907699999999</v>
      </c>
      <c r="Z312" s="88">
        <f t="shared" si="91"/>
        <v>0</v>
      </c>
      <c r="AA312" s="84">
        <v>0</v>
      </c>
      <c r="AB312" s="88">
        <f t="shared" si="91"/>
        <v>0</v>
      </c>
      <c r="AC312" s="88">
        <f t="shared" si="91"/>
        <v>0</v>
      </c>
      <c r="AD312" s="88">
        <f t="shared" si="91"/>
        <v>0</v>
      </c>
      <c r="AE312" s="88">
        <f t="shared" si="91"/>
        <v>0</v>
      </c>
      <c r="AF312" s="87">
        <f t="shared" si="92"/>
        <v>1.7608333333333335</v>
      </c>
      <c r="AG312" s="87">
        <f t="shared" si="93"/>
        <v>2.4962907699999999</v>
      </c>
      <c r="AH312" s="101" t="s">
        <v>109</v>
      </c>
    </row>
    <row r="313" spans="1:34" ht="32.25" customHeight="1" x14ac:dyDescent="0.25">
      <c r="A313" s="78" t="s">
        <v>390</v>
      </c>
      <c r="B313" s="79" t="str">
        <f>'[2]Ф2 '!B313</f>
        <v>Строительство ВЛ-0,4 кВ: провод СИП-2 3*120+1*95 на ж/б опорах п.Путятин</v>
      </c>
      <c r="C313" s="121" t="str">
        <f>'[2]Ф2 '!C313</f>
        <v>Р_ДЭСК_052</v>
      </c>
      <c r="D313" s="122" t="str">
        <f>'[2]Ф2 '!D313</f>
        <v>П</v>
      </c>
      <c r="E313" s="123">
        <f>'[2]Ф2 '!E313</f>
        <v>2025</v>
      </c>
      <c r="F313" s="123">
        <f>'[2]Ф2 '!F313</f>
        <v>2025</v>
      </c>
      <c r="G313" s="123">
        <f>'[2]Ф2 '!G313</f>
        <v>2025</v>
      </c>
      <c r="H313" s="83">
        <f>'[2]Ф2 '!T313/1.2</f>
        <v>23.341508333333337</v>
      </c>
      <c r="I313" s="84">
        <v>0</v>
      </c>
      <c r="J313" s="82" t="s">
        <v>51</v>
      </c>
      <c r="K313" s="83">
        <f t="shared" si="97"/>
        <v>23.341508333333337</v>
      </c>
      <c r="L313" s="84">
        <v>0</v>
      </c>
      <c r="M313" s="83">
        <f t="shared" si="101"/>
        <v>23.341508333333337</v>
      </c>
      <c r="N313" s="84">
        <v>0</v>
      </c>
      <c r="O313" s="84">
        <v>0</v>
      </c>
      <c r="P313" s="112">
        <f t="shared" si="98"/>
        <v>0</v>
      </c>
      <c r="Q313" s="112">
        <v>0</v>
      </c>
      <c r="R313" s="112">
        <f t="shared" si="99"/>
        <v>0</v>
      </c>
      <c r="S313" s="112">
        <v>0</v>
      </c>
      <c r="T313" s="112">
        <v>0</v>
      </c>
      <c r="U313" s="84">
        <v>0</v>
      </c>
      <c r="V313" s="84">
        <v>0</v>
      </c>
      <c r="W313" s="84">
        <f t="shared" si="89"/>
        <v>0</v>
      </c>
      <c r="X313" s="83">
        <f t="shared" si="100"/>
        <v>23.341508333333337</v>
      </c>
      <c r="Y313" s="84">
        <f t="shared" si="90"/>
        <v>0</v>
      </c>
      <c r="Z313" s="88">
        <f t="shared" si="91"/>
        <v>0</v>
      </c>
      <c r="AA313" s="84">
        <v>0</v>
      </c>
      <c r="AB313" s="88">
        <f t="shared" si="91"/>
        <v>0</v>
      </c>
      <c r="AC313" s="88">
        <f t="shared" si="91"/>
        <v>0</v>
      </c>
      <c r="AD313" s="88">
        <f t="shared" si="91"/>
        <v>0</v>
      </c>
      <c r="AE313" s="88">
        <f t="shared" si="91"/>
        <v>0</v>
      </c>
      <c r="AF313" s="87">
        <f t="shared" si="92"/>
        <v>23.341508333333337</v>
      </c>
      <c r="AG313" s="88">
        <f t="shared" si="93"/>
        <v>0</v>
      </c>
      <c r="AH313" s="101" t="s">
        <v>122</v>
      </c>
    </row>
    <row r="314" spans="1:34" ht="22.5" customHeight="1" x14ac:dyDescent="0.25">
      <c r="A314" s="78" t="s">
        <v>391</v>
      </c>
      <c r="B314" s="79" t="str">
        <f>'[2]Ф2 '!B314</f>
        <v>Строительство КТП-630 в районе ул. Раздольная,13   г.Артем</v>
      </c>
      <c r="C314" s="121" t="str">
        <f>'[2]Ф2 '!C314</f>
        <v>Р_ДЭСК_097</v>
      </c>
      <c r="D314" s="122" t="str">
        <f>'[2]Ф2 '!D314</f>
        <v>П</v>
      </c>
      <c r="E314" s="123">
        <f>'[2]Ф2 '!E314</f>
        <v>2025</v>
      </c>
      <c r="F314" s="123">
        <f>'[2]Ф2 '!F314</f>
        <v>2025</v>
      </c>
      <c r="G314" s="123">
        <f>'[2]Ф2 '!G314</f>
        <v>2025</v>
      </c>
      <c r="H314" s="83">
        <f>'[2]Ф2 '!T314/1.2</f>
        <v>2.0301291166666671</v>
      </c>
      <c r="I314" s="83">
        <v>3.1529792300000001</v>
      </c>
      <c r="J314" s="82" t="s">
        <v>51</v>
      </c>
      <c r="K314" s="83">
        <f t="shared" si="97"/>
        <v>2.0301291166666671</v>
      </c>
      <c r="L314" s="84">
        <v>0</v>
      </c>
      <c r="M314" s="83">
        <f t="shared" si="101"/>
        <v>2.0301291166666671</v>
      </c>
      <c r="N314" s="84">
        <v>0</v>
      </c>
      <c r="O314" s="84">
        <v>0</v>
      </c>
      <c r="P314" s="83">
        <f t="shared" ref="P314:P317" si="102">SUM(Q314:T314)</f>
        <v>3.1529792300000001</v>
      </c>
      <c r="Q314" s="84">
        <v>0</v>
      </c>
      <c r="R314" s="83">
        <f t="shared" si="99"/>
        <v>3.1529792300000001</v>
      </c>
      <c r="S314" s="84">
        <v>0</v>
      </c>
      <c r="T314" s="84">
        <v>0</v>
      </c>
      <c r="U314" s="84">
        <v>0</v>
      </c>
      <c r="V314" s="84">
        <v>0</v>
      </c>
      <c r="W314" s="84">
        <f t="shared" si="89"/>
        <v>0</v>
      </c>
      <c r="X314" s="83">
        <f t="shared" si="100"/>
        <v>2.0301291166666671</v>
      </c>
      <c r="Y314" s="83">
        <f t="shared" si="90"/>
        <v>3.1529792300000001</v>
      </c>
      <c r="Z314" s="88">
        <f t="shared" si="91"/>
        <v>0</v>
      </c>
      <c r="AA314" s="84">
        <v>0</v>
      </c>
      <c r="AB314" s="88">
        <f t="shared" si="91"/>
        <v>0</v>
      </c>
      <c r="AC314" s="88">
        <f t="shared" si="91"/>
        <v>0</v>
      </c>
      <c r="AD314" s="88">
        <f t="shared" si="91"/>
        <v>0</v>
      </c>
      <c r="AE314" s="88">
        <f t="shared" si="91"/>
        <v>0</v>
      </c>
      <c r="AF314" s="87">
        <f t="shared" si="92"/>
        <v>2.0301291166666671</v>
      </c>
      <c r="AG314" s="87">
        <f t="shared" si="93"/>
        <v>3.1529792300000001</v>
      </c>
      <c r="AH314" s="101" t="s">
        <v>109</v>
      </c>
    </row>
    <row r="315" spans="1:34" ht="22.5" customHeight="1" x14ac:dyDescent="0.25">
      <c r="A315" s="78" t="s">
        <v>392</v>
      </c>
      <c r="B315" s="79" t="str">
        <f>'[2]Ф2 '!B315</f>
        <v>Строительство КТП-630 в с/т Солидарность г.Артем</v>
      </c>
      <c r="C315" s="121" t="str">
        <f>'[2]Ф2 '!C315</f>
        <v>Р_ДЭСК_098</v>
      </c>
      <c r="D315" s="122" t="str">
        <f>'[2]Ф2 '!D315</f>
        <v>П</v>
      </c>
      <c r="E315" s="123">
        <f>'[2]Ф2 '!E315</f>
        <v>2025</v>
      </c>
      <c r="F315" s="123">
        <f>'[2]Ф2 '!F315</f>
        <v>2025</v>
      </c>
      <c r="G315" s="123">
        <f>'[2]Ф2 '!G315</f>
        <v>2025</v>
      </c>
      <c r="H315" s="83">
        <f>'[2]Ф2 '!T315/1.2</f>
        <v>2.1427262416666668</v>
      </c>
      <c r="I315" s="83">
        <v>2.14272624</v>
      </c>
      <c r="J315" s="82" t="s">
        <v>51</v>
      </c>
      <c r="K315" s="83">
        <f t="shared" si="97"/>
        <v>2.1427262416666668</v>
      </c>
      <c r="L315" s="84">
        <v>0</v>
      </c>
      <c r="M315" s="83">
        <f t="shared" si="101"/>
        <v>2.1427262416666668</v>
      </c>
      <c r="N315" s="84">
        <v>0</v>
      </c>
      <c r="O315" s="84">
        <v>0</v>
      </c>
      <c r="P315" s="83">
        <f t="shared" si="102"/>
        <v>2.14272624</v>
      </c>
      <c r="Q315" s="84">
        <v>0</v>
      </c>
      <c r="R315" s="83">
        <f t="shared" si="99"/>
        <v>2.14272624</v>
      </c>
      <c r="S315" s="84">
        <v>0</v>
      </c>
      <c r="T315" s="84">
        <v>0</v>
      </c>
      <c r="U315" s="84">
        <v>0</v>
      </c>
      <c r="V315" s="84">
        <v>0</v>
      </c>
      <c r="W315" s="84">
        <f t="shared" si="89"/>
        <v>0</v>
      </c>
      <c r="X315" s="83">
        <f t="shared" si="100"/>
        <v>2.1427262416666668</v>
      </c>
      <c r="Y315" s="83">
        <f t="shared" si="100"/>
        <v>2.14272624</v>
      </c>
      <c r="Z315" s="88">
        <f t="shared" ref="Z315:Z334" si="103">IF(F315=2026,H315,0)</f>
        <v>0</v>
      </c>
      <c r="AA315" s="84">
        <v>0</v>
      </c>
      <c r="AB315" s="88">
        <f t="shared" ref="AB315:AE330" si="104">IF(H315=2026,J315,0)</f>
        <v>0</v>
      </c>
      <c r="AC315" s="88">
        <f t="shared" si="104"/>
        <v>0</v>
      </c>
      <c r="AD315" s="88">
        <f t="shared" si="104"/>
        <v>0</v>
      </c>
      <c r="AE315" s="88">
        <f t="shared" si="104"/>
        <v>0</v>
      </c>
      <c r="AF315" s="87">
        <f t="shared" si="92"/>
        <v>2.1427262416666668</v>
      </c>
      <c r="AG315" s="87">
        <f t="shared" si="93"/>
        <v>2.14272624</v>
      </c>
      <c r="AH315" s="101" t="s">
        <v>109</v>
      </c>
    </row>
    <row r="316" spans="1:34" ht="33" customHeight="1" x14ac:dyDescent="0.25">
      <c r="A316" s="78" t="s">
        <v>393</v>
      </c>
      <c r="B316" s="79" t="str">
        <f>'[2]Ф2 '!B316</f>
        <v>Строительство КЛ-6кВ в районе ул. Раздольная 13  Ф31 ПС "Кролевцы" г. Артем</v>
      </c>
      <c r="C316" s="121" t="str">
        <f>'[2]Ф2 '!C316</f>
        <v>Р_ДЭСК_099</v>
      </c>
      <c r="D316" s="122" t="str">
        <f>'[2]Ф2 '!D316</f>
        <v>П</v>
      </c>
      <c r="E316" s="123">
        <f>'[2]Ф2 '!E316</f>
        <v>2025</v>
      </c>
      <c r="F316" s="123">
        <f>'[2]Ф2 '!F316</f>
        <v>2025</v>
      </c>
      <c r="G316" s="123">
        <f>'[2]Ф2 '!G316</f>
        <v>2025</v>
      </c>
      <c r="H316" s="83">
        <f>'[2]Ф2 '!T316/1.2</f>
        <v>0.38806868333333333</v>
      </c>
      <c r="I316" s="83">
        <v>0.47816659</v>
      </c>
      <c r="J316" s="82" t="s">
        <v>51</v>
      </c>
      <c r="K316" s="83">
        <f t="shared" si="97"/>
        <v>0.38806868333333333</v>
      </c>
      <c r="L316" s="84">
        <v>0</v>
      </c>
      <c r="M316" s="83">
        <f t="shared" si="101"/>
        <v>0.38806868333333333</v>
      </c>
      <c r="N316" s="84">
        <v>0</v>
      </c>
      <c r="O316" s="84">
        <v>0</v>
      </c>
      <c r="P316" s="83">
        <f t="shared" si="102"/>
        <v>0.47816659</v>
      </c>
      <c r="Q316" s="84">
        <v>0</v>
      </c>
      <c r="R316" s="83">
        <f t="shared" si="99"/>
        <v>0.47816659</v>
      </c>
      <c r="S316" s="84">
        <v>0</v>
      </c>
      <c r="T316" s="84">
        <v>0</v>
      </c>
      <c r="U316" s="84">
        <v>0</v>
      </c>
      <c r="V316" s="84">
        <v>0</v>
      </c>
      <c r="W316" s="84">
        <f t="shared" si="89"/>
        <v>0</v>
      </c>
      <c r="X316" s="83">
        <f>H316</f>
        <v>0.38806868333333333</v>
      </c>
      <c r="Y316" s="83">
        <f t="shared" si="100"/>
        <v>0.47816659</v>
      </c>
      <c r="Z316" s="88">
        <f t="shared" si="103"/>
        <v>0</v>
      </c>
      <c r="AA316" s="84">
        <v>0</v>
      </c>
      <c r="AB316" s="88">
        <f t="shared" si="104"/>
        <v>0</v>
      </c>
      <c r="AC316" s="88">
        <f t="shared" si="104"/>
        <v>0</v>
      </c>
      <c r="AD316" s="88">
        <f t="shared" si="104"/>
        <v>0</v>
      </c>
      <c r="AE316" s="88">
        <f t="shared" si="104"/>
        <v>0</v>
      </c>
      <c r="AF316" s="87">
        <f t="shared" si="92"/>
        <v>0.38806868333333333</v>
      </c>
      <c r="AG316" s="87">
        <f t="shared" si="93"/>
        <v>0.47816659</v>
      </c>
      <c r="AH316" s="101" t="s">
        <v>109</v>
      </c>
    </row>
    <row r="317" spans="1:34" ht="33" customHeight="1" x14ac:dyDescent="0.25">
      <c r="A317" s="78" t="s">
        <v>394</v>
      </c>
      <c r="B317" s="79" t="str">
        <f>'[2]Ф2 '!B317</f>
        <v>Строительство ВЛЗ-6кВ  в ст Солидарность,   Ф11 ПС "Западная" г. Артем</v>
      </c>
      <c r="C317" s="121" t="str">
        <f>'[2]Ф2 '!C317</f>
        <v>Р_ДЭСК_100</v>
      </c>
      <c r="D317" s="122" t="str">
        <f>'[2]Ф2 '!D317</f>
        <v>П</v>
      </c>
      <c r="E317" s="123">
        <f>'[2]Ф2 '!E317</f>
        <v>2025</v>
      </c>
      <c r="F317" s="123">
        <f>'[2]Ф2 '!F317</f>
        <v>2025</v>
      </c>
      <c r="G317" s="123">
        <f>'[2]Ф2 '!G317</f>
        <v>2025</v>
      </c>
      <c r="H317" s="83">
        <f>'[2]Ф2 '!T317/1.2</f>
        <v>0.52786271666666662</v>
      </c>
      <c r="I317" s="83">
        <v>0.52786272000000001</v>
      </c>
      <c r="J317" s="82" t="s">
        <v>51</v>
      </c>
      <c r="K317" s="83">
        <f t="shared" si="97"/>
        <v>0.52786271666666662</v>
      </c>
      <c r="L317" s="84">
        <v>0</v>
      </c>
      <c r="M317" s="83">
        <f t="shared" si="101"/>
        <v>0.52786271666666662</v>
      </c>
      <c r="N317" s="84">
        <v>0</v>
      </c>
      <c r="O317" s="84">
        <v>0</v>
      </c>
      <c r="P317" s="83">
        <f t="shared" si="102"/>
        <v>0.52786272000000001</v>
      </c>
      <c r="Q317" s="84">
        <v>0</v>
      </c>
      <c r="R317" s="83">
        <f t="shared" si="99"/>
        <v>0.52786272000000001</v>
      </c>
      <c r="S317" s="84">
        <v>0</v>
      </c>
      <c r="T317" s="84">
        <v>0</v>
      </c>
      <c r="U317" s="84">
        <v>0</v>
      </c>
      <c r="V317" s="84">
        <v>0</v>
      </c>
      <c r="W317" s="84">
        <f t="shared" si="89"/>
        <v>0</v>
      </c>
      <c r="X317" s="83">
        <f>H317</f>
        <v>0.52786271666666662</v>
      </c>
      <c r="Y317" s="83">
        <f t="shared" si="100"/>
        <v>0.52786272000000001</v>
      </c>
      <c r="Z317" s="88">
        <f t="shared" si="103"/>
        <v>0</v>
      </c>
      <c r="AA317" s="84">
        <v>0</v>
      </c>
      <c r="AB317" s="88">
        <f t="shared" si="104"/>
        <v>0</v>
      </c>
      <c r="AC317" s="88">
        <f t="shared" si="104"/>
        <v>0</v>
      </c>
      <c r="AD317" s="88">
        <f t="shared" si="104"/>
        <v>0</v>
      </c>
      <c r="AE317" s="88">
        <f t="shared" si="104"/>
        <v>0</v>
      </c>
      <c r="AF317" s="87">
        <f t="shared" si="92"/>
        <v>0.52786271666666662</v>
      </c>
      <c r="AG317" s="87">
        <f t="shared" si="93"/>
        <v>0.52786272000000001</v>
      </c>
      <c r="AH317" s="101" t="s">
        <v>109</v>
      </c>
    </row>
    <row r="318" spans="1:34" ht="33" customHeight="1" x14ac:dyDescent="0.25">
      <c r="A318" s="78" t="s">
        <v>395</v>
      </c>
      <c r="B318" s="79" t="str">
        <f>'[2]Ф2 '!B318</f>
        <v>Строительство КТП-814 А, п. Ливадия, ул.Берёзовая КТП-630</v>
      </c>
      <c r="C318" s="121" t="str">
        <f>'[2]Ф2 '!C318</f>
        <v>Q_ДЭСК_04</v>
      </c>
      <c r="D318" s="122" t="str">
        <f>'[2]Ф2 '!D318</f>
        <v>П</v>
      </c>
      <c r="E318" s="123">
        <f>'[2]Ф2 '!E318</f>
        <v>2025</v>
      </c>
      <c r="F318" s="123" t="str">
        <f>'[2]Ф2 '!F318</f>
        <v>нд</v>
      </c>
      <c r="G318" s="123">
        <f>'[2]Ф2 '!G318</f>
        <v>2025</v>
      </c>
      <c r="H318" s="84">
        <f>'[2]Ф2 '!T318/1.2</f>
        <v>0</v>
      </c>
      <c r="I318" s="83">
        <v>2.74820705</v>
      </c>
      <c r="J318" s="82" t="s">
        <v>51</v>
      </c>
      <c r="K318" s="84">
        <f t="shared" si="97"/>
        <v>0</v>
      </c>
      <c r="L318" s="84">
        <v>0</v>
      </c>
      <c r="M318" s="84">
        <f>H318</f>
        <v>0</v>
      </c>
      <c r="N318" s="84">
        <v>0</v>
      </c>
      <c r="O318" s="84">
        <v>0</v>
      </c>
      <c r="P318" s="113">
        <f t="shared" ref="P318:P334" si="105">SUM(Q318:T318)</f>
        <v>2.74820705</v>
      </c>
      <c r="Q318" s="84">
        <v>0</v>
      </c>
      <c r="R318" s="113">
        <f t="shared" si="99"/>
        <v>2.74820705</v>
      </c>
      <c r="S318" s="112">
        <v>0</v>
      </c>
      <c r="T318" s="112">
        <v>0</v>
      </c>
      <c r="U318" s="84">
        <v>0</v>
      </c>
      <c r="V318" s="84">
        <v>0</v>
      </c>
      <c r="W318" s="84">
        <f t="shared" si="89"/>
        <v>0</v>
      </c>
      <c r="X318" s="84">
        <f>H318</f>
        <v>0</v>
      </c>
      <c r="Y318" s="83">
        <f>R318</f>
        <v>2.74820705</v>
      </c>
      <c r="Z318" s="88">
        <f t="shared" si="103"/>
        <v>0</v>
      </c>
      <c r="AA318" s="84">
        <v>0</v>
      </c>
      <c r="AB318" s="88">
        <f t="shared" si="104"/>
        <v>0</v>
      </c>
      <c r="AC318" s="88">
        <f t="shared" si="104"/>
        <v>0</v>
      </c>
      <c r="AD318" s="88">
        <f t="shared" si="104"/>
        <v>0</v>
      </c>
      <c r="AE318" s="88">
        <f t="shared" si="104"/>
        <v>0</v>
      </c>
      <c r="AF318" s="88">
        <f t="shared" si="92"/>
        <v>0</v>
      </c>
      <c r="AG318" s="87">
        <f t="shared" si="93"/>
        <v>2.74820705</v>
      </c>
      <c r="AH318" s="101" t="s">
        <v>109</v>
      </c>
    </row>
    <row r="319" spans="1:34" ht="33" customHeight="1" x14ac:dyDescent="0.25">
      <c r="A319" s="78" t="s">
        <v>396</v>
      </c>
      <c r="B319" s="79" t="str">
        <f>'[2]Ф2 '!B319</f>
        <v>Строительство  ВЛ-6кВ Ф. №14,7 ПС "УПТФ" от РУ-6кВ ТП-138 до РУ-6кВ КТП-387</v>
      </c>
      <c r="C319" s="121" t="str">
        <f>'[2]Ф2 '!C319</f>
        <v>Q_ДЭСК_50</v>
      </c>
      <c r="D319" s="122" t="str">
        <f>'[2]Ф2 '!D319</f>
        <v>П</v>
      </c>
      <c r="E319" s="123">
        <f>'[2]Ф2 '!E319</f>
        <v>2026</v>
      </c>
      <c r="F319" s="123" t="str">
        <f>'[2]Ф2 '!F319</f>
        <v>нд</v>
      </c>
      <c r="G319" s="123">
        <f>'[2]Ф2 '!G319</f>
        <v>2026</v>
      </c>
      <c r="H319" s="84">
        <f>'[2]Ф2 '!T319/1.2</f>
        <v>0</v>
      </c>
      <c r="I319" s="83">
        <v>2.0414116600000001</v>
      </c>
      <c r="J319" s="82" t="s">
        <v>51</v>
      </c>
      <c r="K319" s="84">
        <f t="shared" si="97"/>
        <v>0</v>
      </c>
      <c r="L319" s="84">
        <v>0</v>
      </c>
      <c r="M319" s="84">
        <f t="shared" ref="M319:M334" si="106">H319</f>
        <v>0</v>
      </c>
      <c r="N319" s="84">
        <v>0</v>
      </c>
      <c r="O319" s="84">
        <v>0</v>
      </c>
      <c r="P319" s="113">
        <f t="shared" si="105"/>
        <v>2.0414116600000001</v>
      </c>
      <c r="Q319" s="84">
        <v>0</v>
      </c>
      <c r="R319" s="113">
        <f t="shared" si="99"/>
        <v>2.0414116600000001</v>
      </c>
      <c r="S319" s="112">
        <v>0</v>
      </c>
      <c r="T319" s="112">
        <v>0</v>
      </c>
      <c r="U319" s="84">
        <v>0</v>
      </c>
      <c r="V319" s="84">
        <v>0</v>
      </c>
      <c r="W319" s="84">
        <f t="shared" si="89"/>
        <v>0</v>
      </c>
      <c r="X319" s="84">
        <f t="shared" ref="X319:X334" si="107">H319</f>
        <v>0</v>
      </c>
      <c r="Y319" s="84">
        <v>0</v>
      </c>
      <c r="Z319" s="88">
        <f t="shared" si="103"/>
        <v>0</v>
      </c>
      <c r="AA319" s="83">
        <f>I319</f>
        <v>2.0414116600000001</v>
      </c>
      <c r="AB319" s="88">
        <f t="shared" si="104"/>
        <v>0</v>
      </c>
      <c r="AC319" s="88">
        <f t="shared" si="104"/>
        <v>0</v>
      </c>
      <c r="AD319" s="88">
        <f t="shared" si="104"/>
        <v>0</v>
      </c>
      <c r="AE319" s="88">
        <f t="shared" si="104"/>
        <v>0</v>
      </c>
      <c r="AF319" s="88">
        <f t="shared" si="92"/>
        <v>0</v>
      </c>
      <c r="AG319" s="87">
        <f t="shared" si="93"/>
        <v>2.0414116600000001</v>
      </c>
      <c r="AH319" s="101" t="s">
        <v>109</v>
      </c>
    </row>
    <row r="320" spans="1:34" ht="33" customHeight="1" x14ac:dyDescent="0.25">
      <c r="A320" s="78" t="s">
        <v>397</v>
      </c>
      <c r="B320" s="79" t="str">
        <f>'[2]Ф2 '!B320</f>
        <v>Строительство  КТП-6/0,4кВ с трансформатором  400 кВ в районе  Майхинское шоссе</v>
      </c>
      <c r="C320" s="121" t="str">
        <f>'[2]Ф2 '!C320</f>
        <v>Q_ДЭСК_51</v>
      </c>
      <c r="D320" s="122" t="str">
        <f>'[2]Ф2 '!D320</f>
        <v>П</v>
      </c>
      <c r="E320" s="123">
        <f>'[2]Ф2 '!E320</f>
        <v>2026</v>
      </c>
      <c r="F320" s="123" t="str">
        <f>'[2]Ф2 '!F320</f>
        <v>нд</v>
      </c>
      <c r="G320" s="123">
        <f>'[2]Ф2 '!G320</f>
        <v>2026</v>
      </c>
      <c r="H320" s="84">
        <f>'[2]Ф2 '!T320/1.2</f>
        <v>0</v>
      </c>
      <c r="I320" s="83">
        <v>2.0849032699999999</v>
      </c>
      <c r="J320" s="82" t="s">
        <v>51</v>
      </c>
      <c r="K320" s="84">
        <f t="shared" si="97"/>
        <v>0</v>
      </c>
      <c r="L320" s="84">
        <v>0</v>
      </c>
      <c r="M320" s="84">
        <f t="shared" si="106"/>
        <v>0</v>
      </c>
      <c r="N320" s="84">
        <v>0</v>
      </c>
      <c r="O320" s="84">
        <v>0</v>
      </c>
      <c r="P320" s="113">
        <f t="shared" si="105"/>
        <v>2.0849032699999999</v>
      </c>
      <c r="Q320" s="84">
        <v>0</v>
      </c>
      <c r="R320" s="113">
        <f t="shared" si="99"/>
        <v>2.0849032699999999</v>
      </c>
      <c r="S320" s="112">
        <v>0</v>
      </c>
      <c r="T320" s="112">
        <v>0</v>
      </c>
      <c r="U320" s="84">
        <v>0</v>
      </c>
      <c r="V320" s="84">
        <v>0</v>
      </c>
      <c r="W320" s="84">
        <f t="shared" si="89"/>
        <v>0</v>
      </c>
      <c r="X320" s="84">
        <f t="shared" si="107"/>
        <v>0</v>
      </c>
      <c r="Y320" s="84">
        <v>0</v>
      </c>
      <c r="Z320" s="88">
        <f t="shared" si="103"/>
        <v>0</v>
      </c>
      <c r="AA320" s="83">
        <f t="shared" ref="AA320:AA325" si="108">I320</f>
        <v>2.0849032699999999</v>
      </c>
      <c r="AB320" s="88">
        <f t="shared" si="104"/>
        <v>0</v>
      </c>
      <c r="AC320" s="88">
        <f t="shared" si="104"/>
        <v>0</v>
      </c>
      <c r="AD320" s="88">
        <f t="shared" si="104"/>
        <v>0</v>
      </c>
      <c r="AE320" s="88">
        <f t="shared" si="104"/>
        <v>0</v>
      </c>
      <c r="AF320" s="88">
        <f t="shared" si="92"/>
        <v>0</v>
      </c>
      <c r="AG320" s="87">
        <f t="shared" si="93"/>
        <v>2.0849032699999999</v>
      </c>
      <c r="AH320" s="101" t="s">
        <v>109</v>
      </c>
    </row>
    <row r="321" spans="1:34" ht="33" customHeight="1" x14ac:dyDescent="0.25">
      <c r="A321" s="78" t="s">
        <v>398</v>
      </c>
      <c r="B321" s="79" t="str">
        <f>'[2]Ф2 '!B321</f>
        <v>Строительство КВЛ-6 кВ от РУ-6кВ РП-Ульяновская до РУ-6кВ КТП-132</v>
      </c>
      <c r="C321" s="121" t="str">
        <f>'[2]Ф2 '!C321</f>
        <v>Q_ДЭСК_52</v>
      </c>
      <c r="D321" s="122" t="str">
        <f>'[2]Ф2 '!D321</f>
        <v>П</v>
      </c>
      <c r="E321" s="123">
        <f>'[2]Ф2 '!E321</f>
        <v>2026</v>
      </c>
      <c r="F321" s="123" t="str">
        <f>'[2]Ф2 '!F321</f>
        <v>нд</v>
      </c>
      <c r="G321" s="123">
        <f>'[2]Ф2 '!G321</f>
        <v>2026</v>
      </c>
      <c r="H321" s="84">
        <f>'[2]Ф2 '!T321/1.2</f>
        <v>0</v>
      </c>
      <c r="I321" s="83">
        <v>11.300290459999999</v>
      </c>
      <c r="J321" s="82" t="s">
        <v>51</v>
      </c>
      <c r="K321" s="84">
        <f t="shared" si="97"/>
        <v>0</v>
      </c>
      <c r="L321" s="84">
        <v>0</v>
      </c>
      <c r="M321" s="84">
        <f t="shared" si="106"/>
        <v>0</v>
      </c>
      <c r="N321" s="84">
        <v>0</v>
      </c>
      <c r="O321" s="84">
        <v>0</v>
      </c>
      <c r="P321" s="113">
        <f t="shared" si="105"/>
        <v>11.300290459999999</v>
      </c>
      <c r="Q321" s="84">
        <v>0</v>
      </c>
      <c r="R321" s="113">
        <f t="shared" si="99"/>
        <v>11.300290459999999</v>
      </c>
      <c r="S321" s="112">
        <v>0</v>
      </c>
      <c r="T321" s="112">
        <v>0</v>
      </c>
      <c r="U321" s="84">
        <v>0</v>
      </c>
      <c r="V321" s="84">
        <v>0</v>
      </c>
      <c r="W321" s="84">
        <f t="shared" si="89"/>
        <v>0</v>
      </c>
      <c r="X321" s="84">
        <f t="shared" si="107"/>
        <v>0</v>
      </c>
      <c r="Y321" s="84">
        <v>0</v>
      </c>
      <c r="Z321" s="88">
        <f t="shared" si="103"/>
        <v>0</v>
      </c>
      <c r="AA321" s="83">
        <f t="shared" si="108"/>
        <v>11.300290459999999</v>
      </c>
      <c r="AB321" s="88">
        <f t="shared" si="104"/>
        <v>0</v>
      </c>
      <c r="AC321" s="88">
        <f t="shared" si="104"/>
        <v>0</v>
      </c>
      <c r="AD321" s="88">
        <f t="shared" si="104"/>
        <v>0</v>
      </c>
      <c r="AE321" s="88">
        <f t="shared" si="104"/>
        <v>0</v>
      </c>
      <c r="AF321" s="88">
        <f t="shared" si="92"/>
        <v>0</v>
      </c>
      <c r="AG321" s="87">
        <f t="shared" si="93"/>
        <v>11.300290459999999</v>
      </c>
      <c r="AH321" s="101" t="s">
        <v>109</v>
      </c>
    </row>
    <row r="322" spans="1:34" ht="33" customHeight="1" x14ac:dyDescent="0.25">
      <c r="A322" s="78" t="s">
        <v>399</v>
      </c>
      <c r="B322" s="79" t="str">
        <f>'[2]Ф2 '!B322</f>
        <v>Строительство КТП - 630 КВА,  ул. Михайловская, 43</v>
      </c>
      <c r="C322" s="121" t="str">
        <f>'[2]Ф2 '!C322</f>
        <v>Q_ДЭСК_53</v>
      </c>
      <c r="D322" s="122" t="str">
        <f>'[2]Ф2 '!D322</f>
        <v>П</v>
      </c>
      <c r="E322" s="123">
        <f>'[2]Ф2 '!E322</f>
        <v>2026</v>
      </c>
      <c r="F322" s="123" t="str">
        <f>'[2]Ф2 '!F322</f>
        <v>нд</v>
      </c>
      <c r="G322" s="123">
        <f>'[2]Ф2 '!G322</f>
        <v>2026</v>
      </c>
      <c r="H322" s="84">
        <f>'[2]Ф2 '!T322/1.2</f>
        <v>0</v>
      </c>
      <c r="I322" s="83">
        <v>2.4167717899999999</v>
      </c>
      <c r="J322" s="82" t="s">
        <v>51</v>
      </c>
      <c r="K322" s="84">
        <f t="shared" si="97"/>
        <v>0</v>
      </c>
      <c r="L322" s="84">
        <v>0</v>
      </c>
      <c r="M322" s="84">
        <f t="shared" si="106"/>
        <v>0</v>
      </c>
      <c r="N322" s="84">
        <v>0</v>
      </c>
      <c r="O322" s="84">
        <v>0</v>
      </c>
      <c r="P322" s="113">
        <f t="shared" si="105"/>
        <v>2.4167717899999999</v>
      </c>
      <c r="Q322" s="84">
        <v>0</v>
      </c>
      <c r="R322" s="113">
        <f t="shared" si="99"/>
        <v>2.4167717899999999</v>
      </c>
      <c r="S322" s="112">
        <v>0</v>
      </c>
      <c r="T322" s="112">
        <v>0</v>
      </c>
      <c r="U322" s="84">
        <v>0</v>
      </c>
      <c r="V322" s="84">
        <v>0</v>
      </c>
      <c r="W322" s="84">
        <f t="shared" si="89"/>
        <v>0</v>
      </c>
      <c r="X322" s="84">
        <f t="shared" si="107"/>
        <v>0</v>
      </c>
      <c r="Y322" s="84">
        <v>0</v>
      </c>
      <c r="Z322" s="88">
        <f t="shared" si="103"/>
        <v>0</v>
      </c>
      <c r="AA322" s="83">
        <f t="shared" si="108"/>
        <v>2.4167717899999999</v>
      </c>
      <c r="AB322" s="88">
        <f t="shared" si="104"/>
        <v>0</v>
      </c>
      <c r="AC322" s="88">
        <f t="shared" si="104"/>
        <v>0</v>
      </c>
      <c r="AD322" s="88">
        <f t="shared" si="104"/>
        <v>0</v>
      </c>
      <c r="AE322" s="88">
        <f t="shared" si="104"/>
        <v>0</v>
      </c>
      <c r="AF322" s="88">
        <f t="shared" si="92"/>
        <v>0</v>
      </c>
      <c r="AG322" s="87">
        <f t="shared" si="93"/>
        <v>2.4167717899999999</v>
      </c>
      <c r="AH322" s="101" t="s">
        <v>109</v>
      </c>
    </row>
    <row r="323" spans="1:34" ht="33" customHeight="1" x14ac:dyDescent="0.25">
      <c r="A323" s="78" t="s">
        <v>400</v>
      </c>
      <c r="B323" s="79" t="str">
        <f>'[2]Ф2 '!B323</f>
        <v>Строительство КТП - 250 КВА,  ул. Перевальная, 81</v>
      </c>
      <c r="C323" s="121" t="str">
        <f>'[2]Ф2 '!C323</f>
        <v>Q_ДЭСК_54</v>
      </c>
      <c r="D323" s="122" t="str">
        <f>'[2]Ф2 '!D323</f>
        <v>П</v>
      </c>
      <c r="E323" s="123">
        <f>'[2]Ф2 '!E323</f>
        <v>2026</v>
      </c>
      <c r="F323" s="123" t="str">
        <f>'[2]Ф2 '!F323</f>
        <v>нд</v>
      </c>
      <c r="G323" s="123">
        <f>'[2]Ф2 '!G323</f>
        <v>2026</v>
      </c>
      <c r="H323" s="84">
        <f>'[2]Ф2 '!T323/1.2</f>
        <v>0</v>
      </c>
      <c r="I323" s="83">
        <v>1.6667832600000001</v>
      </c>
      <c r="J323" s="82" t="s">
        <v>51</v>
      </c>
      <c r="K323" s="84">
        <f t="shared" si="97"/>
        <v>0</v>
      </c>
      <c r="L323" s="84">
        <v>0</v>
      </c>
      <c r="M323" s="84">
        <f t="shared" si="106"/>
        <v>0</v>
      </c>
      <c r="N323" s="84">
        <v>0</v>
      </c>
      <c r="O323" s="84">
        <v>0</v>
      </c>
      <c r="P323" s="113">
        <f t="shared" si="105"/>
        <v>1.6667832600000001</v>
      </c>
      <c r="Q323" s="84">
        <v>0</v>
      </c>
      <c r="R323" s="113">
        <f t="shared" si="99"/>
        <v>1.6667832600000001</v>
      </c>
      <c r="S323" s="112">
        <v>0</v>
      </c>
      <c r="T323" s="112">
        <v>0</v>
      </c>
      <c r="U323" s="84">
        <v>0</v>
      </c>
      <c r="V323" s="84">
        <v>0</v>
      </c>
      <c r="W323" s="84">
        <f t="shared" si="89"/>
        <v>0</v>
      </c>
      <c r="X323" s="84">
        <f t="shared" si="107"/>
        <v>0</v>
      </c>
      <c r="Y323" s="84">
        <v>0</v>
      </c>
      <c r="Z323" s="88">
        <f t="shared" si="103"/>
        <v>0</v>
      </c>
      <c r="AA323" s="83">
        <f t="shared" si="108"/>
        <v>1.6667832600000001</v>
      </c>
      <c r="AB323" s="88">
        <f t="shared" si="104"/>
        <v>0</v>
      </c>
      <c r="AC323" s="88">
        <f t="shared" si="104"/>
        <v>0</v>
      </c>
      <c r="AD323" s="88">
        <f t="shared" si="104"/>
        <v>0</v>
      </c>
      <c r="AE323" s="88">
        <f t="shared" si="104"/>
        <v>0</v>
      </c>
      <c r="AF323" s="88">
        <f t="shared" si="92"/>
        <v>0</v>
      </c>
      <c r="AG323" s="87">
        <f t="shared" si="93"/>
        <v>1.6667832600000001</v>
      </c>
      <c r="AH323" s="101" t="s">
        <v>109</v>
      </c>
    </row>
    <row r="324" spans="1:34" ht="33" customHeight="1" x14ac:dyDescent="0.25">
      <c r="A324" s="78" t="s">
        <v>401</v>
      </c>
      <c r="B324" s="79" t="str">
        <f>'[2]Ф2 '!B324</f>
        <v>Строительство КТП - 630 КВА,  ул. Грибная, 2</v>
      </c>
      <c r="C324" s="121" t="str">
        <f>'[2]Ф2 '!C324</f>
        <v>Q_ДЭСК_55</v>
      </c>
      <c r="D324" s="122" t="str">
        <f>'[2]Ф2 '!D324</f>
        <v>П</v>
      </c>
      <c r="E324" s="123">
        <f>'[2]Ф2 '!E324</f>
        <v>2026</v>
      </c>
      <c r="F324" s="123" t="str">
        <f>'[2]Ф2 '!F324</f>
        <v>нд</v>
      </c>
      <c r="G324" s="123">
        <f>'[2]Ф2 '!G324</f>
        <v>2026</v>
      </c>
      <c r="H324" s="84">
        <f>'[2]Ф2 '!T324/1.2</f>
        <v>0</v>
      </c>
      <c r="I324" s="83">
        <v>2.4167717899999999</v>
      </c>
      <c r="J324" s="82" t="s">
        <v>51</v>
      </c>
      <c r="K324" s="84">
        <f t="shared" si="97"/>
        <v>0</v>
      </c>
      <c r="L324" s="84">
        <v>0</v>
      </c>
      <c r="M324" s="84">
        <f t="shared" si="106"/>
        <v>0</v>
      </c>
      <c r="N324" s="84">
        <v>0</v>
      </c>
      <c r="O324" s="84">
        <v>0</v>
      </c>
      <c r="P324" s="113">
        <f t="shared" si="105"/>
        <v>2.4167717899999999</v>
      </c>
      <c r="Q324" s="84">
        <v>0</v>
      </c>
      <c r="R324" s="113">
        <f t="shared" si="99"/>
        <v>2.4167717899999999</v>
      </c>
      <c r="S324" s="112">
        <v>0</v>
      </c>
      <c r="T324" s="112">
        <v>0</v>
      </c>
      <c r="U324" s="84">
        <v>0</v>
      </c>
      <c r="V324" s="84">
        <v>0</v>
      </c>
      <c r="W324" s="84">
        <f t="shared" si="89"/>
        <v>0</v>
      </c>
      <c r="X324" s="84">
        <f t="shared" si="107"/>
        <v>0</v>
      </c>
      <c r="Y324" s="84">
        <v>0</v>
      </c>
      <c r="Z324" s="88">
        <f t="shared" si="103"/>
        <v>0</v>
      </c>
      <c r="AA324" s="83">
        <f t="shared" si="108"/>
        <v>2.4167717899999999</v>
      </c>
      <c r="AB324" s="88">
        <f t="shared" si="104"/>
        <v>0</v>
      </c>
      <c r="AC324" s="88">
        <f t="shared" si="104"/>
        <v>0</v>
      </c>
      <c r="AD324" s="88">
        <f t="shared" si="104"/>
        <v>0</v>
      </c>
      <c r="AE324" s="88">
        <f t="shared" si="104"/>
        <v>0</v>
      </c>
      <c r="AF324" s="88">
        <f t="shared" si="92"/>
        <v>0</v>
      </c>
      <c r="AG324" s="87">
        <f t="shared" si="93"/>
        <v>2.4167717899999999</v>
      </c>
      <c r="AH324" s="101" t="s">
        <v>109</v>
      </c>
    </row>
    <row r="325" spans="1:34" ht="33" customHeight="1" x14ac:dyDescent="0.25">
      <c r="A325" s="78" t="s">
        <v>402</v>
      </c>
      <c r="B325" s="79" t="str">
        <f>'[2]Ф2 '!B325</f>
        <v>Строительство КТП - 630 КВА,  ул. Верхне-Морская, 28</v>
      </c>
      <c r="C325" s="121" t="str">
        <f>'[2]Ф2 '!C325</f>
        <v>Q_ДЭСК_56</v>
      </c>
      <c r="D325" s="122" t="str">
        <f>'[2]Ф2 '!D325</f>
        <v>П</v>
      </c>
      <c r="E325" s="123">
        <f>'[2]Ф2 '!E325</f>
        <v>2026</v>
      </c>
      <c r="F325" s="123" t="str">
        <f>'[2]Ф2 '!F325</f>
        <v>нд</v>
      </c>
      <c r="G325" s="123">
        <f>'[2]Ф2 '!G325</f>
        <v>2026</v>
      </c>
      <c r="H325" s="84">
        <f>'[2]Ф2 '!T325/1.2</f>
        <v>0</v>
      </c>
      <c r="I325" s="83">
        <v>2.4167717899999999</v>
      </c>
      <c r="J325" s="82" t="s">
        <v>51</v>
      </c>
      <c r="K325" s="84">
        <f t="shared" si="97"/>
        <v>0</v>
      </c>
      <c r="L325" s="84">
        <v>0</v>
      </c>
      <c r="M325" s="84">
        <f t="shared" si="106"/>
        <v>0</v>
      </c>
      <c r="N325" s="84">
        <v>0</v>
      </c>
      <c r="O325" s="84">
        <v>0</v>
      </c>
      <c r="P325" s="113">
        <f t="shared" si="105"/>
        <v>2.4167717899999999</v>
      </c>
      <c r="Q325" s="84">
        <v>0</v>
      </c>
      <c r="R325" s="113">
        <f t="shared" si="99"/>
        <v>2.4167717899999999</v>
      </c>
      <c r="S325" s="112">
        <v>0</v>
      </c>
      <c r="T325" s="112">
        <v>0</v>
      </c>
      <c r="U325" s="84">
        <v>0</v>
      </c>
      <c r="V325" s="84">
        <v>0</v>
      </c>
      <c r="W325" s="84">
        <f t="shared" si="89"/>
        <v>0</v>
      </c>
      <c r="X325" s="84">
        <f t="shared" si="107"/>
        <v>0</v>
      </c>
      <c r="Y325" s="84">
        <v>0</v>
      </c>
      <c r="Z325" s="88">
        <f t="shared" si="103"/>
        <v>0</v>
      </c>
      <c r="AA325" s="83">
        <f t="shared" si="108"/>
        <v>2.4167717899999999</v>
      </c>
      <c r="AB325" s="88">
        <f t="shared" si="104"/>
        <v>0</v>
      </c>
      <c r="AC325" s="88">
        <f t="shared" si="104"/>
        <v>0</v>
      </c>
      <c r="AD325" s="88">
        <f t="shared" si="104"/>
        <v>0</v>
      </c>
      <c r="AE325" s="88">
        <f t="shared" si="104"/>
        <v>0</v>
      </c>
      <c r="AF325" s="88">
        <f t="shared" si="92"/>
        <v>0</v>
      </c>
      <c r="AG325" s="87">
        <f t="shared" si="93"/>
        <v>2.4167717899999999</v>
      </c>
      <c r="AH325" s="101" t="s">
        <v>109</v>
      </c>
    </row>
    <row r="326" spans="1:34" ht="33" customHeight="1" x14ac:dyDescent="0.25">
      <c r="A326" s="78" t="s">
        <v>403</v>
      </c>
      <c r="B326" s="79" t="str">
        <f>'[2]Ф2 '!B326</f>
        <v>Строительство  ВЛЗ-6 кВ ф.№15 ПС "Шахта-7" от КТП- 349  до строящейся КТП-6/,04кВ с трансформатором  400 кВА  Гагарина,31 снт Родник-1</v>
      </c>
      <c r="C326" s="121" t="str">
        <f>'[2]Ф2 '!C326</f>
        <v>Q_ДЭСК_125</v>
      </c>
      <c r="D326" s="122" t="str">
        <f>'[2]Ф2 '!D326</f>
        <v>П</v>
      </c>
      <c r="E326" s="123">
        <f>'[2]Ф2 '!E326</f>
        <v>2027</v>
      </c>
      <c r="F326" s="123" t="str">
        <f>'[2]Ф2 '!F326</f>
        <v>нд</v>
      </c>
      <c r="G326" s="123">
        <f>'[2]Ф2 '!G326</f>
        <v>2027</v>
      </c>
      <c r="H326" s="84">
        <f>'[2]Ф2 '!T326/1.2</f>
        <v>0</v>
      </c>
      <c r="I326" s="83">
        <v>1.64045665</v>
      </c>
      <c r="J326" s="82" t="s">
        <v>51</v>
      </c>
      <c r="K326" s="84">
        <f t="shared" si="97"/>
        <v>0</v>
      </c>
      <c r="L326" s="84">
        <v>0</v>
      </c>
      <c r="M326" s="84">
        <f t="shared" si="106"/>
        <v>0</v>
      </c>
      <c r="N326" s="84">
        <v>0</v>
      </c>
      <c r="O326" s="84">
        <v>0</v>
      </c>
      <c r="P326" s="113">
        <f t="shared" si="105"/>
        <v>1.64045665</v>
      </c>
      <c r="Q326" s="84">
        <v>0</v>
      </c>
      <c r="R326" s="113">
        <f t="shared" si="99"/>
        <v>1.64045665</v>
      </c>
      <c r="S326" s="112">
        <v>0</v>
      </c>
      <c r="T326" s="112">
        <v>0</v>
      </c>
      <c r="U326" s="84">
        <v>0</v>
      </c>
      <c r="V326" s="84">
        <v>0</v>
      </c>
      <c r="W326" s="84">
        <f t="shared" si="89"/>
        <v>0</v>
      </c>
      <c r="X326" s="84">
        <f t="shared" si="107"/>
        <v>0</v>
      </c>
      <c r="Y326" s="84">
        <v>0</v>
      </c>
      <c r="Z326" s="88">
        <f t="shared" si="103"/>
        <v>0</v>
      </c>
      <c r="AA326" s="84">
        <v>0</v>
      </c>
      <c r="AB326" s="88">
        <f t="shared" si="104"/>
        <v>0</v>
      </c>
      <c r="AC326" s="87">
        <f>I326</f>
        <v>1.64045665</v>
      </c>
      <c r="AD326" s="88">
        <f t="shared" si="104"/>
        <v>0</v>
      </c>
      <c r="AE326" s="88">
        <f t="shared" si="104"/>
        <v>0</v>
      </c>
      <c r="AF326" s="88">
        <f t="shared" si="92"/>
        <v>0</v>
      </c>
      <c r="AG326" s="87">
        <f t="shared" si="93"/>
        <v>1.64045665</v>
      </c>
      <c r="AH326" s="101" t="s">
        <v>109</v>
      </c>
    </row>
    <row r="327" spans="1:34" ht="33" customHeight="1" x14ac:dyDescent="0.25">
      <c r="A327" s="78" t="s">
        <v>404</v>
      </c>
      <c r="B327" s="79" t="str">
        <f>'[2]Ф2 '!B327</f>
        <v>Строительство  КТП-6/0,4кВ с трансформатором 400кВА в районе  ул.Сахалинская, 51</v>
      </c>
      <c r="C327" s="121" t="str">
        <f>'[2]Ф2 '!C327</f>
        <v>Q_ДЭСК_126</v>
      </c>
      <c r="D327" s="122" t="str">
        <f>'[2]Ф2 '!D327</f>
        <v>П</v>
      </c>
      <c r="E327" s="123">
        <f>'[2]Ф2 '!E327</f>
        <v>2027</v>
      </c>
      <c r="F327" s="123" t="str">
        <f>'[2]Ф2 '!F327</f>
        <v>нд</v>
      </c>
      <c r="G327" s="123">
        <f>'[2]Ф2 '!G327</f>
        <v>2027</v>
      </c>
      <c r="H327" s="84">
        <f>'[2]Ф2 '!T327/1.2</f>
        <v>0</v>
      </c>
      <c r="I327" s="83">
        <v>2.1958423200000001</v>
      </c>
      <c r="J327" s="82" t="s">
        <v>51</v>
      </c>
      <c r="K327" s="84">
        <f t="shared" si="97"/>
        <v>0</v>
      </c>
      <c r="L327" s="84">
        <v>0</v>
      </c>
      <c r="M327" s="84">
        <f t="shared" si="106"/>
        <v>0</v>
      </c>
      <c r="N327" s="84">
        <v>0</v>
      </c>
      <c r="O327" s="84">
        <v>0</v>
      </c>
      <c r="P327" s="113">
        <f t="shared" si="105"/>
        <v>2.1958423200000001</v>
      </c>
      <c r="Q327" s="84">
        <v>0</v>
      </c>
      <c r="R327" s="113">
        <f t="shared" si="99"/>
        <v>2.1958423200000001</v>
      </c>
      <c r="S327" s="112">
        <v>0</v>
      </c>
      <c r="T327" s="112">
        <v>0</v>
      </c>
      <c r="U327" s="84">
        <v>0</v>
      </c>
      <c r="V327" s="84">
        <v>0</v>
      </c>
      <c r="W327" s="84">
        <f t="shared" si="89"/>
        <v>0</v>
      </c>
      <c r="X327" s="84">
        <f t="shared" si="107"/>
        <v>0</v>
      </c>
      <c r="Y327" s="84">
        <v>0</v>
      </c>
      <c r="Z327" s="88">
        <f t="shared" si="103"/>
        <v>0</v>
      </c>
      <c r="AA327" s="84">
        <v>0</v>
      </c>
      <c r="AB327" s="88">
        <f t="shared" si="104"/>
        <v>0</v>
      </c>
      <c r="AC327" s="87">
        <f t="shared" ref="AC327:AC333" si="109">I327</f>
        <v>2.1958423200000001</v>
      </c>
      <c r="AD327" s="88">
        <f t="shared" si="104"/>
        <v>0</v>
      </c>
      <c r="AE327" s="88">
        <f t="shared" si="104"/>
        <v>0</v>
      </c>
      <c r="AF327" s="88">
        <f t="shared" si="92"/>
        <v>0</v>
      </c>
      <c r="AG327" s="87">
        <f t="shared" si="93"/>
        <v>2.1958423200000001</v>
      </c>
      <c r="AH327" s="101" t="s">
        <v>109</v>
      </c>
    </row>
    <row r="328" spans="1:34" ht="33" customHeight="1" x14ac:dyDescent="0.25">
      <c r="A328" s="78" t="s">
        <v>405</v>
      </c>
      <c r="B328" s="79" t="str">
        <f>'[2]Ф2 '!B328</f>
        <v>Строительство  КТП-6/0,4кВ с трансформатором 400 кВА  ул. Гагарина, 31 снт Родник-1</v>
      </c>
      <c r="C328" s="121" t="str">
        <f>'[2]Ф2 '!C328</f>
        <v>Q_ДЭСК_127</v>
      </c>
      <c r="D328" s="122" t="str">
        <f>'[2]Ф2 '!D328</f>
        <v>П</v>
      </c>
      <c r="E328" s="123">
        <f>'[2]Ф2 '!E328</f>
        <v>2027</v>
      </c>
      <c r="F328" s="123" t="str">
        <f>'[2]Ф2 '!F328</f>
        <v>нд</v>
      </c>
      <c r="G328" s="123">
        <f>'[2]Ф2 '!G328</f>
        <v>2027</v>
      </c>
      <c r="H328" s="84">
        <f>'[2]Ф2 '!T328/1.2</f>
        <v>0</v>
      </c>
      <c r="I328" s="83">
        <v>2.1409768599999999</v>
      </c>
      <c r="J328" s="82" t="s">
        <v>51</v>
      </c>
      <c r="K328" s="84">
        <f t="shared" si="97"/>
        <v>0</v>
      </c>
      <c r="L328" s="84">
        <v>0</v>
      </c>
      <c r="M328" s="84">
        <f t="shared" si="106"/>
        <v>0</v>
      </c>
      <c r="N328" s="84">
        <v>0</v>
      </c>
      <c r="O328" s="84">
        <v>0</v>
      </c>
      <c r="P328" s="113">
        <f t="shared" si="105"/>
        <v>2.1409768599999999</v>
      </c>
      <c r="Q328" s="84">
        <v>0</v>
      </c>
      <c r="R328" s="113">
        <f t="shared" si="99"/>
        <v>2.1409768599999999</v>
      </c>
      <c r="S328" s="112">
        <v>0</v>
      </c>
      <c r="T328" s="112">
        <v>0</v>
      </c>
      <c r="U328" s="84">
        <v>0</v>
      </c>
      <c r="V328" s="84">
        <v>0</v>
      </c>
      <c r="W328" s="84">
        <f t="shared" si="89"/>
        <v>0</v>
      </c>
      <c r="X328" s="84">
        <f t="shared" si="107"/>
        <v>0</v>
      </c>
      <c r="Y328" s="84">
        <v>0</v>
      </c>
      <c r="Z328" s="88">
        <f t="shared" si="103"/>
        <v>0</v>
      </c>
      <c r="AA328" s="84">
        <v>0</v>
      </c>
      <c r="AB328" s="88">
        <f t="shared" si="104"/>
        <v>0</v>
      </c>
      <c r="AC328" s="87">
        <f t="shared" si="109"/>
        <v>2.1409768599999999</v>
      </c>
      <c r="AD328" s="88">
        <f t="shared" si="104"/>
        <v>0</v>
      </c>
      <c r="AE328" s="88">
        <f t="shared" si="104"/>
        <v>0</v>
      </c>
      <c r="AF328" s="88">
        <f t="shared" si="92"/>
        <v>0</v>
      </c>
      <c r="AG328" s="87">
        <f t="shared" si="93"/>
        <v>2.1409768599999999</v>
      </c>
      <c r="AH328" s="101" t="s">
        <v>109</v>
      </c>
    </row>
    <row r="329" spans="1:34" ht="33" customHeight="1" x14ac:dyDescent="0.25">
      <c r="A329" s="78" t="s">
        <v>406</v>
      </c>
      <c r="B329" s="79" t="str">
        <f>'[2]Ф2 '!B329</f>
        <v>Строительство  КТП-6/0,4кВ с трансформатором 400 кВА в районе ул. Челябинская, 20</v>
      </c>
      <c r="C329" s="121" t="str">
        <f>'[2]Ф2 '!C329</f>
        <v>Q_ДЭСК_128</v>
      </c>
      <c r="D329" s="122" t="str">
        <f>'[2]Ф2 '!D329</f>
        <v>П</v>
      </c>
      <c r="E329" s="123">
        <f>'[2]Ф2 '!E329</f>
        <v>2027</v>
      </c>
      <c r="F329" s="123" t="str">
        <f>'[2]Ф2 '!F329</f>
        <v>нд</v>
      </c>
      <c r="G329" s="123">
        <f>'[2]Ф2 '!G329</f>
        <v>2027</v>
      </c>
      <c r="H329" s="84">
        <f>'[2]Ф2 '!T329/1.2</f>
        <v>0</v>
      </c>
      <c r="I329" s="83">
        <v>1.9290812500000001</v>
      </c>
      <c r="J329" s="82" t="s">
        <v>51</v>
      </c>
      <c r="K329" s="84">
        <f t="shared" si="97"/>
        <v>0</v>
      </c>
      <c r="L329" s="84">
        <v>0</v>
      </c>
      <c r="M329" s="84">
        <f t="shared" si="106"/>
        <v>0</v>
      </c>
      <c r="N329" s="84">
        <v>0</v>
      </c>
      <c r="O329" s="84">
        <v>0</v>
      </c>
      <c r="P329" s="113">
        <f t="shared" si="105"/>
        <v>1.9290812500000001</v>
      </c>
      <c r="Q329" s="84">
        <v>0</v>
      </c>
      <c r="R329" s="113">
        <f t="shared" si="99"/>
        <v>1.9290812500000001</v>
      </c>
      <c r="S329" s="112">
        <v>0</v>
      </c>
      <c r="T329" s="112">
        <v>0</v>
      </c>
      <c r="U329" s="84">
        <v>0</v>
      </c>
      <c r="V329" s="84">
        <v>0</v>
      </c>
      <c r="W329" s="84">
        <f t="shared" si="89"/>
        <v>0</v>
      </c>
      <c r="X329" s="84">
        <f t="shared" si="107"/>
        <v>0</v>
      </c>
      <c r="Y329" s="84">
        <v>0</v>
      </c>
      <c r="Z329" s="88">
        <f t="shared" si="103"/>
        <v>0</v>
      </c>
      <c r="AA329" s="84">
        <v>0</v>
      </c>
      <c r="AB329" s="88">
        <f t="shared" si="104"/>
        <v>0</v>
      </c>
      <c r="AC329" s="87">
        <f t="shared" si="109"/>
        <v>1.9290812500000001</v>
      </c>
      <c r="AD329" s="88">
        <f t="shared" si="104"/>
        <v>0</v>
      </c>
      <c r="AE329" s="88">
        <f t="shared" si="104"/>
        <v>0</v>
      </c>
      <c r="AF329" s="88">
        <f t="shared" si="92"/>
        <v>0</v>
      </c>
      <c r="AG329" s="87">
        <f t="shared" si="93"/>
        <v>1.9290812500000001</v>
      </c>
      <c r="AH329" s="101" t="s">
        <v>109</v>
      </c>
    </row>
    <row r="330" spans="1:34" ht="33" customHeight="1" x14ac:dyDescent="0.25">
      <c r="A330" s="78" t="s">
        <v>407</v>
      </c>
      <c r="B330" s="79" t="str">
        <f>'[2]Ф2 '!B330</f>
        <v>Строительство ВЛЗ-6кВ от опоры №51/24/14 Ф. №15 ПС "Артемовская" до опоры № 51/52 Ф. №15 ПС "Артемовская"</v>
      </c>
      <c r="C330" s="121" t="str">
        <f>'[2]Ф2 '!C330</f>
        <v>Q_ДЭСК_129</v>
      </c>
      <c r="D330" s="122" t="str">
        <f>'[2]Ф2 '!D330</f>
        <v>П</v>
      </c>
      <c r="E330" s="123">
        <f>'[2]Ф2 '!E330</f>
        <v>2027</v>
      </c>
      <c r="F330" s="123" t="str">
        <f>'[2]Ф2 '!F330</f>
        <v>нд</v>
      </c>
      <c r="G330" s="123">
        <f>'[2]Ф2 '!G330</f>
        <v>2027</v>
      </c>
      <c r="H330" s="84">
        <f>'[2]Ф2 '!T330/1.2</f>
        <v>0</v>
      </c>
      <c r="I330" s="83">
        <v>0.81999021000000005</v>
      </c>
      <c r="J330" s="82" t="s">
        <v>51</v>
      </c>
      <c r="K330" s="84">
        <f t="shared" si="97"/>
        <v>0</v>
      </c>
      <c r="L330" s="84">
        <v>0</v>
      </c>
      <c r="M330" s="84">
        <f t="shared" si="106"/>
        <v>0</v>
      </c>
      <c r="N330" s="84">
        <v>0</v>
      </c>
      <c r="O330" s="84">
        <v>0</v>
      </c>
      <c r="P330" s="113">
        <f t="shared" si="105"/>
        <v>0.81999021000000005</v>
      </c>
      <c r="Q330" s="84">
        <v>0</v>
      </c>
      <c r="R330" s="113">
        <f t="shared" si="99"/>
        <v>0.81999021000000005</v>
      </c>
      <c r="S330" s="112">
        <v>0</v>
      </c>
      <c r="T330" s="112">
        <v>0</v>
      </c>
      <c r="U330" s="84">
        <v>0</v>
      </c>
      <c r="V330" s="84">
        <v>0</v>
      </c>
      <c r="W330" s="84">
        <f t="shared" si="89"/>
        <v>0</v>
      </c>
      <c r="X330" s="84">
        <f t="shared" si="107"/>
        <v>0</v>
      </c>
      <c r="Y330" s="84">
        <v>0</v>
      </c>
      <c r="Z330" s="88">
        <f t="shared" si="103"/>
        <v>0</v>
      </c>
      <c r="AA330" s="84">
        <v>0</v>
      </c>
      <c r="AB330" s="88">
        <f t="shared" si="104"/>
        <v>0</v>
      </c>
      <c r="AC330" s="87">
        <f t="shared" si="109"/>
        <v>0.81999021000000005</v>
      </c>
      <c r="AD330" s="88">
        <f t="shared" si="104"/>
        <v>0</v>
      </c>
      <c r="AE330" s="88">
        <f t="shared" si="104"/>
        <v>0</v>
      </c>
      <c r="AF330" s="88">
        <f t="shared" si="92"/>
        <v>0</v>
      </c>
      <c r="AG330" s="87">
        <f t="shared" si="93"/>
        <v>0.81999021000000005</v>
      </c>
      <c r="AH330" s="101" t="s">
        <v>109</v>
      </c>
    </row>
    <row r="331" spans="1:34" ht="33" customHeight="1" x14ac:dyDescent="0.25">
      <c r="A331" s="78" t="s">
        <v>408</v>
      </c>
      <c r="B331" s="79" t="str">
        <f>'[2]Ф2 '!B331</f>
        <v xml:space="preserve">Строительство КЛ-6 кВ Ф.№28 ПС "Кролевцы" от опоры № 26  до РУ-6кВ ТП- 206 </v>
      </c>
      <c r="C331" s="121" t="str">
        <f>'[2]Ф2 '!C331</f>
        <v>Q_ДЭСК_130</v>
      </c>
      <c r="D331" s="122" t="str">
        <f>'[2]Ф2 '!D331</f>
        <v>П</v>
      </c>
      <c r="E331" s="123">
        <f>'[2]Ф2 '!E331</f>
        <v>2027</v>
      </c>
      <c r="F331" s="123" t="str">
        <f>'[2]Ф2 '!F331</f>
        <v>нд</v>
      </c>
      <c r="G331" s="123">
        <f>'[2]Ф2 '!G331</f>
        <v>2027</v>
      </c>
      <c r="H331" s="84">
        <f>'[2]Ф2 '!T331/1.2</f>
        <v>0</v>
      </c>
      <c r="I331" s="83">
        <v>20.82934508</v>
      </c>
      <c r="J331" s="82" t="s">
        <v>51</v>
      </c>
      <c r="K331" s="84">
        <f t="shared" si="97"/>
        <v>0</v>
      </c>
      <c r="L331" s="84">
        <v>0</v>
      </c>
      <c r="M331" s="84">
        <f t="shared" si="106"/>
        <v>0</v>
      </c>
      <c r="N331" s="84">
        <v>0</v>
      </c>
      <c r="O331" s="84">
        <v>0</v>
      </c>
      <c r="P331" s="113">
        <f t="shared" si="105"/>
        <v>20.82934508</v>
      </c>
      <c r="Q331" s="84">
        <v>0</v>
      </c>
      <c r="R331" s="113">
        <f t="shared" si="99"/>
        <v>20.82934508</v>
      </c>
      <c r="S331" s="112">
        <v>0</v>
      </c>
      <c r="T331" s="112">
        <v>0</v>
      </c>
      <c r="U331" s="84">
        <v>0</v>
      </c>
      <c r="V331" s="84">
        <v>0</v>
      </c>
      <c r="W331" s="84">
        <f t="shared" si="89"/>
        <v>0</v>
      </c>
      <c r="X331" s="84">
        <f t="shared" si="107"/>
        <v>0</v>
      </c>
      <c r="Y331" s="84">
        <v>0</v>
      </c>
      <c r="Z331" s="88">
        <f t="shared" si="103"/>
        <v>0</v>
      </c>
      <c r="AA331" s="84">
        <v>0</v>
      </c>
      <c r="AB331" s="88">
        <f t="shared" ref="AB331:AC346" si="110">IF(H331=2026,J331,0)</f>
        <v>0</v>
      </c>
      <c r="AC331" s="87">
        <f t="shared" si="109"/>
        <v>20.82934508</v>
      </c>
      <c r="AD331" s="88">
        <f t="shared" ref="AD331:AE346" si="111">IF(J331=2026,L331,0)</f>
        <v>0</v>
      </c>
      <c r="AE331" s="88">
        <f t="shared" si="111"/>
        <v>0</v>
      </c>
      <c r="AF331" s="88">
        <f t="shared" si="92"/>
        <v>0</v>
      </c>
      <c r="AG331" s="87">
        <f t="shared" si="93"/>
        <v>20.82934508</v>
      </c>
      <c r="AH331" s="101" t="s">
        <v>109</v>
      </c>
    </row>
    <row r="332" spans="1:34" ht="33" customHeight="1" x14ac:dyDescent="0.25">
      <c r="A332" s="78" t="s">
        <v>409</v>
      </c>
      <c r="B332" s="79" t="str">
        <f>'[2]Ф2 '!B332</f>
        <v>Строительство КТП-6/0,4кВ с трансформатором  630 кВА СНТ Сопка в районе уч.159</v>
      </c>
      <c r="C332" s="121" t="str">
        <f>'[2]Ф2 '!C332</f>
        <v>Q_ДЭСК_131</v>
      </c>
      <c r="D332" s="122" t="str">
        <f>'[2]Ф2 '!D332</f>
        <v>П</v>
      </c>
      <c r="E332" s="123">
        <f>'[2]Ф2 '!E332</f>
        <v>2027</v>
      </c>
      <c r="F332" s="123" t="str">
        <f>'[2]Ф2 '!F332</f>
        <v>нд</v>
      </c>
      <c r="G332" s="123">
        <f>'[2]Ф2 '!G332</f>
        <v>2027</v>
      </c>
      <c r="H332" s="84">
        <f>'[2]Ф2 '!T332/1.2</f>
        <v>0</v>
      </c>
      <c r="I332" s="83">
        <v>2.59900837</v>
      </c>
      <c r="J332" s="82" t="s">
        <v>51</v>
      </c>
      <c r="K332" s="84">
        <f t="shared" si="97"/>
        <v>0</v>
      </c>
      <c r="L332" s="84">
        <v>0</v>
      </c>
      <c r="M332" s="84">
        <f t="shared" si="106"/>
        <v>0</v>
      </c>
      <c r="N332" s="84">
        <v>0</v>
      </c>
      <c r="O332" s="84">
        <v>0</v>
      </c>
      <c r="P332" s="113">
        <f t="shared" si="105"/>
        <v>2.59900837</v>
      </c>
      <c r="Q332" s="84">
        <v>0</v>
      </c>
      <c r="R332" s="113">
        <f t="shared" si="99"/>
        <v>2.59900837</v>
      </c>
      <c r="S332" s="112">
        <v>0</v>
      </c>
      <c r="T332" s="112">
        <v>0</v>
      </c>
      <c r="U332" s="84">
        <v>0</v>
      </c>
      <c r="V332" s="84">
        <v>0</v>
      </c>
      <c r="W332" s="84">
        <f t="shared" si="89"/>
        <v>0</v>
      </c>
      <c r="X332" s="84">
        <f t="shared" si="107"/>
        <v>0</v>
      </c>
      <c r="Y332" s="84">
        <v>0</v>
      </c>
      <c r="Z332" s="88">
        <f t="shared" si="103"/>
        <v>0</v>
      </c>
      <c r="AA332" s="84">
        <v>0</v>
      </c>
      <c r="AB332" s="88">
        <f t="shared" si="110"/>
        <v>0</v>
      </c>
      <c r="AC332" s="87">
        <f t="shared" si="109"/>
        <v>2.59900837</v>
      </c>
      <c r="AD332" s="88">
        <f t="shared" si="111"/>
        <v>0</v>
      </c>
      <c r="AE332" s="88">
        <f t="shared" si="111"/>
        <v>0</v>
      </c>
      <c r="AF332" s="88">
        <f t="shared" si="92"/>
        <v>0</v>
      </c>
      <c r="AG332" s="87">
        <f t="shared" si="93"/>
        <v>2.59900837</v>
      </c>
      <c r="AH332" s="101" t="s">
        <v>109</v>
      </c>
    </row>
    <row r="333" spans="1:34" ht="33" customHeight="1" x14ac:dyDescent="0.25">
      <c r="A333" s="78" t="s">
        <v>410</v>
      </c>
      <c r="B333" s="79" t="str">
        <f>'[2]Ф2 '!B333</f>
        <v>Установка РП-6,0 кВ Ф18 ПС Микрорайон, п. Врангель, ул. Беринга, 26</v>
      </c>
      <c r="C333" s="121" t="str">
        <f>'[2]Ф2 '!C333</f>
        <v>Q_ДЭСК_132</v>
      </c>
      <c r="D333" s="122" t="str">
        <f>'[2]Ф2 '!D333</f>
        <v>П</v>
      </c>
      <c r="E333" s="123">
        <f>'[2]Ф2 '!E333</f>
        <v>2027</v>
      </c>
      <c r="F333" s="123" t="str">
        <f>'[2]Ф2 '!F333</f>
        <v>нд</v>
      </c>
      <c r="G333" s="123">
        <f>'[2]Ф2 '!G333</f>
        <v>2027</v>
      </c>
      <c r="H333" s="84">
        <f>'[2]Ф2 '!T333/1.2</f>
        <v>0</v>
      </c>
      <c r="I333" s="83">
        <v>4.8065844100000001</v>
      </c>
      <c r="J333" s="82" t="s">
        <v>51</v>
      </c>
      <c r="K333" s="84">
        <f t="shared" si="97"/>
        <v>0</v>
      </c>
      <c r="L333" s="84">
        <v>0</v>
      </c>
      <c r="M333" s="84">
        <f t="shared" si="106"/>
        <v>0</v>
      </c>
      <c r="N333" s="84">
        <v>0</v>
      </c>
      <c r="O333" s="84">
        <v>0</v>
      </c>
      <c r="P333" s="113">
        <f t="shared" si="105"/>
        <v>4.8065844100000001</v>
      </c>
      <c r="Q333" s="84">
        <v>0</v>
      </c>
      <c r="R333" s="113">
        <f t="shared" si="99"/>
        <v>4.8065844100000001</v>
      </c>
      <c r="S333" s="112">
        <v>0</v>
      </c>
      <c r="T333" s="112">
        <v>0</v>
      </c>
      <c r="U333" s="84">
        <v>0</v>
      </c>
      <c r="V333" s="84">
        <v>0</v>
      </c>
      <c r="W333" s="84">
        <f t="shared" si="89"/>
        <v>0</v>
      </c>
      <c r="X333" s="84">
        <f t="shared" si="107"/>
        <v>0</v>
      </c>
      <c r="Y333" s="84">
        <v>0</v>
      </c>
      <c r="Z333" s="88">
        <f t="shared" si="103"/>
        <v>0</v>
      </c>
      <c r="AA333" s="84">
        <v>0</v>
      </c>
      <c r="AB333" s="88">
        <f t="shared" si="110"/>
        <v>0</v>
      </c>
      <c r="AC333" s="87">
        <f t="shared" si="109"/>
        <v>4.8065844100000001</v>
      </c>
      <c r="AD333" s="88">
        <f t="shared" si="111"/>
        <v>0</v>
      </c>
      <c r="AE333" s="88">
        <f t="shared" si="111"/>
        <v>0</v>
      </c>
      <c r="AF333" s="88">
        <f t="shared" si="92"/>
        <v>0</v>
      </c>
      <c r="AG333" s="87">
        <f t="shared" si="93"/>
        <v>4.8065844100000001</v>
      </c>
      <c r="AH333" s="101" t="s">
        <v>109</v>
      </c>
    </row>
    <row r="334" spans="1:34" ht="33" customHeight="1" x14ac:dyDescent="0.25">
      <c r="A334" s="78" t="s">
        <v>411</v>
      </c>
      <c r="B334" s="79" t="str">
        <f>'[2]Ф2 '!B334</f>
        <v>Выполнение работ по прокладке подводного кабеля 10 кВ на о. Путятин ( 1 этап)</v>
      </c>
      <c r="C334" s="121" t="str">
        <f>'[2]Ф2 '!C334</f>
        <v>Q_ДЭСК_139</v>
      </c>
      <c r="D334" s="122" t="str">
        <f>'[2]Ф2 '!D334</f>
        <v>П</v>
      </c>
      <c r="E334" s="123">
        <f>'[2]Ф2 '!E334</f>
        <v>2028</v>
      </c>
      <c r="F334" s="123" t="str">
        <f>'[2]Ф2 '!F334</f>
        <v>нд</v>
      </c>
      <c r="G334" s="123">
        <f>'[2]Ф2 '!G334</f>
        <v>2028</v>
      </c>
      <c r="H334" s="84">
        <f>'[2]Ф2 '!T334/1.2</f>
        <v>0</v>
      </c>
      <c r="I334" s="83">
        <f>'[2]Ф2 '!U334/1.2</f>
        <v>254.92000000000002</v>
      </c>
      <c r="J334" s="82" t="s">
        <v>51</v>
      </c>
      <c r="K334" s="84">
        <f t="shared" si="97"/>
        <v>0</v>
      </c>
      <c r="L334" s="84">
        <v>0</v>
      </c>
      <c r="M334" s="84">
        <f t="shared" si="106"/>
        <v>0</v>
      </c>
      <c r="N334" s="84">
        <v>0</v>
      </c>
      <c r="O334" s="84">
        <v>0</v>
      </c>
      <c r="P334" s="113">
        <f t="shared" si="105"/>
        <v>254.92000000000002</v>
      </c>
      <c r="Q334" s="84">
        <v>0</v>
      </c>
      <c r="R334" s="113">
        <f t="shared" si="99"/>
        <v>254.92000000000002</v>
      </c>
      <c r="S334" s="112">
        <v>0</v>
      </c>
      <c r="T334" s="112">
        <v>0</v>
      </c>
      <c r="U334" s="84">
        <v>0</v>
      </c>
      <c r="V334" s="84">
        <v>0</v>
      </c>
      <c r="W334" s="84">
        <f t="shared" si="89"/>
        <v>0</v>
      </c>
      <c r="X334" s="84">
        <f t="shared" si="107"/>
        <v>0</v>
      </c>
      <c r="Y334" s="84">
        <v>0</v>
      </c>
      <c r="Z334" s="88">
        <f t="shared" si="103"/>
        <v>0</v>
      </c>
      <c r="AA334" s="84">
        <v>0</v>
      </c>
      <c r="AB334" s="88">
        <f t="shared" si="110"/>
        <v>0</v>
      </c>
      <c r="AC334" s="88">
        <f t="shared" si="110"/>
        <v>0</v>
      </c>
      <c r="AD334" s="88">
        <f t="shared" si="111"/>
        <v>0</v>
      </c>
      <c r="AE334" s="87">
        <f>I334</f>
        <v>254.92000000000002</v>
      </c>
      <c r="AF334" s="88">
        <f t="shared" si="92"/>
        <v>0</v>
      </c>
      <c r="AG334" s="126">
        <f t="shared" si="93"/>
        <v>254.92000000000002</v>
      </c>
      <c r="AH334" s="101" t="s">
        <v>109</v>
      </c>
    </row>
    <row r="335" spans="1:34" ht="30" x14ac:dyDescent="0.25">
      <c r="A335" s="73" t="s">
        <v>412</v>
      </c>
      <c r="B335" s="127" t="s">
        <v>413</v>
      </c>
      <c r="C335" s="56" t="s">
        <v>51</v>
      </c>
      <c r="D335" s="56" t="str">
        <f>[1]Ф2!D125</f>
        <v>нд</v>
      </c>
      <c r="E335" s="56" t="str">
        <f>[1]Ф2!E125</f>
        <v>нд</v>
      </c>
      <c r="F335" s="56" t="str">
        <f>[1]Ф2!F125</f>
        <v>нд</v>
      </c>
      <c r="G335" s="56" t="s">
        <v>51</v>
      </c>
      <c r="H335" s="56" t="s">
        <v>51</v>
      </c>
      <c r="I335" s="56" t="s">
        <v>51</v>
      </c>
      <c r="J335" s="56" t="s">
        <v>51</v>
      </c>
      <c r="K335" s="56" t="s">
        <v>51</v>
      </c>
      <c r="L335" s="56" t="s">
        <v>51</v>
      </c>
      <c r="M335" s="56" t="s">
        <v>51</v>
      </c>
      <c r="N335" s="56" t="s">
        <v>51</v>
      </c>
      <c r="O335" s="56" t="s">
        <v>51</v>
      </c>
      <c r="P335" s="56" t="s">
        <v>51</v>
      </c>
      <c r="Q335" s="56" t="s">
        <v>51</v>
      </c>
      <c r="R335" s="56" t="s">
        <v>51</v>
      </c>
      <c r="S335" s="56" t="s">
        <v>51</v>
      </c>
      <c r="T335" s="56" t="s">
        <v>51</v>
      </c>
      <c r="U335" s="56" t="s">
        <v>51</v>
      </c>
      <c r="V335" s="56" t="s">
        <v>51</v>
      </c>
      <c r="W335" s="56" t="s">
        <v>51</v>
      </c>
      <c r="X335" s="56" t="s">
        <v>51</v>
      </c>
      <c r="Y335" s="56" t="s">
        <v>51</v>
      </c>
      <c r="Z335" s="56" t="s">
        <v>51</v>
      </c>
      <c r="AA335" s="57" t="s">
        <v>51</v>
      </c>
      <c r="AB335" s="56" t="s">
        <v>51</v>
      </c>
      <c r="AC335" s="56" t="s">
        <v>51</v>
      </c>
      <c r="AD335" s="56" t="s">
        <v>51</v>
      </c>
      <c r="AE335" s="56" t="s">
        <v>51</v>
      </c>
      <c r="AF335" s="56" t="s">
        <v>51</v>
      </c>
      <c r="AG335" s="56" t="s">
        <v>51</v>
      </c>
      <c r="AH335" s="114" t="s">
        <v>51</v>
      </c>
    </row>
    <row r="336" spans="1:34" ht="32.25" customHeight="1" x14ac:dyDescent="0.25">
      <c r="A336" s="128" t="s">
        <v>414</v>
      </c>
      <c r="B336" s="74" t="s">
        <v>415</v>
      </c>
      <c r="C336" s="56" t="s">
        <v>51</v>
      </c>
      <c r="D336" s="56" t="str">
        <f>[1]Ф2!D126</f>
        <v>нд</v>
      </c>
      <c r="E336" s="56" t="str">
        <f>[1]Ф2!E126</f>
        <v>нд</v>
      </c>
      <c r="F336" s="56" t="str">
        <f>[1]Ф2!F126</f>
        <v>нд</v>
      </c>
      <c r="G336" s="56" t="s">
        <v>51</v>
      </c>
      <c r="H336" s="57">
        <f>SUM(H337:H353)</f>
        <v>18.7407</v>
      </c>
      <c r="I336" s="57">
        <f>SUM(I337:I353)</f>
        <v>191.62771213999994</v>
      </c>
      <c r="J336" s="56" t="s">
        <v>51</v>
      </c>
      <c r="K336" s="57">
        <f>SUM(K337:K353)</f>
        <v>18.7407</v>
      </c>
      <c r="L336" s="58">
        <f t="shared" ref="L336:AD336" si="112">SUM(L337:L337)</f>
        <v>0</v>
      </c>
      <c r="M336" s="58">
        <f t="shared" si="112"/>
        <v>0</v>
      </c>
      <c r="N336" s="58">
        <f t="shared" si="112"/>
        <v>0</v>
      </c>
      <c r="O336" s="57">
        <f>SUM(O337:O353)</f>
        <v>18.7407</v>
      </c>
      <c r="P336" s="57">
        <f>SUM(P337:P353)</f>
        <v>191.62771213999994</v>
      </c>
      <c r="Q336" s="58">
        <f t="shared" si="112"/>
        <v>0</v>
      </c>
      <c r="R336" s="58">
        <f t="shared" si="112"/>
        <v>0</v>
      </c>
      <c r="S336" s="58">
        <f t="shared" si="112"/>
        <v>0</v>
      </c>
      <c r="T336" s="57">
        <f>SUM(T337:T353)</f>
        <v>191.62771213999994</v>
      </c>
      <c r="U336" s="58">
        <f t="shared" si="112"/>
        <v>0</v>
      </c>
      <c r="V336" s="58">
        <f t="shared" si="112"/>
        <v>0</v>
      </c>
      <c r="W336" s="57">
        <f>SUM(W337:W340)</f>
        <v>18.7407</v>
      </c>
      <c r="X336" s="58">
        <f t="shared" si="112"/>
        <v>0</v>
      </c>
      <c r="Y336" s="57">
        <f>SUM(Y337:Y353)</f>
        <v>57.823043000000006</v>
      </c>
      <c r="Z336" s="58">
        <f t="shared" si="112"/>
        <v>0</v>
      </c>
      <c r="AA336" s="57">
        <f>SUM(AA337:AA353)</f>
        <v>92.425821459999995</v>
      </c>
      <c r="AB336" s="58">
        <f t="shared" si="112"/>
        <v>0</v>
      </c>
      <c r="AC336" s="57">
        <f>SUM(AC337:AC353)</f>
        <v>22.638147679999999</v>
      </c>
      <c r="AD336" s="58">
        <f t="shared" si="112"/>
        <v>0</v>
      </c>
      <c r="AE336" s="57">
        <f>SUM(AE337:AE353)</f>
        <v>0</v>
      </c>
      <c r="AF336" s="57">
        <f>SUM(AF337:AF353)</f>
        <v>18.7407</v>
      </c>
      <c r="AG336" s="57">
        <f>SUM(AG337:AG353)</f>
        <v>191.62771213999994</v>
      </c>
      <c r="AH336" s="114" t="s">
        <v>51</v>
      </c>
    </row>
    <row r="337" spans="1:34" ht="25.5" customHeight="1" x14ac:dyDescent="0.25">
      <c r="A337" s="78" t="s">
        <v>416</v>
      </c>
      <c r="B337" s="79" t="str">
        <f>'[2]Ф2 '!B337</f>
        <v>Диспетчерский щит</v>
      </c>
      <c r="C337" s="121" t="str">
        <f>'[2]Ф2 '!C337</f>
        <v>О_ДЭСК_009</v>
      </c>
      <c r="D337" s="122" t="str">
        <f>'[2]Ф2 '!D337</f>
        <v>П</v>
      </c>
      <c r="E337" s="123">
        <f>'[2]Ф2 '!E337</f>
        <v>2024</v>
      </c>
      <c r="F337" s="122" t="str">
        <f>'[2]Ф2 '!F337</f>
        <v>нд</v>
      </c>
      <c r="G337" s="123">
        <f>'[2]Ф2 '!G337</f>
        <v>2024</v>
      </c>
      <c r="H337" s="83">
        <f>'[2]Ф2 '!T337/1.2</f>
        <v>18.7407</v>
      </c>
      <c r="I337" s="83">
        <v>18.7407</v>
      </c>
      <c r="J337" s="129" t="s">
        <v>51</v>
      </c>
      <c r="K337" s="109">
        <f>SUM(L337:O337)</f>
        <v>18.7407</v>
      </c>
      <c r="L337" s="84">
        <v>0</v>
      </c>
      <c r="M337" s="84">
        <v>0</v>
      </c>
      <c r="N337" s="84">
        <v>0</v>
      </c>
      <c r="O337" s="87">
        <f>H337</f>
        <v>18.7407</v>
      </c>
      <c r="P337" s="109">
        <f>SUM(Q337:T337)</f>
        <v>18.7407</v>
      </c>
      <c r="Q337" s="84">
        <v>0</v>
      </c>
      <c r="R337" s="84">
        <v>0</v>
      </c>
      <c r="S337" s="84">
        <v>0</v>
      </c>
      <c r="T337" s="87">
        <f t="shared" ref="T337:T353" si="113">I337</f>
        <v>18.7407</v>
      </c>
      <c r="U337" s="130">
        <v>0</v>
      </c>
      <c r="V337" s="130">
        <v>0</v>
      </c>
      <c r="W337" s="131">
        <f>I337</f>
        <v>18.7407</v>
      </c>
      <c r="X337" s="130">
        <v>0</v>
      </c>
      <c r="Y337" s="130">
        <v>0</v>
      </c>
      <c r="Z337" s="130">
        <v>0</v>
      </c>
      <c r="AA337" s="132">
        <v>0</v>
      </c>
      <c r="AB337" s="130">
        <v>0</v>
      </c>
      <c r="AC337" s="130">
        <v>0</v>
      </c>
      <c r="AD337" s="130">
        <v>0</v>
      </c>
      <c r="AE337" s="130">
        <v>0</v>
      </c>
      <c r="AF337" s="87">
        <f t="shared" ref="AF337:AF353" si="114">U337+V337+W337+X337+Z337+AB337+AD337</f>
        <v>18.7407</v>
      </c>
      <c r="AG337" s="87">
        <f t="shared" ref="AG337:AG353" si="115">U337+V337+W337+Y337+AA337+AC337+AE337</f>
        <v>18.7407</v>
      </c>
      <c r="AH337" s="101" t="str">
        <f>'[2]Ф2 '!CJ337</f>
        <v>нд</v>
      </c>
    </row>
    <row r="338" spans="1:34" ht="27" customHeight="1" x14ac:dyDescent="0.25">
      <c r="A338" s="78" t="s">
        <v>417</v>
      </c>
      <c r="B338" s="79" t="str">
        <f>'[2]Ф2 '!B338</f>
        <v>Программное обеспечение "Пирамида"</v>
      </c>
      <c r="C338" s="121" t="str">
        <f>'[2]Ф2 '!C338</f>
        <v>Q_ДЭСК_05</v>
      </c>
      <c r="D338" s="122" t="str">
        <f>'[2]Ф2 '!D338</f>
        <v>П</v>
      </c>
      <c r="E338" s="123">
        <f>'[2]Ф2 '!E338</f>
        <v>2025</v>
      </c>
      <c r="F338" s="122" t="str">
        <f>'[2]Ф2 '!F338</f>
        <v>нд</v>
      </c>
      <c r="G338" s="123">
        <f>'[2]Ф2 '!G338</f>
        <v>2025</v>
      </c>
      <c r="H338" s="84">
        <f>'[2]Ф2 '!T338/1.2</f>
        <v>0</v>
      </c>
      <c r="I338" s="83">
        <v>4.6105429999999998</v>
      </c>
      <c r="J338" s="129" t="s">
        <v>51</v>
      </c>
      <c r="K338" s="110">
        <f t="shared" ref="K338:K339" si="116">SUM(L338:O338)</f>
        <v>0</v>
      </c>
      <c r="L338" s="111">
        <v>0</v>
      </c>
      <c r="M338" s="111">
        <v>0</v>
      </c>
      <c r="N338" s="111">
        <v>0</v>
      </c>
      <c r="O338" s="111">
        <f t="shared" ref="O338:O353" si="117">H338</f>
        <v>0</v>
      </c>
      <c r="P338" s="133">
        <f t="shared" ref="P338:P339" si="118">SUM(Q338:T338)</f>
        <v>4.6105429999999998</v>
      </c>
      <c r="Q338" s="112">
        <v>0</v>
      </c>
      <c r="R338" s="112">
        <v>0</v>
      </c>
      <c r="S338" s="112">
        <v>0</v>
      </c>
      <c r="T338" s="134">
        <f t="shared" si="113"/>
        <v>4.6105429999999998</v>
      </c>
      <c r="U338" s="130">
        <v>0</v>
      </c>
      <c r="V338" s="130">
        <v>0</v>
      </c>
      <c r="W338" s="130">
        <v>0</v>
      </c>
      <c r="X338" s="130">
        <v>0</v>
      </c>
      <c r="Y338" s="131">
        <f>T338</f>
        <v>4.6105429999999998</v>
      </c>
      <c r="Z338" s="130">
        <v>0</v>
      </c>
      <c r="AA338" s="132">
        <v>0</v>
      </c>
      <c r="AB338" s="130">
        <v>0</v>
      </c>
      <c r="AC338" s="130">
        <v>0</v>
      </c>
      <c r="AD338" s="130">
        <v>0</v>
      </c>
      <c r="AE338" s="130">
        <v>0</v>
      </c>
      <c r="AF338" s="88">
        <f t="shared" si="114"/>
        <v>0</v>
      </c>
      <c r="AG338" s="87">
        <f t="shared" si="115"/>
        <v>4.6105429999999998</v>
      </c>
      <c r="AH338" s="101" t="str">
        <f>'[2]Ф2 '!CJ338</f>
        <v>производственная необходимость</v>
      </c>
    </row>
    <row r="339" spans="1:34" ht="27" customHeight="1" x14ac:dyDescent="0.25">
      <c r="A339" s="78" t="s">
        <v>418</v>
      </c>
      <c r="B339" s="79" t="str">
        <f>'[2]Ф2 '!B339</f>
        <v>Передвижная электроизмерительная лаборатория (с доставкой)</v>
      </c>
      <c r="C339" s="121" t="str">
        <f>'[2]Ф2 '!C339</f>
        <v>Q_ДЭСК_06</v>
      </c>
      <c r="D339" s="122" t="str">
        <f>'[2]Ф2 '!D339</f>
        <v>П</v>
      </c>
      <c r="E339" s="123">
        <f>'[2]Ф2 '!E339</f>
        <v>2025</v>
      </c>
      <c r="F339" s="122" t="str">
        <f>'[2]Ф2 '!F339</f>
        <v>нд</v>
      </c>
      <c r="G339" s="123">
        <f>'[2]Ф2 '!G339</f>
        <v>2025</v>
      </c>
      <c r="H339" s="84">
        <f>'[2]Ф2 '!T339/1.2</f>
        <v>0</v>
      </c>
      <c r="I339" s="83">
        <v>25.087500000000002</v>
      </c>
      <c r="J339" s="129" t="s">
        <v>51</v>
      </c>
      <c r="K339" s="110">
        <f t="shared" si="116"/>
        <v>0</v>
      </c>
      <c r="L339" s="111">
        <v>0</v>
      </c>
      <c r="M339" s="111">
        <v>0</v>
      </c>
      <c r="N339" s="111">
        <v>0</v>
      </c>
      <c r="O339" s="111">
        <f t="shared" si="117"/>
        <v>0</v>
      </c>
      <c r="P339" s="133">
        <f t="shared" si="118"/>
        <v>25.087500000000002</v>
      </c>
      <c r="Q339" s="112">
        <v>0</v>
      </c>
      <c r="R339" s="112">
        <v>0</v>
      </c>
      <c r="S339" s="112">
        <v>0</v>
      </c>
      <c r="T339" s="134">
        <f t="shared" si="113"/>
        <v>25.087500000000002</v>
      </c>
      <c r="U339" s="130">
        <v>0</v>
      </c>
      <c r="V339" s="130">
        <v>0</v>
      </c>
      <c r="W339" s="130">
        <v>0</v>
      </c>
      <c r="X339" s="130">
        <v>0</v>
      </c>
      <c r="Y339" s="131">
        <f t="shared" ref="Y339:Y341" si="119">T339</f>
        <v>25.087500000000002</v>
      </c>
      <c r="Z339" s="130">
        <v>0</v>
      </c>
      <c r="AA339" s="132">
        <v>0</v>
      </c>
      <c r="AB339" s="130">
        <v>0</v>
      </c>
      <c r="AC339" s="130">
        <v>0</v>
      </c>
      <c r="AD339" s="130">
        <v>0</v>
      </c>
      <c r="AE339" s="130">
        <v>0</v>
      </c>
      <c r="AF339" s="88">
        <f t="shared" si="114"/>
        <v>0</v>
      </c>
      <c r="AG339" s="87">
        <f t="shared" si="115"/>
        <v>25.087500000000002</v>
      </c>
      <c r="AH339" s="101" t="str">
        <f>'[2]Ф2 '!CJ339</f>
        <v>производственная необходимость</v>
      </c>
    </row>
    <row r="340" spans="1:34" ht="27" customHeight="1" x14ac:dyDescent="0.25">
      <c r="A340" s="78" t="s">
        <v>419</v>
      </c>
      <c r="B340" s="79" t="str">
        <f>'[2]Ф2 '!B340</f>
        <v>Бурильно-крановая установка ( с доставкой)</v>
      </c>
      <c r="C340" s="121" t="str">
        <f>'[2]Ф2 '!C340</f>
        <v>Q_ДЭСК_07</v>
      </c>
      <c r="D340" s="122" t="str">
        <f>'[2]Ф2 '!D340</f>
        <v>П</v>
      </c>
      <c r="E340" s="123">
        <f>'[2]Ф2 '!E340</f>
        <v>2025</v>
      </c>
      <c r="F340" s="122" t="str">
        <f>'[2]Ф2 '!F340</f>
        <v>нд</v>
      </c>
      <c r="G340" s="123">
        <f>'[2]Ф2 '!G340</f>
        <v>2025</v>
      </c>
      <c r="H340" s="84">
        <f>'[2]Ф2 '!T340/1.2</f>
        <v>0</v>
      </c>
      <c r="I340" s="83">
        <v>13.79166667</v>
      </c>
      <c r="J340" s="129" t="s">
        <v>51</v>
      </c>
      <c r="K340" s="110">
        <f>SUM(L340:O340)</f>
        <v>0</v>
      </c>
      <c r="L340" s="111">
        <v>0</v>
      </c>
      <c r="M340" s="111">
        <v>0</v>
      </c>
      <c r="N340" s="111">
        <v>0</v>
      </c>
      <c r="O340" s="111">
        <f t="shared" si="117"/>
        <v>0</v>
      </c>
      <c r="P340" s="133">
        <f>SUM(Q340:T340)</f>
        <v>13.79166667</v>
      </c>
      <c r="Q340" s="112">
        <v>0</v>
      </c>
      <c r="R340" s="112">
        <v>0</v>
      </c>
      <c r="S340" s="112">
        <v>0</v>
      </c>
      <c r="T340" s="134">
        <f t="shared" si="113"/>
        <v>13.79166667</v>
      </c>
      <c r="U340" s="130">
        <v>0</v>
      </c>
      <c r="V340" s="130">
        <v>0</v>
      </c>
      <c r="W340" s="130">
        <v>0</v>
      </c>
      <c r="X340" s="130">
        <v>0</v>
      </c>
      <c r="Y340" s="131">
        <f t="shared" si="119"/>
        <v>13.79166667</v>
      </c>
      <c r="Z340" s="130">
        <v>0</v>
      </c>
      <c r="AA340" s="132">
        <v>0</v>
      </c>
      <c r="AB340" s="130">
        <v>0</v>
      </c>
      <c r="AC340" s="130">
        <v>0</v>
      </c>
      <c r="AD340" s="130">
        <v>0</v>
      </c>
      <c r="AE340" s="130">
        <v>0</v>
      </c>
      <c r="AF340" s="88">
        <f t="shared" si="114"/>
        <v>0</v>
      </c>
      <c r="AG340" s="87">
        <f t="shared" si="115"/>
        <v>13.79166667</v>
      </c>
      <c r="AH340" s="101" t="str">
        <f>'[2]Ф2 '!CJ340</f>
        <v>производственная необходимость</v>
      </c>
    </row>
    <row r="341" spans="1:34" ht="27" customHeight="1" x14ac:dyDescent="0.25">
      <c r="A341" s="78" t="s">
        <v>420</v>
      </c>
      <c r="B341" s="79" t="str">
        <f>'[2]Ф2 '!B341</f>
        <v xml:space="preserve">Бурильно-крановая установка Чайка-Вектор V1211 </v>
      </c>
      <c r="C341" s="121" t="str">
        <f>'[2]Ф2 '!C341</f>
        <v>Q_ДЭСК_08</v>
      </c>
      <c r="D341" s="122" t="str">
        <f>'[2]Ф2 '!D341</f>
        <v>П</v>
      </c>
      <c r="E341" s="123">
        <f>'[2]Ф2 '!E341</f>
        <v>2025</v>
      </c>
      <c r="F341" s="122" t="str">
        <f>'[2]Ф2 '!F341</f>
        <v>нд</v>
      </c>
      <c r="G341" s="123">
        <f>'[2]Ф2 '!G341</f>
        <v>2025</v>
      </c>
      <c r="H341" s="84">
        <f>'[2]Ф2 '!T341/1.2</f>
        <v>0</v>
      </c>
      <c r="I341" s="83">
        <v>14.33333333</v>
      </c>
      <c r="J341" s="129" t="s">
        <v>51</v>
      </c>
      <c r="K341" s="110">
        <f t="shared" ref="K341:K353" si="120">SUM(L341:O341)</f>
        <v>0</v>
      </c>
      <c r="L341" s="111">
        <v>0</v>
      </c>
      <c r="M341" s="111">
        <v>0</v>
      </c>
      <c r="N341" s="111">
        <v>0</v>
      </c>
      <c r="O341" s="111">
        <f t="shared" si="117"/>
        <v>0</v>
      </c>
      <c r="P341" s="133">
        <f t="shared" ref="P341:P353" si="121">SUM(Q341:T341)</f>
        <v>14.33333333</v>
      </c>
      <c r="Q341" s="112">
        <v>0</v>
      </c>
      <c r="R341" s="112">
        <v>0</v>
      </c>
      <c r="S341" s="112">
        <v>0</v>
      </c>
      <c r="T341" s="134">
        <f t="shared" si="113"/>
        <v>14.33333333</v>
      </c>
      <c r="U341" s="130">
        <v>0</v>
      </c>
      <c r="V341" s="130">
        <v>0</v>
      </c>
      <c r="W341" s="130">
        <v>0</v>
      </c>
      <c r="X341" s="130">
        <v>0</v>
      </c>
      <c r="Y341" s="131">
        <f t="shared" si="119"/>
        <v>14.33333333</v>
      </c>
      <c r="Z341" s="130">
        <v>0</v>
      </c>
      <c r="AA341" s="132">
        <v>0</v>
      </c>
      <c r="AB341" s="130">
        <v>0</v>
      </c>
      <c r="AC341" s="130">
        <v>0</v>
      </c>
      <c r="AD341" s="130">
        <v>0</v>
      </c>
      <c r="AE341" s="130">
        <v>0</v>
      </c>
      <c r="AF341" s="88">
        <f t="shared" si="114"/>
        <v>0</v>
      </c>
      <c r="AG341" s="87">
        <f t="shared" si="115"/>
        <v>14.33333333</v>
      </c>
      <c r="AH341" s="101" t="str">
        <f>'[2]Ф2 '!CJ341</f>
        <v>производственная необходимость</v>
      </c>
    </row>
    <row r="342" spans="1:34" ht="32.25" customHeight="1" x14ac:dyDescent="0.25">
      <c r="A342" s="78" t="s">
        <v>421</v>
      </c>
      <c r="B342" s="79" t="str">
        <f>'[2]Ф2 '!B342</f>
        <v>Дизель-генераторная установка - 300 кВт - KT413GF на базе двигателя Cummins QSNT-G3 в кожухе на прицепе</v>
      </c>
      <c r="C342" s="121" t="str">
        <f>'[2]Ф2 '!C342</f>
        <v>Q_ДЭСК_57</v>
      </c>
      <c r="D342" s="122" t="str">
        <f>'[2]Ф2 '!D342</f>
        <v>П</v>
      </c>
      <c r="E342" s="123">
        <f>'[2]Ф2 '!E342</f>
        <v>2026</v>
      </c>
      <c r="F342" s="122" t="str">
        <f>'[2]Ф2 '!F342</f>
        <v>нд</v>
      </c>
      <c r="G342" s="123">
        <f>'[2]Ф2 '!G342</f>
        <v>2026</v>
      </c>
      <c r="H342" s="84">
        <f>'[2]Ф2 '!T342/1.2</f>
        <v>0</v>
      </c>
      <c r="I342" s="83">
        <v>5.6631661500000003</v>
      </c>
      <c r="J342" s="129" t="s">
        <v>51</v>
      </c>
      <c r="K342" s="110">
        <f t="shared" si="120"/>
        <v>0</v>
      </c>
      <c r="L342" s="111">
        <v>0</v>
      </c>
      <c r="M342" s="111">
        <v>0</v>
      </c>
      <c r="N342" s="111">
        <v>0</v>
      </c>
      <c r="O342" s="111">
        <f t="shared" si="117"/>
        <v>0</v>
      </c>
      <c r="P342" s="133">
        <f t="shared" si="121"/>
        <v>5.6631661500000003</v>
      </c>
      <c r="Q342" s="112">
        <v>0</v>
      </c>
      <c r="R342" s="112">
        <v>0</v>
      </c>
      <c r="S342" s="112">
        <v>0</v>
      </c>
      <c r="T342" s="134">
        <f t="shared" si="113"/>
        <v>5.6631661500000003</v>
      </c>
      <c r="U342" s="130">
        <v>0</v>
      </c>
      <c r="V342" s="130">
        <v>0</v>
      </c>
      <c r="W342" s="130">
        <v>0</v>
      </c>
      <c r="X342" s="130">
        <v>0</v>
      </c>
      <c r="Y342" s="130">
        <v>0</v>
      </c>
      <c r="Z342" s="130">
        <v>0</v>
      </c>
      <c r="AA342" s="125">
        <f t="shared" ref="AA342:AA350" si="122">I342</f>
        <v>5.6631661500000003</v>
      </c>
      <c r="AB342" s="130">
        <v>0</v>
      </c>
      <c r="AC342" s="130">
        <v>0</v>
      </c>
      <c r="AD342" s="130">
        <v>0</v>
      </c>
      <c r="AE342" s="130">
        <v>0</v>
      </c>
      <c r="AF342" s="88">
        <f t="shared" si="114"/>
        <v>0</v>
      </c>
      <c r="AG342" s="87">
        <f t="shared" si="115"/>
        <v>5.6631661500000003</v>
      </c>
      <c r="AH342" s="101" t="str">
        <f>'[2]Ф2 '!CJ342</f>
        <v>производственная необходимость</v>
      </c>
    </row>
    <row r="343" spans="1:34" ht="32.25" customHeight="1" x14ac:dyDescent="0.25">
      <c r="A343" s="78" t="s">
        <v>422</v>
      </c>
      <c r="B343" s="79" t="str">
        <f>'[2]Ф2 '!B343</f>
        <v xml:space="preserve">ГАЗ-C42A43 Садко-Некст Фермер Автогидроподъёмник КЭМЗ ТА-22 </v>
      </c>
      <c r="C343" s="121" t="str">
        <f>'[2]Ф2 '!C343</f>
        <v>Q_ДЭСК_58</v>
      </c>
      <c r="D343" s="122" t="str">
        <f>'[2]Ф2 '!D343</f>
        <v>П</v>
      </c>
      <c r="E343" s="123">
        <f>'[2]Ф2 '!E343</f>
        <v>2026</v>
      </c>
      <c r="F343" s="122" t="str">
        <f>'[2]Ф2 '!F343</f>
        <v>нд</v>
      </c>
      <c r="G343" s="123">
        <f>'[2]Ф2 '!G343</f>
        <v>2026</v>
      </c>
      <c r="H343" s="84">
        <f>'[2]Ф2 '!T343/1.2</f>
        <v>0</v>
      </c>
      <c r="I343" s="83">
        <v>10.897003250000001</v>
      </c>
      <c r="J343" s="129" t="s">
        <v>51</v>
      </c>
      <c r="K343" s="110">
        <f t="shared" si="120"/>
        <v>0</v>
      </c>
      <c r="L343" s="111">
        <v>0</v>
      </c>
      <c r="M343" s="111">
        <v>0</v>
      </c>
      <c r="N343" s="111">
        <v>0</v>
      </c>
      <c r="O343" s="111">
        <f t="shared" si="117"/>
        <v>0</v>
      </c>
      <c r="P343" s="133">
        <f t="shared" si="121"/>
        <v>10.897003250000001</v>
      </c>
      <c r="Q343" s="112">
        <v>0</v>
      </c>
      <c r="R343" s="112">
        <v>0</v>
      </c>
      <c r="S343" s="112">
        <v>0</v>
      </c>
      <c r="T343" s="134">
        <f t="shared" si="113"/>
        <v>10.897003250000001</v>
      </c>
      <c r="U343" s="130">
        <v>0</v>
      </c>
      <c r="V343" s="130">
        <v>0</v>
      </c>
      <c r="W343" s="130">
        <v>0</v>
      </c>
      <c r="X343" s="130">
        <v>0</v>
      </c>
      <c r="Y343" s="130">
        <v>0</v>
      </c>
      <c r="Z343" s="130">
        <v>0</v>
      </c>
      <c r="AA343" s="125">
        <f t="shared" si="122"/>
        <v>10.897003250000001</v>
      </c>
      <c r="AB343" s="130">
        <v>0</v>
      </c>
      <c r="AC343" s="130">
        <v>0</v>
      </c>
      <c r="AD343" s="130">
        <v>0</v>
      </c>
      <c r="AE343" s="130">
        <v>0</v>
      </c>
      <c r="AF343" s="88">
        <f t="shared" si="114"/>
        <v>0</v>
      </c>
      <c r="AG343" s="87">
        <f t="shared" si="115"/>
        <v>10.897003250000001</v>
      </c>
      <c r="AH343" s="101" t="str">
        <f>'[2]Ф2 '!CJ343</f>
        <v>производственная необходимость</v>
      </c>
    </row>
    <row r="344" spans="1:34" ht="32.25" customHeight="1" x14ac:dyDescent="0.25">
      <c r="A344" s="78" t="s">
        <v>423</v>
      </c>
      <c r="B344" s="79" t="str">
        <f>'[2]Ф2 '!B344</f>
        <v>Приобретение спецавтомобиля БКУ-Чайка-Вектор V1211</v>
      </c>
      <c r="C344" s="121" t="str">
        <f>'[2]Ф2 '!C344</f>
        <v>Q_ДЭСК_59</v>
      </c>
      <c r="D344" s="122" t="str">
        <f>'[2]Ф2 '!D344</f>
        <v>П</v>
      </c>
      <c r="E344" s="123">
        <f>'[2]Ф2 '!E344</f>
        <v>2026</v>
      </c>
      <c r="F344" s="122" t="str">
        <f>'[2]Ф2 '!F344</f>
        <v>нд</v>
      </c>
      <c r="G344" s="123">
        <f>'[2]Ф2 '!G344</f>
        <v>2026</v>
      </c>
      <c r="H344" s="84">
        <f>'[2]Ф2 '!T344/1.2</f>
        <v>0</v>
      </c>
      <c r="I344" s="83">
        <v>16.46045217</v>
      </c>
      <c r="J344" s="129" t="s">
        <v>51</v>
      </c>
      <c r="K344" s="110">
        <f t="shared" si="120"/>
        <v>0</v>
      </c>
      <c r="L344" s="111">
        <v>0</v>
      </c>
      <c r="M344" s="111">
        <v>0</v>
      </c>
      <c r="N344" s="111">
        <v>0</v>
      </c>
      <c r="O344" s="111">
        <f t="shared" si="117"/>
        <v>0</v>
      </c>
      <c r="P344" s="133">
        <f t="shared" si="121"/>
        <v>16.46045217</v>
      </c>
      <c r="Q344" s="112">
        <v>0</v>
      </c>
      <c r="R344" s="112">
        <v>0</v>
      </c>
      <c r="S344" s="112">
        <v>0</v>
      </c>
      <c r="T344" s="134">
        <f t="shared" si="113"/>
        <v>16.46045217</v>
      </c>
      <c r="U344" s="130">
        <v>0</v>
      </c>
      <c r="V344" s="130">
        <v>0</v>
      </c>
      <c r="W344" s="130">
        <v>0</v>
      </c>
      <c r="X344" s="130">
        <v>0</v>
      </c>
      <c r="Y344" s="130">
        <v>0</v>
      </c>
      <c r="Z344" s="130">
        <v>0</v>
      </c>
      <c r="AA344" s="125">
        <f t="shared" si="122"/>
        <v>16.46045217</v>
      </c>
      <c r="AB344" s="130">
        <v>0</v>
      </c>
      <c r="AC344" s="130">
        <v>0</v>
      </c>
      <c r="AD344" s="130">
        <v>0</v>
      </c>
      <c r="AE344" s="130">
        <v>0</v>
      </c>
      <c r="AF344" s="88">
        <f t="shared" si="114"/>
        <v>0</v>
      </c>
      <c r="AG344" s="87">
        <f t="shared" si="115"/>
        <v>16.46045217</v>
      </c>
      <c r="AH344" s="101" t="str">
        <f>'[2]Ф2 '!CJ344</f>
        <v>производственная необходимость</v>
      </c>
    </row>
    <row r="345" spans="1:34" ht="32.25" customHeight="1" x14ac:dyDescent="0.25">
      <c r="A345" s="78" t="s">
        <v>424</v>
      </c>
      <c r="B345" s="79" t="str">
        <f>'[2]Ф2 '!B345</f>
        <v>Подъемник автомобильный гидравлический с рабочей платформой ВПИО18-01 18 метров на базе Садко NEXT (ГАЗ С42А43)</v>
      </c>
      <c r="C345" s="121" t="str">
        <f>'[2]Ф2 '!C345</f>
        <v>Q_ДЭСК_61</v>
      </c>
      <c r="D345" s="122" t="str">
        <f>'[2]Ф2 '!D345</f>
        <v>П</v>
      </c>
      <c r="E345" s="123">
        <f>'[2]Ф2 '!E345</f>
        <v>2026</v>
      </c>
      <c r="F345" s="122" t="str">
        <f>'[2]Ф2 '!F345</f>
        <v>нд</v>
      </c>
      <c r="G345" s="123">
        <f>'[2]Ф2 '!G345</f>
        <v>2026</v>
      </c>
      <c r="H345" s="84">
        <f>'[2]Ф2 '!T345/1.2</f>
        <v>0</v>
      </c>
      <c r="I345" s="83">
        <v>8.8279520000000016</v>
      </c>
      <c r="J345" s="129" t="s">
        <v>51</v>
      </c>
      <c r="K345" s="110">
        <f t="shared" si="120"/>
        <v>0</v>
      </c>
      <c r="L345" s="111">
        <v>0</v>
      </c>
      <c r="M345" s="111">
        <v>0</v>
      </c>
      <c r="N345" s="111">
        <v>0</v>
      </c>
      <c r="O345" s="111">
        <f t="shared" si="117"/>
        <v>0</v>
      </c>
      <c r="P345" s="133">
        <f t="shared" si="121"/>
        <v>8.8279520000000016</v>
      </c>
      <c r="Q345" s="112">
        <v>0</v>
      </c>
      <c r="R345" s="112">
        <v>0</v>
      </c>
      <c r="S345" s="112">
        <v>0</v>
      </c>
      <c r="T345" s="134">
        <f t="shared" si="113"/>
        <v>8.8279520000000016</v>
      </c>
      <c r="U345" s="130">
        <v>0</v>
      </c>
      <c r="V345" s="130">
        <v>0</v>
      </c>
      <c r="W345" s="130">
        <v>0</v>
      </c>
      <c r="X345" s="130">
        <v>0</v>
      </c>
      <c r="Y345" s="130">
        <v>0</v>
      </c>
      <c r="Z345" s="130">
        <v>0</v>
      </c>
      <c r="AA345" s="125">
        <f t="shared" si="122"/>
        <v>8.8279520000000016</v>
      </c>
      <c r="AB345" s="130">
        <v>0</v>
      </c>
      <c r="AC345" s="130">
        <v>0</v>
      </c>
      <c r="AD345" s="130">
        <v>0</v>
      </c>
      <c r="AE345" s="130">
        <v>0</v>
      </c>
      <c r="AF345" s="88">
        <f t="shared" si="114"/>
        <v>0</v>
      </c>
      <c r="AG345" s="87">
        <f t="shared" si="115"/>
        <v>8.8279520000000016</v>
      </c>
      <c r="AH345" s="101" t="str">
        <f>'[2]Ф2 '!CJ345</f>
        <v>производственная необходимость</v>
      </c>
    </row>
    <row r="346" spans="1:34" ht="32.25" customHeight="1" x14ac:dyDescent="0.25">
      <c r="A346" s="78" t="s">
        <v>425</v>
      </c>
      <c r="B346" s="79" t="str">
        <f>'[2]Ф2 '!B346</f>
        <v xml:space="preserve">Автомобиль Соболь Комби 27527 грузопассажирский фургон </v>
      </c>
      <c r="C346" s="121" t="str">
        <f>'[2]Ф2 '!C346</f>
        <v>Q_ДЭСК_65</v>
      </c>
      <c r="D346" s="122" t="str">
        <f>'[2]Ф2 '!D346</f>
        <v>П</v>
      </c>
      <c r="E346" s="123">
        <f>'[2]Ф2 '!E346</f>
        <v>2026</v>
      </c>
      <c r="F346" s="122" t="str">
        <f>'[2]Ф2 '!F346</f>
        <v>нд</v>
      </c>
      <c r="G346" s="123">
        <f>'[2]Ф2 '!G346</f>
        <v>2026</v>
      </c>
      <c r="H346" s="84">
        <f>'[2]Ф2 '!T346/1.2</f>
        <v>0</v>
      </c>
      <c r="I346" s="83">
        <v>2.4828614999999998</v>
      </c>
      <c r="J346" s="129" t="s">
        <v>51</v>
      </c>
      <c r="K346" s="110">
        <f t="shared" si="120"/>
        <v>0</v>
      </c>
      <c r="L346" s="111">
        <v>0</v>
      </c>
      <c r="M346" s="111">
        <v>0</v>
      </c>
      <c r="N346" s="111">
        <v>0</v>
      </c>
      <c r="O346" s="111">
        <f t="shared" si="117"/>
        <v>0</v>
      </c>
      <c r="P346" s="133">
        <f t="shared" si="121"/>
        <v>2.4828614999999998</v>
      </c>
      <c r="Q346" s="112">
        <v>0</v>
      </c>
      <c r="R346" s="112">
        <v>0</v>
      </c>
      <c r="S346" s="112">
        <v>0</v>
      </c>
      <c r="T346" s="134">
        <f t="shared" si="113"/>
        <v>2.4828614999999998</v>
      </c>
      <c r="U346" s="130">
        <v>0</v>
      </c>
      <c r="V346" s="130">
        <v>0</v>
      </c>
      <c r="W346" s="130">
        <v>0</v>
      </c>
      <c r="X346" s="130">
        <v>0</v>
      </c>
      <c r="Y346" s="130">
        <v>0</v>
      </c>
      <c r="Z346" s="130">
        <v>0</v>
      </c>
      <c r="AA346" s="125">
        <f t="shared" si="122"/>
        <v>2.4828614999999998</v>
      </c>
      <c r="AB346" s="130">
        <v>0</v>
      </c>
      <c r="AC346" s="130">
        <v>0</v>
      </c>
      <c r="AD346" s="130">
        <v>0</v>
      </c>
      <c r="AE346" s="130">
        <v>0</v>
      </c>
      <c r="AF346" s="88">
        <f t="shared" si="114"/>
        <v>0</v>
      </c>
      <c r="AG346" s="87">
        <f t="shared" si="115"/>
        <v>2.4828614999999998</v>
      </c>
      <c r="AH346" s="101" t="str">
        <f>'[2]Ф2 '!CJ346</f>
        <v>производственная необходимость</v>
      </c>
    </row>
    <row r="347" spans="1:34" ht="32.25" customHeight="1" x14ac:dyDescent="0.25">
      <c r="A347" s="78" t="s">
        <v>426</v>
      </c>
      <c r="B347" s="79" t="str">
        <f>'[2]Ф2 '!B347</f>
        <v>Оборудование телемеханики ПС 35/6 кВ "Трикотажная"</v>
      </c>
      <c r="C347" s="121" t="str">
        <f>'[2]Ф2 '!C347</f>
        <v>Q_ДЭСК_67</v>
      </c>
      <c r="D347" s="122" t="str">
        <f>'[2]Ф2 '!D347</f>
        <v>П</v>
      </c>
      <c r="E347" s="123">
        <f>'[2]Ф2 '!E347</f>
        <v>2026</v>
      </c>
      <c r="F347" s="122" t="str">
        <f>'[2]Ф2 '!F347</f>
        <v>нд</v>
      </c>
      <c r="G347" s="123">
        <f>'[2]Ф2 '!G347</f>
        <v>2026</v>
      </c>
      <c r="H347" s="84">
        <f>'[2]Ф2 '!T347/1.2</f>
        <v>0</v>
      </c>
      <c r="I347" s="83">
        <v>2.1299641199999999</v>
      </c>
      <c r="J347" s="129" t="s">
        <v>51</v>
      </c>
      <c r="K347" s="110">
        <f t="shared" si="120"/>
        <v>0</v>
      </c>
      <c r="L347" s="111">
        <v>0</v>
      </c>
      <c r="M347" s="111">
        <v>0</v>
      </c>
      <c r="N347" s="111">
        <v>0</v>
      </c>
      <c r="O347" s="111">
        <f t="shared" si="117"/>
        <v>0</v>
      </c>
      <c r="P347" s="133">
        <f t="shared" si="121"/>
        <v>2.1299641199999999</v>
      </c>
      <c r="Q347" s="112">
        <v>0</v>
      </c>
      <c r="R347" s="112">
        <v>0</v>
      </c>
      <c r="S347" s="112">
        <v>0</v>
      </c>
      <c r="T347" s="134">
        <f t="shared" si="113"/>
        <v>2.1299641199999999</v>
      </c>
      <c r="U347" s="130">
        <v>0</v>
      </c>
      <c r="V347" s="130">
        <v>0</v>
      </c>
      <c r="W347" s="130">
        <v>0</v>
      </c>
      <c r="X347" s="130">
        <v>0</v>
      </c>
      <c r="Y347" s="130">
        <v>0</v>
      </c>
      <c r="Z347" s="130">
        <v>0</v>
      </c>
      <c r="AA347" s="125">
        <f>I347</f>
        <v>2.1299641199999999</v>
      </c>
      <c r="AB347" s="130">
        <v>0</v>
      </c>
      <c r="AC347" s="130">
        <v>0</v>
      </c>
      <c r="AD347" s="130">
        <v>0</v>
      </c>
      <c r="AE347" s="130">
        <v>0</v>
      </c>
      <c r="AF347" s="88">
        <f t="shared" si="114"/>
        <v>0</v>
      </c>
      <c r="AG347" s="87">
        <f t="shared" si="115"/>
        <v>2.1299641199999999</v>
      </c>
      <c r="AH347" s="101" t="str">
        <f>'[2]Ф2 '!CJ347</f>
        <v>производственная необходимость</v>
      </c>
    </row>
    <row r="348" spans="1:34" ht="32.25" customHeight="1" x14ac:dyDescent="0.25">
      <c r="A348" s="78" t="s">
        <v>427</v>
      </c>
      <c r="B348" s="79" t="str">
        <f>'[2]Ф2 '!B348</f>
        <v>Монтаж цифровой интерактивной доски для ОДС г.Находка</v>
      </c>
      <c r="C348" s="121" t="str">
        <f>'[2]Ф2 '!C348</f>
        <v>Q_ДЭСК_68</v>
      </c>
      <c r="D348" s="122" t="str">
        <f>'[2]Ф2 '!D348</f>
        <v>П</v>
      </c>
      <c r="E348" s="123">
        <f>'[2]Ф2 '!E348</f>
        <v>2026</v>
      </c>
      <c r="F348" s="122" t="str">
        <f>'[2]Ф2 '!F348</f>
        <v>нд</v>
      </c>
      <c r="G348" s="123">
        <f>'[2]Ф2 '!G348</f>
        <v>2026</v>
      </c>
      <c r="H348" s="84">
        <f>'[2]Ф2 '!T348/1.2</f>
        <v>0</v>
      </c>
      <c r="I348" s="83">
        <v>27.500725719999998</v>
      </c>
      <c r="J348" s="129" t="s">
        <v>51</v>
      </c>
      <c r="K348" s="110">
        <f t="shared" si="120"/>
        <v>0</v>
      </c>
      <c r="L348" s="111">
        <v>0</v>
      </c>
      <c r="M348" s="111">
        <v>0</v>
      </c>
      <c r="N348" s="111">
        <v>0</v>
      </c>
      <c r="O348" s="111">
        <f t="shared" si="117"/>
        <v>0</v>
      </c>
      <c r="P348" s="133">
        <f t="shared" si="121"/>
        <v>27.500725719999998</v>
      </c>
      <c r="Q348" s="112">
        <v>0</v>
      </c>
      <c r="R348" s="112">
        <v>0</v>
      </c>
      <c r="S348" s="112">
        <v>0</v>
      </c>
      <c r="T348" s="134">
        <f t="shared" si="113"/>
        <v>27.500725719999998</v>
      </c>
      <c r="U348" s="130">
        <v>0</v>
      </c>
      <c r="V348" s="130">
        <v>0</v>
      </c>
      <c r="W348" s="130">
        <v>0</v>
      </c>
      <c r="X348" s="130">
        <v>0</v>
      </c>
      <c r="Y348" s="130">
        <v>0</v>
      </c>
      <c r="Z348" s="130">
        <v>0</v>
      </c>
      <c r="AA348" s="125">
        <f t="shared" si="122"/>
        <v>27.500725719999998</v>
      </c>
      <c r="AB348" s="130">
        <v>0</v>
      </c>
      <c r="AC348" s="130">
        <v>0</v>
      </c>
      <c r="AD348" s="130">
        <v>0</v>
      </c>
      <c r="AE348" s="130">
        <v>0</v>
      </c>
      <c r="AF348" s="88">
        <f t="shared" si="114"/>
        <v>0</v>
      </c>
      <c r="AG348" s="87">
        <f t="shared" si="115"/>
        <v>27.500725719999998</v>
      </c>
      <c r="AH348" s="101" t="str">
        <f>'[2]Ф2 '!CJ348</f>
        <v>производственная необходимость</v>
      </c>
    </row>
    <row r="349" spans="1:34" ht="32.25" customHeight="1" x14ac:dyDescent="0.25">
      <c r="A349" s="78" t="s">
        <v>428</v>
      </c>
      <c r="B349" s="79" t="str">
        <f>'[2]Ф2 '!B349</f>
        <v>Автогидроподъемник ПСС-131.18Э шасси ГАЗ-С42А43 4х4</v>
      </c>
      <c r="C349" s="121" t="str">
        <f>'[2]Ф2 '!C349</f>
        <v>Q_ДЭСК_69</v>
      </c>
      <c r="D349" s="122" t="str">
        <f>'[2]Ф2 '!D349</f>
        <v>П</v>
      </c>
      <c r="E349" s="123">
        <f>'[2]Ф2 '!E349</f>
        <v>2026</v>
      </c>
      <c r="F349" s="122" t="str">
        <f>'[2]Ф2 '!F349</f>
        <v>нд</v>
      </c>
      <c r="G349" s="123">
        <f>'[2]Ф2 '!G349</f>
        <v>2026</v>
      </c>
      <c r="H349" s="84">
        <f>'[2]Ф2 '!T349/1.2</f>
        <v>0</v>
      </c>
      <c r="I349" s="83">
        <v>12.800530399999998</v>
      </c>
      <c r="J349" s="129" t="s">
        <v>51</v>
      </c>
      <c r="K349" s="110">
        <f t="shared" si="120"/>
        <v>0</v>
      </c>
      <c r="L349" s="111">
        <v>0</v>
      </c>
      <c r="M349" s="111">
        <v>0</v>
      </c>
      <c r="N349" s="111">
        <v>0</v>
      </c>
      <c r="O349" s="111">
        <f t="shared" si="117"/>
        <v>0</v>
      </c>
      <c r="P349" s="133">
        <f t="shared" si="121"/>
        <v>12.800530399999998</v>
      </c>
      <c r="Q349" s="112">
        <v>0</v>
      </c>
      <c r="R349" s="112">
        <v>0</v>
      </c>
      <c r="S349" s="112">
        <v>0</v>
      </c>
      <c r="T349" s="134">
        <f t="shared" si="113"/>
        <v>12.800530399999998</v>
      </c>
      <c r="U349" s="130">
        <v>0</v>
      </c>
      <c r="V349" s="130">
        <v>0</v>
      </c>
      <c r="W349" s="130">
        <v>0</v>
      </c>
      <c r="X349" s="130">
        <v>0</v>
      </c>
      <c r="Y349" s="130">
        <v>0</v>
      </c>
      <c r="Z349" s="130">
        <v>0</v>
      </c>
      <c r="AA349" s="125">
        <f t="shared" si="122"/>
        <v>12.800530399999998</v>
      </c>
      <c r="AB349" s="130">
        <v>0</v>
      </c>
      <c r="AC349" s="130">
        <v>0</v>
      </c>
      <c r="AD349" s="130">
        <v>0</v>
      </c>
      <c r="AE349" s="130">
        <v>0</v>
      </c>
      <c r="AF349" s="88">
        <f t="shared" si="114"/>
        <v>0</v>
      </c>
      <c r="AG349" s="87">
        <f t="shared" si="115"/>
        <v>12.800530399999998</v>
      </c>
      <c r="AH349" s="101" t="str">
        <f>'[2]Ф2 '!CJ349</f>
        <v>производственная необходимость</v>
      </c>
    </row>
    <row r="350" spans="1:34" ht="32.25" customHeight="1" x14ac:dyDescent="0.25">
      <c r="A350" s="78" t="s">
        <v>429</v>
      </c>
      <c r="B350" s="79" t="str">
        <f>'[2]Ф2 '!B350</f>
        <v>Дизель-генераторная установка - 300 кВт - KT413GF на базе двигателя Cummins QSNT-G3 в кожухе на прицепе</v>
      </c>
      <c r="C350" s="121" t="str">
        <f>'[2]Ф2 '!C350</f>
        <v>Q_ДЭСК_72</v>
      </c>
      <c r="D350" s="122" t="str">
        <f>'[2]Ф2 '!D350</f>
        <v>П</v>
      </c>
      <c r="E350" s="123">
        <f>'[2]Ф2 '!E350</f>
        <v>2026</v>
      </c>
      <c r="F350" s="122" t="str">
        <f>'[2]Ф2 '!F350</f>
        <v>нд</v>
      </c>
      <c r="G350" s="123">
        <f>'[2]Ф2 '!G350</f>
        <v>2026</v>
      </c>
      <c r="H350" s="84">
        <f>'[2]Ф2 '!T350/1.2</f>
        <v>0</v>
      </c>
      <c r="I350" s="83">
        <v>5.6631661500000003</v>
      </c>
      <c r="J350" s="129" t="s">
        <v>51</v>
      </c>
      <c r="K350" s="110">
        <f t="shared" si="120"/>
        <v>0</v>
      </c>
      <c r="L350" s="111">
        <v>0</v>
      </c>
      <c r="M350" s="111">
        <v>0</v>
      </c>
      <c r="N350" s="111">
        <v>0</v>
      </c>
      <c r="O350" s="111">
        <f t="shared" si="117"/>
        <v>0</v>
      </c>
      <c r="P350" s="133">
        <f t="shared" si="121"/>
        <v>5.6631661500000003</v>
      </c>
      <c r="Q350" s="112">
        <v>0</v>
      </c>
      <c r="R350" s="112">
        <v>0</v>
      </c>
      <c r="S350" s="112">
        <v>0</v>
      </c>
      <c r="T350" s="134">
        <f t="shared" si="113"/>
        <v>5.6631661500000003</v>
      </c>
      <c r="U350" s="130">
        <v>0</v>
      </c>
      <c r="V350" s="130">
        <v>0</v>
      </c>
      <c r="W350" s="130">
        <v>0</v>
      </c>
      <c r="X350" s="130">
        <v>0</v>
      </c>
      <c r="Y350" s="130">
        <v>0</v>
      </c>
      <c r="Z350" s="130">
        <v>0</v>
      </c>
      <c r="AA350" s="125">
        <f t="shared" si="122"/>
        <v>5.6631661500000003</v>
      </c>
      <c r="AB350" s="130">
        <v>0</v>
      </c>
      <c r="AC350" s="130">
        <v>0</v>
      </c>
      <c r="AD350" s="130">
        <v>0</v>
      </c>
      <c r="AE350" s="130">
        <v>0</v>
      </c>
      <c r="AF350" s="88">
        <f t="shared" si="114"/>
        <v>0</v>
      </c>
      <c r="AG350" s="87">
        <f t="shared" si="115"/>
        <v>5.6631661500000003</v>
      </c>
      <c r="AH350" s="101" t="str">
        <f>'[2]Ф2 '!CJ350</f>
        <v>производственная необходимость</v>
      </c>
    </row>
    <row r="351" spans="1:34" ht="32.25" customHeight="1" x14ac:dyDescent="0.25">
      <c r="A351" s="78" t="s">
        <v>430</v>
      </c>
      <c r="B351" s="79" t="str">
        <f>'[2]Ф2 '!B351</f>
        <v>Дизель-генераторная установка - 300 кВт - KT413GF на базе двигателя Cummins QSNT-G3 в кожухе на прицепе</v>
      </c>
      <c r="C351" s="121" t="str">
        <f>'[2]Ф2 '!C351</f>
        <v>Q_ДЭСК_134</v>
      </c>
      <c r="D351" s="122" t="str">
        <f>'[2]Ф2 '!D351</f>
        <v>П</v>
      </c>
      <c r="E351" s="123">
        <f>'[2]Ф2 '!E351</f>
        <v>2027</v>
      </c>
      <c r="F351" s="122" t="str">
        <f>'[2]Ф2 '!F351</f>
        <v>нд</v>
      </c>
      <c r="G351" s="123">
        <f>'[2]Ф2 '!G351</f>
        <v>2027</v>
      </c>
      <c r="H351" s="84">
        <f>'[2]Ф2 '!T351/1.2</f>
        <v>0</v>
      </c>
      <c r="I351" s="83">
        <v>5.90668229</v>
      </c>
      <c r="J351" s="129" t="s">
        <v>51</v>
      </c>
      <c r="K351" s="110">
        <f t="shared" si="120"/>
        <v>0</v>
      </c>
      <c r="L351" s="111">
        <v>0</v>
      </c>
      <c r="M351" s="111">
        <v>0</v>
      </c>
      <c r="N351" s="111">
        <v>0</v>
      </c>
      <c r="O351" s="111">
        <f t="shared" si="117"/>
        <v>0</v>
      </c>
      <c r="P351" s="133">
        <f t="shared" si="121"/>
        <v>5.90668229</v>
      </c>
      <c r="Q351" s="112">
        <v>0</v>
      </c>
      <c r="R351" s="112">
        <v>0</v>
      </c>
      <c r="S351" s="112">
        <v>0</v>
      </c>
      <c r="T351" s="134">
        <f t="shared" si="113"/>
        <v>5.90668229</v>
      </c>
      <c r="U351" s="130">
        <v>0</v>
      </c>
      <c r="V351" s="130">
        <v>0</v>
      </c>
      <c r="W351" s="130">
        <v>0</v>
      </c>
      <c r="X351" s="130">
        <v>0</v>
      </c>
      <c r="Y351" s="130">
        <v>0</v>
      </c>
      <c r="Z351" s="130">
        <v>0</v>
      </c>
      <c r="AA351" s="132">
        <v>0</v>
      </c>
      <c r="AB351" s="130">
        <v>0</v>
      </c>
      <c r="AC351" s="131">
        <f t="shared" ref="AC351:AC353" si="123">I351</f>
        <v>5.90668229</v>
      </c>
      <c r="AD351" s="130">
        <v>0</v>
      </c>
      <c r="AE351" s="130">
        <v>0</v>
      </c>
      <c r="AF351" s="88">
        <f t="shared" si="114"/>
        <v>0</v>
      </c>
      <c r="AG351" s="87">
        <f t="shared" si="115"/>
        <v>5.90668229</v>
      </c>
      <c r="AH351" s="101" t="str">
        <f>'[2]Ф2 '!CJ351</f>
        <v>производственная необходимость</v>
      </c>
    </row>
    <row r="352" spans="1:34" ht="32.25" customHeight="1" x14ac:dyDescent="0.25">
      <c r="A352" s="78" t="s">
        <v>431</v>
      </c>
      <c r="B352" s="79" t="str">
        <f>'[2]Ф2 '!B352</f>
        <v xml:space="preserve">Автомобиль Соболь Комби 27527 грузопассажирский фургон </v>
      </c>
      <c r="C352" s="121" t="str">
        <f>'[2]Ф2 '!C352</f>
        <v>Q_ДЭСК_135</v>
      </c>
      <c r="D352" s="122" t="str">
        <f>'[2]Ф2 '!D352</f>
        <v>П</v>
      </c>
      <c r="E352" s="123">
        <f>'[2]Ф2 '!E352</f>
        <v>2027</v>
      </c>
      <c r="F352" s="122" t="str">
        <f>'[2]Ф2 '!F352</f>
        <v>нд</v>
      </c>
      <c r="G352" s="123">
        <f>'[2]Ф2 '!G352</f>
        <v>2027</v>
      </c>
      <c r="H352" s="84">
        <f>'[2]Ф2 '!T352/1.2</f>
        <v>0</v>
      </c>
      <c r="I352" s="83">
        <v>2.58962454</v>
      </c>
      <c r="J352" s="129" t="s">
        <v>51</v>
      </c>
      <c r="K352" s="110">
        <f t="shared" si="120"/>
        <v>0</v>
      </c>
      <c r="L352" s="111">
        <v>0</v>
      </c>
      <c r="M352" s="111">
        <v>0</v>
      </c>
      <c r="N352" s="111">
        <v>0</v>
      </c>
      <c r="O352" s="111">
        <f t="shared" si="117"/>
        <v>0</v>
      </c>
      <c r="P352" s="133">
        <f t="shared" si="121"/>
        <v>2.58962454</v>
      </c>
      <c r="Q352" s="112">
        <v>0</v>
      </c>
      <c r="R352" s="112">
        <v>0</v>
      </c>
      <c r="S352" s="112">
        <v>0</v>
      </c>
      <c r="T352" s="134">
        <f t="shared" si="113"/>
        <v>2.58962454</v>
      </c>
      <c r="U352" s="130">
        <v>0</v>
      </c>
      <c r="V352" s="130">
        <v>0</v>
      </c>
      <c r="W352" s="130">
        <v>0</v>
      </c>
      <c r="X352" s="130">
        <v>0</v>
      </c>
      <c r="Y352" s="130">
        <v>0</v>
      </c>
      <c r="Z352" s="130">
        <v>0</v>
      </c>
      <c r="AA352" s="132">
        <v>0</v>
      </c>
      <c r="AB352" s="130">
        <v>0</v>
      </c>
      <c r="AC352" s="131">
        <f t="shared" si="123"/>
        <v>2.58962454</v>
      </c>
      <c r="AD352" s="130">
        <v>0</v>
      </c>
      <c r="AE352" s="130">
        <v>0</v>
      </c>
      <c r="AF352" s="88">
        <f t="shared" si="114"/>
        <v>0</v>
      </c>
      <c r="AG352" s="87">
        <f t="shared" si="115"/>
        <v>2.58962454</v>
      </c>
      <c r="AH352" s="101" t="str">
        <f>'[2]Ф2 '!CJ352</f>
        <v>производственная необходимость</v>
      </c>
    </row>
    <row r="353" spans="1:34" ht="32.25" customHeight="1" x14ac:dyDescent="0.25">
      <c r="A353" s="78" t="s">
        <v>432</v>
      </c>
      <c r="B353" s="79" t="str">
        <f>'[2]Ф2 '!B353</f>
        <v>Бортовой Daewoo Novus CC6CT с КМУ Horyong HRS 216 (эвакуатор)</v>
      </c>
      <c r="C353" s="121" t="str">
        <f>'[2]Ф2 '!C353</f>
        <v>Q_ДЭСК_138</v>
      </c>
      <c r="D353" s="122" t="str">
        <f>'[2]Ф2 '!D353</f>
        <v>П</v>
      </c>
      <c r="E353" s="123">
        <f>'[2]Ф2 '!E353</f>
        <v>2027</v>
      </c>
      <c r="F353" s="122" t="str">
        <f>'[2]Ф2 '!F353</f>
        <v>нд</v>
      </c>
      <c r="G353" s="123">
        <f>'[2]Ф2 '!G353</f>
        <v>2027</v>
      </c>
      <c r="H353" s="84">
        <f>'[2]Ф2 '!T353/1.2</f>
        <v>0</v>
      </c>
      <c r="I353" s="83">
        <v>14.141840849999999</v>
      </c>
      <c r="J353" s="129" t="s">
        <v>51</v>
      </c>
      <c r="K353" s="110">
        <f t="shared" si="120"/>
        <v>0</v>
      </c>
      <c r="L353" s="111">
        <v>0</v>
      </c>
      <c r="M353" s="111">
        <v>0</v>
      </c>
      <c r="N353" s="111">
        <v>0</v>
      </c>
      <c r="O353" s="111">
        <f t="shared" si="117"/>
        <v>0</v>
      </c>
      <c r="P353" s="133">
        <f t="shared" si="121"/>
        <v>14.141840849999999</v>
      </c>
      <c r="Q353" s="112">
        <v>0</v>
      </c>
      <c r="R353" s="112">
        <v>0</v>
      </c>
      <c r="S353" s="112">
        <v>0</v>
      </c>
      <c r="T353" s="134">
        <f t="shared" si="113"/>
        <v>14.141840849999999</v>
      </c>
      <c r="U353" s="130">
        <v>0</v>
      </c>
      <c r="V353" s="130">
        <v>0</v>
      </c>
      <c r="W353" s="130">
        <v>0</v>
      </c>
      <c r="X353" s="130">
        <v>0</v>
      </c>
      <c r="Y353" s="130">
        <v>0</v>
      </c>
      <c r="Z353" s="130">
        <v>0</v>
      </c>
      <c r="AA353" s="132">
        <v>0</v>
      </c>
      <c r="AB353" s="130">
        <v>0</v>
      </c>
      <c r="AC353" s="131">
        <f t="shared" si="123"/>
        <v>14.141840849999999</v>
      </c>
      <c r="AD353" s="130">
        <v>0</v>
      </c>
      <c r="AE353" s="130">
        <v>0</v>
      </c>
      <c r="AF353" s="88">
        <f t="shared" si="114"/>
        <v>0</v>
      </c>
      <c r="AG353" s="87">
        <f t="shared" si="115"/>
        <v>14.141840849999999</v>
      </c>
      <c r="AH353" s="101" t="str">
        <f>'[2]Ф2 '!CJ353</f>
        <v>производственная необходимость</v>
      </c>
    </row>
  </sheetData>
  <autoFilter ref="AA1:AA353" xr:uid="{56D687B3-D8D9-477C-91D8-F7F4959F5E91}"/>
  <mergeCells count="26">
    <mergeCell ref="U14:AG14"/>
    <mergeCell ref="AH14:AH16"/>
    <mergeCell ref="K15:O15"/>
    <mergeCell ref="P15:T15"/>
    <mergeCell ref="X15:Y15"/>
    <mergeCell ref="Z15:AA15"/>
    <mergeCell ref="AB15:AC15"/>
    <mergeCell ref="AD15:AE15"/>
    <mergeCell ref="AF15:AF16"/>
    <mergeCell ref="AG15:AG16"/>
    <mergeCell ref="A13:AG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A4:AH4"/>
    <mergeCell ref="A6:AH6"/>
    <mergeCell ref="A7:AH7"/>
    <mergeCell ref="A9:AH9"/>
    <mergeCell ref="A11:AH11"/>
    <mergeCell ref="A12:AH12"/>
  </mergeCells>
  <pageMargins left="0" right="0" top="0" bottom="0" header="0.31496062992125984" footer="0.31496062992125984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Ф3 </vt:lpstr>
      <vt:lpstr>'Ф3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2025-07-03T05:32:33Z</dcterms:created>
  <dcterms:modified xsi:type="dcterms:W3CDTF">2025-07-03T05:32:42Z</dcterms:modified>
</cp:coreProperties>
</file>