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 defaultThemeVersion="124226"/>
  <xr:revisionPtr revIDLastSave="0" documentId="13_ncr:1_{B098CE70-06F5-45A3-A74E-318D5FF06E58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1.9 0" sheetId="16" r:id="rId1"/>
    <sheet name="ф 1.7" sheetId="5" r:id="rId2"/>
    <sheet name="ф. 1.9" sheetId="6" r:id="rId3"/>
    <sheet name="ф. 3.1" sheetId="7" r:id="rId4"/>
    <sheet name="1.3" sheetId="13" r:id="rId5"/>
    <sheet name="ф. 3.2" sheetId="8" r:id="rId6"/>
    <sheet name="8.1 2020" sheetId="17" r:id="rId7"/>
    <sheet name="8.3" sheetId="18" r:id="rId8"/>
  </sheets>
  <definedNames>
    <definedName name="_ftn1" localSheetId="6">'8.1 2020'!$A$18</definedName>
    <definedName name="_ftnref1" localSheetId="6">'8.1 2020'!$A$2</definedName>
    <definedName name="_Toc472327096" localSheetId="6">'8.1 2020'!$A$2</definedName>
    <definedName name="_xlnm._FilterDatabase" localSheetId="6" hidden="1">'8.1 2020'!$A$10:$AC$134</definedName>
    <definedName name="TABLE" localSheetId="0">'1.9 0'!#REF!</definedName>
    <definedName name="TABLE_2" localSheetId="0">'1.9 0'!#REF!</definedName>
    <definedName name="_xlnm.Print_Titles" localSheetId="6">'8.1 2020'!$6:$9</definedName>
    <definedName name="_xlnm.Print_Area" localSheetId="0">'1.9 0'!$A$1:$CZ$27</definedName>
    <definedName name="_xlnm.Print_Area" localSheetId="6">'8.1 2020'!$A$1:$AA$134</definedName>
    <definedName name="_xlnm.Print_Area" localSheetId="7">'8.3'!$A$1:$F$20</definedName>
    <definedName name="_xlnm.Print_Area" localSheetId="2">'ф. 1.9'!$A$1:$E$18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135" i="17" l="1"/>
  <c r="AC145" i="17" s="1"/>
  <c r="M135" i="17"/>
  <c r="AC141" i="17" s="1"/>
  <c r="I135" i="17"/>
  <c r="AE134" i="17"/>
  <c r="AD134" i="17"/>
  <c r="AF134" i="17" s="1"/>
  <c r="AE133" i="17"/>
  <c r="AD133" i="17"/>
  <c r="AF133" i="17" s="1"/>
  <c r="AE132" i="17"/>
  <c r="AD132" i="17"/>
  <c r="AF132" i="17" s="1"/>
  <c r="AE131" i="17"/>
  <c r="AD131" i="17"/>
  <c r="AF131" i="17" s="1"/>
  <c r="AB131" i="17"/>
  <c r="AE130" i="17"/>
  <c r="AD130" i="17"/>
  <c r="AF130" i="17" s="1"/>
  <c r="AB130" i="17"/>
  <c r="AE129" i="17"/>
  <c r="AD129" i="17"/>
  <c r="AF129" i="17" s="1"/>
  <c r="AE128" i="17"/>
  <c r="AD128" i="17"/>
  <c r="AF128" i="17" s="1"/>
  <c r="AE127" i="17"/>
  <c r="AD127" i="17"/>
  <c r="AF127" i="17" s="1"/>
  <c r="AE126" i="17"/>
  <c r="AD126" i="17"/>
  <c r="AF126" i="17" s="1"/>
  <c r="AE125" i="17"/>
  <c r="AD125" i="17"/>
  <c r="AF125" i="17" s="1"/>
  <c r="AE124" i="17"/>
  <c r="AD124" i="17"/>
  <c r="AF124" i="17" s="1"/>
  <c r="AF123" i="17"/>
  <c r="AE123" i="17"/>
  <c r="AD123" i="17"/>
  <c r="AE122" i="17"/>
  <c r="AD122" i="17"/>
  <c r="AF122" i="17" s="1"/>
  <c r="AE121" i="17"/>
  <c r="AD121" i="17"/>
  <c r="AF121" i="17" s="1"/>
  <c r="AE120" i="17"/>
  <c r="AD120" i="17"/>
  <c r="AF120" i="17" s="1"/>
  <c r="AE119" i="17"/>
  <c r="AD119" i="17"/>
  <c r="AF119" i="17" s="1"/>
  <c r="AB119" i="17"/>
  <c r="AE118" i="17"/>
  <c r="AD118" i="17"/>
  <c r="AF118" i="17" s="1"/>
  <c r="AE117" i="17"/>
  <c r="AD117" i="17"/>
  <c r="AF117" i="17" s="1"/>
  <c r="AE116" i="17"/>
  <c r="AD116" i="17"/>
  <c r="AF116" i="17" s="1"/>
  <c r="AE115" i="17"/>
  <c r="AD115" i="17"/>
  <c r="AF115" i="17" s="1"/>
  <c r="AE114" i="17"/>
  <c r="AD114" i="17"/>
  <c r="AF114" i="17" s="1"/>
  <c r="AE113" i="17"/>
  <c r="AD113" i="17"/>
  <c r="AF113" i="17" s="1"/>
  <c r="AE112" i="17"/>
  <c r="AD112" i="17"/>
  <c r="AF112" i="17" s="1"/>
  <c r="AE111" i="17"/>
  <c r="AD111" i="17"/>
  <c r="AF111" i="17" s="1"/>
  <c r="AE110" i="17"/>
  <c r="AD110" i="17"/>
  <c r="AF110" i="17" s="1"/>
  <c r="AE109" i="17"/>
  <c r="AD109" i="17"/>
  <c r="AF109" i="17" s="1"/>
  <c r="AE108" i="17"/>
  <c r="AD108" i="17"/>
  <c r="AF108" i="17" s="1"/>
  <c r="AE107" i="17"/>
  <c r="AD107" i="17"/>
  <c r="AF107" i="17" s="1"/>
  <c r="AE106" i="17"/>
  <c r="AD106" i="17"/>
  <c r="AF106" i="17" s="1"/>
  <c r="AB106" i="17"/>
  <c r="AE105" i="17"/>
  <c r="AD105" i="17"/>
  <c r="AF105" i="17" s="1"/>
  <c r="AE104" i="17"/>
  <c r="AD104" i="17"/>
  <c r="AF104" i="17" s="1"/>
  <c r="AB104" i="17"/>
  <c r="AE103" i="17"/>
  <c r="AD103" i="17"/>
  <c r="AF103" i="17" s="1"/>
  <c r="AE102" i="17"/>
  <c r="AD102" i="17"/>
  <c r="AF102" i="17" s="1"/>
  <c r="AE101" i="17"/>
  <c r="AD101" i="17"/>
  <c r="AF101" i="17" s="1"/>
  <c r="AE100" i="17"/>
  <c r="AD100" i="17"/>
  <c r="AF100" i="17" s="1"/>
  <c r="AE99" i="17"/>
  <c r="AD99" i="17"/>
  <c r="AF99" i="17" s="1"/>
  <c r="AE98" i="17"/>
  <c r="AD98" i="17"/>
  <c r="AF98" i="17" s="1"/>
  <c r="AE97" i="17"/>
  <c r="AD97" i="17"/>
  <c r="AF97" i="17" s="1"/>
  <c r="AE96" i="17"/>
  <c r="AD96" i="17"/>
  <c r="AF96" i="17" s="1"/>
  <c r="AE95" i="17"/>
  <c r="AD95" i="17"/>
  <c r="AF95" i="17" s="1"/>
  <c r="AF94" i="17"/>
  <c r="AE94" i="17"/>
  <c r="AD94" i="17"/>
  <c r="AE93" i="17"/>
  <c r="AD93" i="17"/>
  <c r="AF93" i="17" s="1"/>
  <c r="AE92" i="17"/>
  <c r="AD92" i="17"/>
  <c r="AF92" i="17" s="1"/>
  <c r="AE91" i="17"/>
  <c r="AD91" i="17"/>
  <c r="AF91" i="17" s="1"/>
  <c r="AE90" i="17"/>
  <c r="AD90" i="17"/>
  <c r="AF90" i="17" s="1"/>
  <c r="AE89" i="17"/>
  <c r="AD89" i="17"/>
  <c r="AF89" i="17" s="1"/>
  <c r="AE88" i="17"/>
  <c r="AD88" i="17"/>
  <c r="AF88" i="17" s="1"/>
  <c r="AB88" i="17"/>
  <c r="AE87" i="17"/>
  <c r="AD87" i="17"/>
  <c r="AF87" i="17" s="1"/>
  <c r="AE86" i="17"/>
  <c r="AD86" i="17"/>
  <c r="AF86" i="17" s="1"/>
  <c r="AE85" i="17"/>
  <c r="AD85" i="17"/>
  <c r="AF85" i="17" s="1"/>
  <c r="AF84" i="17"/>
  <c r="AE84" i="17"/>
  <c r="AD84" i="17"/>
  <c r="AE83" i="17"/>
  <c r="AD83" i="17"/>
  <c r="AF83" i="17" s="1"/>
  <c r="AB83" i="17"/>
  <c r="AE82" i="17"/>
  <c r="AD82" i="17"/>
  <c r="AF82" i="17" s="1"/>
  <c r="AE81" i="17"/>
  <c r="AD81" i="17"/>
  <c r="AF81" i="17" s="1"/>
  <c r="AF80" i="17"/>
  <c r="AE80" i="17"/>
  <c r="AD80" i="17"/>
  <c r="AE79" i="17"/>
  <c r="AD79" i="17"/>
  <c r="AF79" i="17" s="1"/>
  <c r="AE78" i="17"/>
  <c r="AD78" i="17"/>
  <c r="AF78" i="17" s="1"/>
  <c r="AE77" i="17"/>
  <c r="AD77" i="17"/>
  <c r="AF77" i="17" s="1"/>
  <c r="AE76" i="17"/>
  <c r="AD76" i="17"/>
  <c r="AF76" i="17" s="1"/>
  <c r="AE75" i="17"/>
  <c r="AD75" i="17"/>
  <c r="AF75" i="17" s="1"/>
  <c r="AE74" i="17"/>
  <c r="AD74" i="17"/>
  <c r="AF74" i="17" s="1"/>
  <c r="AB74" i="17"/>
  <c r="AE73" i="17"/>
  <c r="AD73" i="17"/>
  <c r="AF73" i="17" s="1"/>
  <c r="AE72" i="17"/>
  <c r="AD72" i="17"/>
  <c r="AF72" i="17" s="1"/>
  <c r="AB72" i="17"/>
  <c r="AE71" i="17"/>
  <c r="AD71" i="17"/>
  <c r="AF71" i="17" s="1"/>
  <c r="AB71" i="17"/>
  <c r="AE70" i="17"/>
  <c r="AD70" i="17"/>
  <c r="AF70" i="17" s="1"/>
  <c r="AB70" i="17"/>
  <c r="AE69" i="17"/>
  <c r="AD69" i="17"/>
  <c r="AF69" i="17" s="1"/>
  <c r="AE68" i="17"/>
  <c r="AD68" i="17"/>
  <c r="AF68" i="17" s="1"/>
  <c r="AE67" i="17"/>
  <c r="AD67" i="17"/>
  <c r="AF67" i="17" s="1"/>
  <c r="AE66" i="17"/>
  <c r="AD66" i="17"/>
  <c r="AF66" i="17" s="1"/>
  <c r="AE65" i="17"/>
  <c r="AD65" i="17"/>
  <c r="AF65" i="17" s="1"/>
  <c r="AE64" i="17"/>
  <c r="AD64" i="17"/>
  <c r="AF64" i="17" s="1"/>
  <c r="AE63" i="17"/>
  <c r="AD63" i="17"/>
  <c r="AF63" i="17" s="1"/>
  <c r="AE62" i="17"/>
  <c r="AD62" i="17"/>
  <c r="AF62" i="17" s="1"/>
  <c r="AB62" i="17"/>
  <c r="AE61" i="17"/>
  <c r="AD61" i="17"/>
  <c r="AF61" i="17" s="1"/>
  <c r="AB61" i="17"/>
  <c r="AE60" i="17"/>
  <c r="AD60" i="17"/>
  <c r="AF60" i="17" s="1"/>
  <c r="AE59" i="17"/>
  <c r="AD59" i="17"/>
  <c r="AF59" i="17" s="1"/>
  <c r="AE58" i="17"/>
  <c r="AD58" i="17"/>
  <c r="AF58" i="17" s="1"/>
  <c r="AE57" i="17"/>
  <c r="AD57" i="17"/>
  <c r="AF57" i="17" s="1"/>
  <c r="AE56" i="17"/>
  <c r="AD56" i="17"/>
  <c r="AF56" i="17" s="1"/>
  <c r="AE55" i="17"/>
  <c r="AD55" i="17"/>
  <c r="AF55" i="17" s="1"/>
  <c r="AF54" i="17"/>
  <c r="AE54" i="17"/>
  <c r="AD54" i="17"/>
  <c r="AB54" i="17"/>
  <c r="AE53" i="17"/>
  <c r="AD53" i="17"/>
  <c r="AF53" i="17" s="1"/>
  <c r="AE52" i="17"/>
  <c r="AD52" i="17"/>
  <c r="AF52" i="17" s="1"/>
  <c r="AB52" i="17"/>
  <c r="AE51" i="17"/>
  <c r="AD51" i="17"/>
  <c r="AF51" i="17" s="1"/>
  <c r="AE50" i="17"/>
  <c r="AD50" i="17"/>
  <c r="AF50" i="17" s="1"/>
  <c r="AE49" i="17"/>
  <c r="AD49" i="17"/>
  <c r="AF49" i="17" s="1"/>
  <c r="AE48" i="17"/>
  <c r="AD48" i="17"/>
  <c r="AF48" i="17" s="1"/>
  <c r="AE47" i="17"/>
  <c r="AD47" i="17"/>
  <c r="AF47" i="17" s="1"/>
  <c r="AE46" i="17"/>
  <c r="AD46" i="17"/>
  <c r="AF46" i="17" s="1"/>
  <c r="AB46" i="17"/>
  <c r="AE45" i="17"/>
  <c r="AD45" i="17"/>
  <c r="AF45" i="17" s="1"/>
  <c r="AE44" i="17"/>
  <c r="AD44" i="17"/>
  <c r="AF44" i="17" s="1"/>
  <c r="AB44" i="17"/>
  <c r="AE43" i="17"/>
  <c r="AD43" i="17"/>
  <c r="AF43" i="17" s="1"/>
  <c r="AE42" i="17"/>
  <c r="AD42" i="17"/>
  <c r="AF42" i="17" s="1"/>
  <c r="AE41" i="17"/>
  <c r="AD41" i="17"/>
  <c r="AF41" i="17" s="1"/>
  <c r="AE40" i="17"/>
  <c r="AD40" i="17"/>
  <c r="AF40" i="17" s="1"/>
  <c r="AB40" i="17"/>
  <c r="AE39" i="17"/>
  <c r="AD39" i="17"/>
  <c r="AF39" i="17" s="1"/>
  <c r="AE38" i="17"/>
  <c r="AD38" i="17"/>
  <c r="AF38" i="17" s="1"/>
  <c r="AB38" i="17"/>
  <c r="AF37" i="17"/>
  <c r="AE37" i="17"/>
  <c r="AD37" i="17"/>
  <c r="AE36" i="17"/>
  <c r="AD36" i="17"/>
  <c r="AF36" i="17" s="1"/>
  <c r="AE35" i="17"/>
  <c r="AD35" i="17"/>
  <c r="AF35" i="17" s="1"/>
  <c r="AE34" i="17"/>
  <c r="AD34" i="17"/>
  <c r="AF34" i="17" s="1"/>
  <c r="AE33" i="17"/>
  <c r="AD33" i="17"/>
  <c r="AF33" i="17" s="1"/>
  <c r="AE32" i="17"/>
  <c r="AD32" i="17"/>
  <c r="AF32" i="17" s="1"/>
  <c r="AE31" i="17"/>
  <c r="AD31" i="17"/>
  <c r="AF31" i="17" s="1"/>
  <c r="AE30" i="17"/>
  <c r="AD30" i="17"/>
  <c r="AF30" i="17" s="1"/>
  <c r="AE29" i="17"/>
  <c r="AD29" i="17"/>
  <c r="AF29" i="17" s="1"/>
  <c r="AF28" i="17"/>
  <c r="AE28" i="17"/>
  <c r="AD28" i="17"/>
  <c r="AE27" i="17"/>
  <c r="AD27" i="17"/>
  <c r="AF27" i="17" s="1"/>
  <c r="AE26" i="17"/>
  <c r="AD26" i="17"/>
  <c r="AF26" i="17" s="1"/>
  <c r="AB26" i="17"/>
  <c r="AE25" i="17"/>
  <c r="AD25" i="17"/>
  <c r="AF25" i="17" s="1"/>
  <c r="AE24" i="17"/>
  <c r="AD24" i="17"/>
  <c r="AF24" i="17" s="1"/>
  <c r="AE23" i="17"/>
  <c r="AD23" i="17"/>
  <c r="AF23" i="17" s="1"/>
  <c r="AE22" i="17"/>
  <c r="AD22" i="17"/>
  <c r="AF22" i="17" s="1"/>
  <c r="AE21" i="17"/>
  <c r="AD21" i="17"/>
  <c r="AF21" i="17" s="1"/>
  <c r="AE20" i="17"/>
  <c r="AD20" i="17"/>
  <c r="AF20" i="17" s="1"/>
  <c r="AF19" i="17"/>
  <c r="AE19" i="17"/>
  <c r="AD19" i="17"/>
  <c r="AE18" i="17"/>
  <c r="AD18" i="17"/>
  <c r="AF18" i="17" s="1"/>
  <c r="AB18" i="17"/>
  <c r="AE17" i="17"/>
  <c r="AD17" i="17"/>
  <c r="AF17" i="17" s="1"/>
  <c r="AE16" i="17"/>
  <c r="AD16" i="17"/>
  <c r="AF16" i="17" s="1"/>
  <c r="AE15" i="17"/>
  <c r="AD15" i="17"/>
  <c r="AF15" i="17" s="1"/>
  <c r="AE14" i="17"/>
  <c r="AD14" i="17"/>
  <c r="AF14" i="17" s="1"/>
  <c r="AE13" i="17"/>
  <c r="AD13" i="17"/>
  <c r="AF13" i="17" s="1"/>
  <c r="AE12" i="17"/>
  <c r="AD12" i="17"/>
  <c r="AF12" i="17" s="1"/>
  <c r="AE11" i="17"/>
  <c r="AD11" i="17"/>
  <c r="AF11" i="17" s="1"/>
  <c r="AB135" i="17" l="1"/>
  <c r="AC140" i="17" s="1"/>
  <c r="AE135" i="17"/>
  <c r="AC143" i="17" s="1"/>
  <c r="AF135" i="17"/>
  <c r="AC144" i="17" s="1"/>
  <c r="AD135" i="17"/>
  <c r="AC146" i="17" s="1"/>
  <c r="B10" i="8"/>
  <c r="BE16" i="16" l="1"/>
  <c r="BE14" i="16"/>
  <c r="B9" i="7"/>
  <c r="BE12" i="16" l="1"/>
  <c r="C8" i="6"/>
</calcChain>
</file>

<file path=xl/sharedStrings.xml><?xml version="1.0" encoding="utf-8"?>
<sst xmlns="http://schemas.openxmlformats.org/spreadsheetml/2006/main" count="1258" uniqueCount="481">
  <si>
    <t>N п/п</t>
  </si>
  <si>
    <t>Наименование составляющей показателя</t>
  </si>
  <si>
    <t>Метод определения</t>
  </si>
  <si>
    <t>Максимальное за расчетный период регулирования число точек поставки потребителей услуг сетевой организации, шт.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</si>
  <si>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</si>
  <si>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</si>
  <si>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</si>
  <si>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</si>
  <si>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</si>
  <si>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</si>
  <si>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</si>
  <si>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</si>
  <si>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</si>
  <si>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</si>
  <si>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</si>
  <si>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</si>
  <si>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</si>
  <si>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</si>
  <si>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</si>
  <si>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</si>
  <si>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</si>
  <si>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</si>
  <si>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</si>
  <si>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</si>
  <si>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</si>
  <si>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</si>
  <si>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</si>
  <si>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</si>
  <si>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</si>
  <si>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</si>
  <si>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</si>
  <si>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П</t>
  </si>
  <si>
    <t>В</t>
  </si>
  <si>
    <t>Максимальное за расчетный период регулирования число точек поставки сетевой организации, шт., в том числе в разбивке по уровням напряжения:</t>
  </si>
  <si>
    <t>ВН (110 кВ и выше), шт.</t>
  </si>
  <si>
    <t>СН-1 (35 кВ), шт.</t>
  </si>
  <si>
    <t>НН (до 1 кВ), шт.</t>
  </si>
  <si>
    <t>Показатель</t>
  </si>
  <si>
    <t>Описание (обоснование)</t>
  </si>
  <si>
    <t>Значение показателя, годы:</t>
  </si>
  <si>
    <r>
      <t>Показатель средней продолжительности прекращений передачи электрической энергии на точку поставки (П</t>
    </r>
    <r>
      <rPr>
        <vertAlign val="subscript"/>
        <sz val="11"/>
        <color theme="1"/>
        <rFont val="Calibri"/>
        <family val="2"/>
        <charset val="204"/>
        <scheme val="minor"/>
      </rPr>
      <t>saidi</t>
    </r>
    <r>
      <rPr>
        <sz val="11"/>
        <color theme="1"/>
        <rFont val="Calibri"/>
        <family val="2"/>
        <charset val="204"/>
        <scheme val="minor"/>
      </rPr>
      <t>), час.</t>
    </r>
  </si>
  <si>
    <r>
      <t>Показатель средней частоты прекращений передачи электрической энергии на точку поставки (П</t>
    </r>
    <r>
      <rPr>
        <vertAlign val="subscript"/>
        <sz val="11"/>
        <color theme="1"/>
        <rFont val="Calibri"/>
        <family val="2"/>
        <charset val="204"/>
        <scheme val="minor"/>
      </rPr>
      <t>saifi</t>
    </r>
    <r>
      <rPr>
        <sz val="11"/>
        <color theme="1"/>
        <rFont val="Calibri"/>
        <family val="2"/>
        <charset val="204"/>
        <scheme val="minor"/>
      </rPr>
      <t>), шт.</t>
    </r>
  </si>
  <si>
    <r>
      <t>Показатель уровня качества осуществляемого технологического присоединения (П</t>
    </r>
    <r>
      <rPr>
        <vertAlign val="subscript"/>
        <sz val="11"/>
        <color theme="1"/>
        <rFont val="Calibri"/>
        <family val="2"/>
        <charset val="204"/>
        <scheme val="minor"/>
      </rPr>
      <t>тпр</t>
    </r>
    <r>
      <rPr>
        <sz val="11"/>
        <color theme="1"/>
        <rFont val="Calibri"/>
        <family val="2"/>
        <charset val="204"/>
        <scheme val="minor"/>
      </rPr>
      <t>)</t>
    </r>
  </si>
  <si>
    <t>1.1</t>
  </si>
  <si>
    <t>Значение характеристики</t>
  </si>
  <si>
    <t>Наименование и реквизиты подтверждающих документов (в том числе внутренних документов сетевой организации)</t>
  </si>
  <si>
    <t>Протяженность линий электропередачи в одноцепном выражении (ЛЭП), км</t>
  </si>
  <si>
    <t>Протяженность кабельных линий электропередачи в одноцепном выражении, км</t>
  </si>
  <si>
    <t>Доля кабельных линий электропередачи в одноцепном выражении от общей протяженности линий электропередачи (Доля КЛ), %</t>
  </si>
  <si>
    <t>Максимальной за год число точек поставки, шт.</t>
  </si>
  <si>
    <t>Число разъединителей и выключателей, шт.</t>
  </si>
  <si>
    <t>Средняя летняя температура, °C</t>
  </si>
  <si>
    <t>Номер группы (m) территориальной сетевой организации по показателю Пsaidi</t>
  </si>
  <si>
    <t>-</t>
  </si>
  <si>
    <t>Номер группы (m) территориальной сетевой организации по показателю Пsaifi</t>
  </si>
  <si>
    <t>Число, шт.</t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</si>
  <si>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(N</t>
    </r>
    <r>
      <rPr>
        <vertAlign val="subscript"/>
        <sz val="11"/>
        <color theme="1"/>
        <rFont val="Calibri"/>
        <family val="2"/>
        <charset val="204"/>
        <scheme val="minor"/>
      </rPr>
      <t>заяв тпр</t>
    </r>
    <r>
      <rPr>
        <sz val="11"/>
        <color theme="1"/>
        <rFont val="Calibri"/>
        <family val="2"/>
        <charset val="204"/>
        <scheme val="minor"/>
      </rPr>
      <t>)</t>
    </r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</si>
  <si>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(N</t>
    </r>
    <r>
      <rPr>
        <vertAlign val="superscript"/>
        <sz val="11"/>
        <color theme="1"/>
        <rFont val="Calibri"/>
        <family val="2"/>
        <charset val="204"/>
        <scheme val="minor"/>
      </rPr>
      <t>нс</t>
    </r>
    <r>
      <rPr>
        <vertAlign val="subscript"/>
        <sz val="11"/>
        <color theme="1"/>
        <rFont val="Calibri"/>
        <family val="2"/>
        <charset val="204"/>
        <scheme val="minor"/>
      </rPr>
      <t>заяв тпр</t>
    </r>
    <r>
      <rPr>
        <sz val="11"/>
        <color theme="1"/>
        <rFont val="Calibri"/>
        <family val="2"/>
        <charset val="204"/>
        <scheme val="minor"/>
      </rPr>
      <t>)</t>
    </r>
  </si>
  <si>
    <r>
      <t>Показатель качества рассмотрения заявок на технологическое присоединение к сети (П</t>
    </r>
    <r>
      <rPr>
        <vertAlign val="subscript"/>
        <sz val="11"/>
        <color theme="1"/>
        <rFont val="Calibri"/>
        <family val="2"/>
        <charset val="204"/>
        <scheme val="minor"/>
      </rPr>
      <t>заяв тпр</t>
    </r>
    <r>
      <rPr>
        <sz val="11"/>
        <color theme="1"/>
        <rFont val="Calibri"/>
        <family val="2"/>
        <charset val="204"/>
        <scheme val="minor"/>
      </rPr>
      <t>)</t>
    </r>
  </si>
  <si>
    <r>
  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</t>
    </r>
    <r>
      <rPr>
        <vertAlign val="subscript"/>
        <sz val="11"/>
        <color theme="1"/>
        <rFont val="Calibri"/>
        <family val="2"/>
        <charset val="204"/>
        <scheme val="minor"/>
      </rPr>
      <t>сд тпр</t>
    </r>
    <r>
      <rPr>
        <sz val="11"/>
        <color theme="1"/>
        <rFont val="Calibri"/>
        <family val="2"/>
        <charset val="204"/>
        <scheme val="minor"/>
      </rPr>
      <t>)</t>
    </r>
  </si>
  <si>
    <r>
  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(N</t>
    </r>
    <r>
      <rPr>
        <vertAlign val="superscript"/>
        <sz val="11"/>
        <color theme="1"/>
        <rFont val="Calibri"/>
        <family val="2"/>
        <charset val="204"/>
        <scheme val="minor"/>
      </rPr>
      <t>нс</t>
    </r>
    <r>
      <rPr>
        <vertAlign val="subscript"/>
        <sz val="11"/>
        <color theme="1"/>
        <rFont val="Calibri"/>
        <family val="2"/>
        <charset val="204"/>
        <scheme val="minor"/>
      </rPr>
      <t>сд тпр</t>
    </r>
    <r>
      <rPr>
        <sz val="11"/>
        <color theme="1"/>
        <rFont val="Calibri"/>
        <family val="2"/>
        <charset val="204"/>
        <scheme val="minor"/>
      </rPr>
      <t>)</t>
    </r>
  </si>
  <si>
    <r>
      <t>Показатель качества исполнения договоров об осуществлении технологического присоединения заявителей к сети (П</t>
    </r>
    <r>
      <rPr>
        <vertAlign val="subscript"/>
        <sz val="11"/>
        <color theme="1"/>
        <rFont val="Calibri"/>
        <family val="2"/>
        <charset val="204"/>
        <scheme val="minor"/>
      </rPr>
      <t>нс тпр</t>
    </r>
    <r>
      <rPr>
        <sz val="11"/>
        <color theme="1"/>
        <rFont val="Calibri"/>
        <family val="2"/>
        <charset val="204"/>
        <scheme val="minor"/>
      </rPr>
      <t>)</t>
    </r>
  </si>
  <si>
    <t>Номер прекращения передачи электрической энергии / Номер итоговой строки</t>
  </si>
  <si>
    <t>НН (0,22-1 кВ)</t>
  </si>
  <si>
    <t>ВЛ</t>
  </si>
  <si>
    <t xml:space="preserve">Приказ Минэнерго России от 18.10.2017 N 976, группа 6
</t>
  </si>
  <si>
    <t xml:space="preserve">ПРИКАЗ Минэнерго России
от 29 ноября 2016 г. N 1256
</t>
  </si>
  <si>
    <t xml:space="preserve">Форма 1.9. Данные об экономических и технических
               характеристиках и (или) условиях деятельности
              ООО "Дальнереченская энергосетевая компания"
</t>
  </si>
  <si>
    <t xml:space="preserve">Форма 1.7.  Предложения сетевой организации по плановым
        значениям показателей надежности и качества услуг на каждый
          расчетный период регулирования в пределах долгосрочного
          периода регулирования 
ООО "Дальнереченская энергосетевая компания"
</t>
  </si>
  <si>
    <t xml:space="preserve">Приказ Минэнерго России от 18.10.2017 N 976, группа 8
</t>
  </si>
  <si>
    <t>Мероприятия, направленные на улучшение показателя</t>
  </si>
  <si>
    <t>Характеристики и (или) условия деятельности сетевой организации</t>
  </si>
  <si>
    <t>№ п/п</t>
  </si>
  <si>
    <t>Форма 1.3. Расчет показателя средней продолжительности прекращения передачи электрической энергии потребителям услуг и показателя средней частоты прекращений передачи электрической энергии потребителям услуг сетевой организации.</t>
  </si>
  <si>
    <t>ООО "Дальнереченская энергосетевая компания"</t>
  </si>
  <si>
    <t>Наименование сетевой организации</t>
  </si>
  <si>
    <t>Значение</t>
  </si>
  <si>
    <t>Средняя продолжительность прекращения передачи электрической энергии на точку поставки (Пsaidi), час</t>
  </si>
  <si>
    <t>Средняя частота прекращений передачи электрической энергии на точку поставки (Пsaifi), шт.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</si>
  <si>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</si>
  <si>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месяц</t>
  </si>
  <si>
    <t>года</t>
  </si>
  <si>
    <t>наименование электросетевой организации</t>
  </si>
  <si>
    <t xml:space="preserve">Наименование структурной единицы сетевой организации </t>
  </si>
  <si>
    <t>Вид объекта: КЛ, ВЛ, КВЛ,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</si>
  <si>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</si>
  <si>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СН2 (6-20 кВ)</t>
  </si>
  <si>
    <t>ООО "Дальнереченская энегосетевая компания"</t>
  </si>
  <si>
    <t>0.38</t>
  </si>
  <si>
    <t>6,333</t>
  </si>
  <si>
    <t>КВЛ</t>
  </si>
  <si>
    <t>10 (10.5)</t>
  </si>
  <si>
    <t>ТП</t>
  </si>
  <si>
    <t>6 (6.3)</t>
  </si>
  <si>
    <t>фидер 12 ПС "Иман"</t>
  </si>
  <si>
    <t>3.4.14</t>
  </si>
  <si>
    <t>4.12</t>
  </si>
  <si>
    <t>Фидер № 2 ПС "ЛДК"</t>
  </si>
  <si>
    <t>фидер № 3 ПС "ДОК"</t>
  </si>
  <si>
    <t>Фидер № 9 ПС "ИМАН"</t>
  </si>
  <si>
    <t>Ф. №5 ПС Лазо</t>
  </si>
  <si>
    <t>фидер 5 ПС "Иман"</t>
  </si>
  <si>
    <t>фидер № 9 ПС "ДОК"</t>
  </si>
  <si>
    <t>фидер 11 ПС "Иман"</t>
  </si>
  <si>
    <t>Форма 8.3. Расчет индикативного показателя уровня надежности оказываемых услуг для территориальных сетевых организаций и организацией по управлению единой национальной (общероссийской) электрической сетью, чей долгосрочный период регулирования начался после 2018 года.</t>
  </si>
  <si>
    <t>За</t>
  </si>
  <si>
    <t>год</t>
  </si>
  <si>
    <t>Модель поставки</t>
  </si>
  <si>
    <t xml:space="preserve">1.1. </t>
  </si>
  <si>
    <t>1.2.</t>
  </si>
  <si>
    <t>1.3.</t>
  </si>
  <si>
    <t>СН-2 (6-20 кВ), шт.</t>
  </si>
  <si>
    <t>1.4.</t>
  </si>
  <si>
    <t xml:space="preserve"> </t>
  </si>
  <si>
    <t>(Образец)</t>
  </si>
  <si>
    <t>Форма 1.9. Данные об экономических и технических характеристиках 
и (или) условиях деятельности территориальных сетевых организаций</t>
  </si>
  <si>
    <t>Наименование сетевой организации, субъект Российской Федерации</t>
  </si>
  <si>
    <t>№
п/п</t>
  </si>
  <si>
    <r>
      <t xml:space="preserve">Характеристики и (или) условия 
деятельности сетевой организации </t>
    </r>
    <r>
      <rPr>
        <vertAlign val="superscript"/>
        <sz val="11"/>
        <rFont val="Times New Roman"/>
        <family val="1"/>
        <charset val="204"/>
      </rPr>
      <t>1</t>
    </r>
  </si>
  <si>
    <t>Наименование и реквизиты подтверждающих документов 
(в том числе внутренних документов сетевой организации)</t>
  </si>
  <si>
    <t>1</t>
  </si>
  <si>
    <t>Протяженность линий электропередачи 
в одноцепном выражении (ЛЭП), км</t>
  </si>
  <si>
    <t>Протяженность кабельных линий электропередачи в одноцепном 
выражении, км</t>
  </si>
  <si>
    <t>2</t>
  </si>
  <si>
    <t>Доля кабельных линий электропередачи 
в одноцепном выражении от общей протяженности линий электропередачи 
(Доля КЛ), %</t>
  </si>
  <si>
    <t>(п. 1.1/п. 1)</t>
  </si>
  <si>
    <t>3</t>
  </si>
  <si>
    <t>Максимальной за год число точек 
поставки, шт.</t>
  </si>
  <si>
    <t>(значение из 
формы п. 1 
формы 1.3 
приложения 1 
к методическим указаниям)</t>
  </si>
  <si>
    <t>4</t>
  </si>
  <si>
    <t>5</t>
  </si>
  <si>
    <t>6</t>
  </si>
  <si>
    <t>Номер группы (m) территориальной 
сетевой организации по показателю
Пsaidi</t>
  </si>
  <si>
    <t>7</t>
  </si>
  <si>
    <t>Номер группы (m) территориальной 
сетевой организации по показателю
Пsaifi</t>
  </si>
  <si>
    <r>
      <t>_____</t>
    </r>
    <r>
      <rPr>
        <vertAlign val="superscript"/>
        <sz val="9"/>
        <rFont val="Times New Roman"/>
        <family val="1"/>
        <charset val="204"/>
      </rPr>
      <t>1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Протяженность линий электропередачи в одноцепном выражении (ЛЭП) - протяженность линий электропередачи территориальной сетевой организации в одноцепном выражении (при определении протяженности воздушных и кабельных линий электропередачи низкого напряжения учитываются только трехфазные участки линий), км;</t>
    </r>
  </si>
  <si>
    <r>
      <t>_____</t>
    </r>
    <r>
      <rPr>
        <sz val="9"/>
        <rFont val="Times New Roman"/>
        <family val="1"/>
        <charset val="204"/>
      </rPr>
      <t>Доля кабельных линий электропередачи в одноцепном выражении от общей протяженности линий электропередачи (Доля КЛ), % - доля кабельных линий электропередачи территориальной сетевой организации, рассчитываемая как отношение протяженности кабельных линий в одноцепном выражении к протяженности ЛЭП, %;</t>
    </r>
  </si>
  <si>
    <r>
      <t>_____</t>
    </r>
    <r>
      <rPr>
        <sz val="9"/>
        <rFont val="Times New Roman"/>
        <family val="1"/>
        <charset val="204"/>
      </rPr>
      <t>Число разъединителей и выключателей - совокупное число разъединителей и выключателей территориальной сетевой организации, шт.;</t>
    </r>
  </si>
  <si>
    <r>
      <t>_____</t>
    </r>
    <r>
      <rPr>
        <sz val="9"/>
        <rFont val="Times New Roman"/>
        <family val="1"/>
        <charset val="204"/>
      </rPr>
      <t>Средняя летняя температура - в соответствии с данными по средней температуре июля на последнюю имеющуюся дату согласно Сборнику Федеральной службы государственной статистики "Регионы России. Основные характеристики субъектов Российской Федерации".</t>
    </r>
  </si>
  <si>
    <t>Дальнереченская энергосетевая компания</t>
  </si>
  <si>
    <t>план</t>
  </si>
  <si>
    <t>факт</t>
  </si>
  <si>
    <t>Экономист                                                                          Верещака А.В</t>
  </si>
  <si>
    <t>Экономист                                                                                            Верещака А.В</t>
  </si>
  <si>
    <t xml:space="preserve">Форма 3.1. Отчетные данные для расчета значения показателя
              качества рассмотрения заявок на технологическое
                   присоединение к сети в период _2020_
    ___Дальнереченская энергосетевая компания___
         Наименование сетевой организации (подразделения/филиала)
</t>
  </si>
  <si>
    <t xml:space="preserve">Форма 3.2. Отчетные данные для расчета значения
         показателя качества исполнения договоров об осуществлении
             технологического присоединения заявителей к сети,
                              в период _2020_
    _Дальнереченская энергосетевая компания__
         Наименование сетевой организации (подразделения/филиала)
</t>
  </si>
  <si>
    <t>сн2</t>
  </si>
  <si>
    <t>нн</t>
  </si>
  <si>
    <t>ТП-6 "ЛДК" Ф "ул. Зелёная"</t>
  </si>
  <si>
    <t>13,50 2020.01.09</t>
  </si>
  <si>
    <t>16,40 2020.01.09</t>
  </si>
  <si>
    <t>2,833</t>
  </si>
  <si>
    <t>09,30 2020.01.10</t>
  </si>
  <si>
    <t>11,35 2020.01.10</t>
  </si>
  <si>
    <t>2,083</t>
  </si>
  <si>
    <t>09,25 2020.01.13</t>
  </si>
  <si>
    <t>11,30 2020.01.13</t>
  </si>
  <si>
    <t>Ф 9 ПС "ИМАН"</t>
  </si>
  <si>
    <t>13,50 2020.01.13</t>
  </si>
  <si>
    <t>14,50 2020.01.13</t>
  </si>
  <si>
    <t>в том числе 8 СН2</t>
  </si>
  <si>
    <t xml:space="preserve">ТП-6 "ЛДК" </t>
  </si>
  <si>
    <t>09,15 2020.01.16</t>
  </si>
  <si>
    <t>11,10 2020.01.16</t>
  </si>
  <si>
    <t>1,916</t>
  </si>
  <si>
    <t xml:space="preserve">  ТП-6 "ЛДК" Ф."ул.Зелёная"</t>
  </si>
  <si>
    <t>09,20 2020.01.20</t>
  </si>
  <si>
    <t>11,20 2020.01.20</t>
  </si>
  <si>
    <t xml:space="preserve">  ТП-10 "ЛДК" Ф."ул.Мелиоративная"</t>
  </si>
  <si>
    <t>13,40 2020.01.21</t>
  </si>
  <si>
    <t>15,00 2020.01.21</t>
  </si>
  <si>
    <t>1,333</t>
  </si>
  <si>
    <t>04,10 2020.01.28</t>
  </si>
  <si>
    <t>10,15 2020.01.28</t>
  </si>
  <si>
    <t>в том числе 11 СН2</t>
  </si>
  <si>
    <t>ТП-10 "ЛДК" Ф "ул. Мелиоративная"</t>
  </si>
  <si>
    <t>10,00 2020.02.04</t>
  </si>
  <si>
    <t>15,50 2020.02.04</t>
  </si>
  <si>
    <t>5,833</t>
  </si>
  <si>
    <t>09,45 2020.02.05</t>
  </si>
  <si>
    <t>16,15 2020.02.05</t>
  </si>
  <si>
    <t>6,500</t>
  </si>
  <si>
    <t>09,50 2020.02.06</t>
  </si>
  <si>
    <t>12,30 2020.02.06</t>
  </si>
  <si>
    <t>2,666</t>
  </si>
  <si>
    <t>09,30 2020.02.07</t>
  </si>
  <si>
    <t>16,00 2020.02.07</t>
  </si>
  <si>
    <t>10,55 2020.02.11</t>
  </si>
  <si>
    <t>16,40 2020.02.11</t>
  </si>
  <si>
    <t>5,750</t>
  </si>
  <si>
    <t xml:space="preserve">  ТП-2 "ЛДК" Ф."ул.Пролетарская"</t>
  </si>
  <si>
    <t>09,35 2020.02.12</t>
  </si>
  <si>
    <t>16,30 2020.02.12</t>
  </si>
  <si>
    <t>6,916</t>
  </si>
  <si>
    <t>09,15 2020.02.13</t>
  </si>
  <si>
    <t>16,00 2020.02.13</t>
  </si>
  <si>
    <t>6,750</t>
  </si>
  <si>
    <t>08,10 2020.02.17</t>
  </si>
  <si>
    <t>14,40 2020.02.17</t>
  </si>
  <si>
    <t>в том числе 3 СН2</t>
  </si>
  <si>
    <t>10,25 2020.02.25</t>
  </si>
  <si>
    <t>14,55 2020.02.25</t>
  </si>
  <si>
    <t>4,500</t>
  </si>
  <si>
    <t>ТП-2 "ЛДК" Ф "ул. Пролетарская"</t>
  </si>
  <si>
    <t>09,25 2020.03.04</t>
  </si>
  <si>
    <t>15,30 2020.03.04</t>
  </si>
  <si>
    <t>6,083</t>
  </si>
  <si>
    <t>ТП-14 "ЛДК" Ф "ул. Кирова"</t>
  </si>
  <si>
    <t>09,30 2020.03.05</t>
  </si>
  <si>
    <t>15,55 2020.03.05</t>
  </si>
  <si>
    <t>6,416</t>
  </si>
  <si>
    <t xml:space="preserve"> Ф. 9  ПС "ИМАН"</t>
  </si>
  <si>
    <t>14,35 2020.03.06</t>
  </si>
  <si>
    <t>16,10 2020.03.06</t>
  </si>
  <si>
    <t>1,583</t>
  </si>
  <si>
    <t>ТП-115  Ф "ул. Ясная"</t>
  </si>
  <si>
    <t>11,40 2020.03.09</t>
  </si>
  <si>
    <t>12,50 2020.03.09</t>
  </si>
  <si>
    <t>1,166</t>
  </si>
  <si>
    <t>09,05 2020.03.16</t>
  </si>
  <si>
    <t>15,10 2020.03.16</t>
  </si>
  <si>
    <t xml:space="preserve">  ТП-14 "ЛДК" Ф."ул.Кирова"</t>
  </si>
  <si>
    <t>09,20 2020.03.17</t>
  </si>
  <si>
    <t>11,00 2020.03.17</t>
  </si>
  <si>
    <t>10,00 2020.03.18</t>
  </si>
  <si>
    <t>16,20 2020.03.18</t>
  </si>
  <si>
    <t>09,10 2020.03.19</t>
  </si>
  <si>
    <t>16,00 2020.03.19</t>
  </si>
  <si>
    <t>09,45 2020.03.20</t>
  </si>
  <si>
    <t>16,30 2020.03.20</t>
  </si>
  <si>
    <t xml:space="preserve">  ТП-5 "ЛДК" Ф."ул.Гастело"</t>
  </si>
  <si>
    <t>09,30 2020.03.23</t>
  </si>
  <si>
    <t>16,05 2020.03.23</t>
  </si>
  <si>
    <t>09,15 2020.03.24</t>
  </si>
  <si>
    <t>15,15 2020.03.24</t>
  </si>
  <si>
    <t>в том числе 5 СН2</t>
  </si>
  <si>
    <t>09,20 2020.03.25</t>
  </si>
  <si>
    <t>10,45 2020.03.25</t>
  </si>
  <si>
    <t>07,15 2020.03.27</t>
  </si>
  <si>
    <t>10,20 2020.03.27</t>
  </si>
  <si>
    <t>09,25 2020.03.27</t>
  </si>
  <si>
    <t>16,15 2020.03.27</t>
  </si>
  <si>
    <t>09,15 2020.04.01</t>
  </si>
  <si>
    <t>09,50 2020.04.01</t>
  </si>
  <si>
    <t>0,583</t>
  </si>
  <si>
    <t>14,30 2020.04.16</t>
  </si>
  <si>
    <t>16,10 2020.04.16</t>
  </si>
  <si>
    <t>1,666</t>
  </si>
  <si>
    <t>13,46 2020.04.27</t>
  </si>
  <si>
    <t>15,19 2020.04.27</t>
  </si>
  <si>
    <t>09,35 2020.04.29</t>
  </si>
  <si>
    <t>16,35 2020.04.29</t>
  </si>
  <si>
    <t>Фидер № 5 ПС "Лазо"</t>
  </si>
  <si>
    <t>14,55 2020.04.30</t>
  </si>
  <si>
    <t>18,40 2020.04.30</t>
  </si>
  <si>
    <t>09,25 2020.05.12</t>
  </si>
  <si>
    <t>15,55 2020.05.12</t>
  </si>
  <si>
    <t>6,5</t>
  </si>
  <si>
    <t>09,30 2020.05.13</t>
  </si>
  <si>
    <t>15,55 2020.05.13</t>
  </si>
  <si>
    <t>09,10 2020.05.19</t>
  </si>
  <si>
    <t>16,30 2020.05.19</t>
  </si>
  <si>
    <t>7,333</t>
  </si>
  <si>
    <t>09,30 2020.05.20</t>
  </si>
  <si>
    <t>16,15 2020.05.20</t>
  </si>
  <si>
    <t>ТП-21 "ЛДК" Ф "Быт"</t>
  </si>
  <si>
    <t>09,35 2020.05.21</t>
  </si>
  <si>
    <t>15,45 2020.05.21</t>
  </si>
  <si>
    <t>09,50 2020.05.21</t>
  </si>
  <si>
    <t>12,05 2020.05.21</t>
  </si>
  <si>
    <t>ТП-15"ЛДК" Ф "Школьная"</t>
  </si>
  <si>
    <t>09,20 2020.05.22</t>
  </si>
  <si>
    <t>12,20 2020.05.22</t>
  </si>
  <si>
    <t>фидер № 7 ПС "ДОК"</t>
  </si>
  <si>
    <t>10,45 2020.05.26</t>
  </si>
  <si>
    <t>12,40 2020.05.26</t>
  </si>
  <si>
    <t>09,15 2020.05.28</t>
  </si>
  <si>
    <t>11,40 2020.05.28</t>
  </si>
  <si>
    <t>ТП-17  Ф " Ярошенко-право"</t>
  </si>
  <si>
    <t>10,10 2020.06.01</t>
  </si>
  <si>
    <t>11,25 2020.06.01</t>
  </si>
  <si>
    <t>1,25</t>
  </si>
  <si>
    <t>13,50 2020.06.02</t>
  </si>
  <si>
    <t>15,50 2020.06.02</t>
  </si>
  <si>
    <t>09,20 2020.06.03</t>
  </si>
  <si>
    <t>16,45 2020.06.03</t>
  </si>
  <si>
    <t>7,416</t>
  </si>
  <si>
    <t>14,10 2020.06.04</t>
  </si>
  <si>
    <t>16,30 2020.06.04</t>
  </si>
  <si>
    <t>09,30 2020.06.05</t>
  </si>
  <si>
    <t>15,45 2020.06.05</t>
  </si>
  <si>
    <t>02,40 2020.06.26</t>
  </si>
  <si>
    <t>15,50 2020.06.26</t>
  </si>
  <si>
    <t>в том числе 6 СН2</t>
  </si>
  <si>
    <t>03,30 2020.06.29</t>
  </si>
  <si>
    <t>08,20 2020.06.29</t>
  </si>
  <si>
    <t>в том числе 2 СН2</t>
  </si>
  <si>
    <t>ТП-120  Ф " Ворошилова"</t>
  </si>
  <si>
    <t>09,00 2020.07.02</t>
  </si>
  <si>
    <t>15,50 2020.07.02</t>
  </si>
  <si>
    <t>6,833</t>
  </si>
  <si>
    <t>09,20 2020.07.03</t>
  </si>
  <si>
    <t>16,30 2020.07.03</t>
  </si>
  <si>
    <t>7,166</t>
  </si>
  <si>
    <t>09,00 2020.07.06</t>
  </si>
  <si>
    <t>16,00 2020.07.06</t>
  </si>
  <si>
    <t>09,00 2020.07.07</t>
  </si>
  <si>
    <t>16,25 2020.07.07</t>
  </si>
  <si>
    <t>09,20 2020.07.08</t>
  </si>
  <si>
    <t>15,25 2020.07.08</t>
  </si>
  <si>
    <t>ТП-19  Ф " Сергея Лазо"</t>
  </si>
  <si>
    <t>14,20 2020.07.20</t>
  </si>
  <si>
    <t>16,40 2020.07.20</t>
  </si>
  <si>
    <t>09,15 2020.07.22</t>
  </si>
  <si>
    <t>11,40 2020.07.22</t>
  </si>
  <si>
    <t>12,00 2020.07.26</t>
  </si>
  <si>
    <t>19,50 2020.07.26</t>
  </si>
  <si>
    <t>18,50 2020.07.26</t>
  </si>
  <si>
    <t>09,00 2020.07.27</t>
  </si>
  <si>
    <t>05,10 2020.07.28</t>
  </si>
  <si>
    <t>14,00 2020.07.28</t>
  </si>
  <si>
    <t>ТП-67 Ф " Первомайская"</t>
  </si>
  <si>
    <t>09,30 2020.08.03</t>
  </si>
  <si>
    <t>11,25 2020.08.03</t>
  </si>
  <si>
    <t>Фидер № 2 ПС "ИМАН"</t>
  </si>
  <si>
    <t>01,25 2020.08.04</t>
  </si>
  <si>
    <t>11,20 2020.08.04</t>
  </si>
  <si>
    <t>09,40 2020.08.11</t>
  </si>
  <si>
    <t>15,40 2020.08.11</t>
  </si>
  <si>
    <t>08,35 2020.08.12</t>
  </si>
  <si>
    <t>16,15 2020.08.12</t>
  </si>
  <si>
    <t>7,666</t>
  </si>
  <si>
    <t>08,55 2020.08.13</t>
  </si>
  <si>
    <t>15,00 2020.08.13</t>
  </si>
  <si>
    <t>08,45 2020.08.17</t>
  </si>
  <si>
    <t>14,45 2020.08.17</t>
  </si>
  <si>
    <t>09,05 2020.08.18</t>
  </si>
  <si>
    <t>16,30 2020.08.18</t>
  </si>
  <si>
    <t>08,50 2020.08.24</t>
  </si>
  <si>
    <t>14,40 2020.08.24</t>
  </si>
  <si>
    <t>08,40 2020.08.25</t>
  </si>
  <si>
    <t>14,10 2020.08.25</t>
  </si>
  <si>
    <t>09,40 2020.08.26</t>
  </si>
  <si>
    <t>15,15 2020.08.26</t>
  </si>
  <si>
    <t>Ф 5 ПС "Лазо"</t>
  </si>
  <si>
    <t>09,45 2020.08.28</t>
  </si>
  <si>
    <t>15,10 2020.08.28</t>
  </si>
  <si>
    <t>09,15 2020.08.31</t>
  </si>
  <si>
    <t>15,15 2020.08.31</t>
  </si>
  <si>
    <t>09,45 2020.09.01</t>
  </si>
  <si>
    <t>14,15 2020.09.01</t>
  </si>
  <si>
    <t>4,5</t>
  </si>
  <si>
    <t>13,30 2020.09.02</t>
  </si>
  <si>
    <t>16,15 2020.09.02</t>
  </si>
  <si>
    <t>2,75</t>
  </si>
  <si>
    <t>08,35 2020.09.03</t>
  </si>
  <si>
    <t>14,50 2020.09.03</t>
  </si>
  <si>
    <t>6,25</t>
  </si>
  <si>
    <t>фидер 13 ПС "Иман"</t>
  </si>
  <si>
    <t>16,25 2020.09.03</t>
  </si>
  <si>
    <t>17,05 2020.09.03</t>
  </si>
  <si>
    <t>09,05 2020.09.08</t>
  </si>
  <si>
    <t>15,05 2020.09.08</t>
  </si>
  <si>
    <t>09,15 2020.09.10</t>
  </si>
  <si>
    <t>11,30 2020.09.10</t>
  </si>
  <si>
    <t>09,35 2020.09.14</t>
  </si>
  <si>
    <t>16,10 2020.09.14</t>
  </si>
  <si>
    <t>09,05 2020.09.15</t>
  </si>
  <si>
    <t>16,35 2020.09.15</t>
  </si>
  <si>
    <t>09,10 2020.09.18</t>
  </si>
  <si>
    <t>11,25 2020.09.18</t>
  </si>
  <si>
    <t>13,30 2020.09.21</t>
  </si>
  <si>
    <t>15,50 2020.09.21</t>
  </si>
  <si>
    <t>09,05 2020.09.22</t>
  </si>
  <si>
    <t>16,55 2020.09.22</t>
  </si>
  <si>
    <t>ТП-86 Ф " Свердлова"</t>
  </si>
  <si>
    <t>10,05 2020.10.06</t>
  </si>
  <si>
    <t>11,10 2020.10.06</t>
  </si>
  <si>
    <t>1,083</t>
  </si>
  <si>
    <t>09,30 2020.10.07</t>
  </si>
  <si>
    <t>11,45 2020.10.07</t>
  </si>
  <si>
    <t>2,25</t>
  </si>
  <si>
    <t>ТП-91 Ф " Красногвардейская</t>
  </si>
  <si>
    <t>08,45 2020.10.09</t>
  </si>
  <si>
    <t>14,55 2020.10.09</t>
  </si>
  <si>
    <t>09,05 2020.10.20</t>
  </si>
  <si>
    <t>16,05 2020.10.20</t>
  </si>
  <si>
    <t>13,40 2020.10.22</t>
  </si>
  <si>
    <t>15,45 2020.10.22</t>
  </si>
  <si>
    <t>09,00 2020.10.23</t>
  </si>
  <si>
    <t>14,20 2020.10.23</t>
  </si>
  <si>
    <t>08,50 2020.10.26</t>
  </si>
  <si>
    <t>15,45 2020.10.26</t>
  </si>
  <si>
    <t>08,45 2020.10.27</t>
  </si>
  <si>
    <t>09,55 2020.10.27</t>
  </si>
  <si>
    <t>09,05 2020.10.27</t>
  </si>
  <si>
    <t>13,15 2020.10.27</t>
  </si>
  <si>
    <t>08,55 2020.10.28</t>
  </si>
  <si>
    <t>16,05 2020.10.28</t>
  </si>
  <si>
    <t>05,20 2020.10.29</t>
  </si>
  <si>
    <t>12,50 2020.10.29</t>
  </si>
  <si>
    <t>09,45 2020.11.02</t>
  </si>
  <si>
    <t>11,45 2020.11.02</t>
  </si>
  <si>
    <t>ТП-17 Ф " Краснояровка"</t>
  </si>
  <si>
    <t>09,50 2020.11.05</t>
  </si>
  <si>
    <t>16,20 2020.11.05</t>
  </si>
  <si>
    <t>09,30 2020.11.09</t>
  </si>
  <si>
    <t>16,30 2020.11.09</t>
  </si>
  <si>
    <t>09,10 2020.11.11</t>
  </si>
  <si>
    <t>16,20 2020.11.11</t>
  </si>
  <si>
    <t>09,15 2020.11.12</t>
  </si>
  <si>
    <t>15,55 2020.11.12</t>
  </si>
  <si>
    <t>ТП-10 Ф " Чапаева"</t>
  </si>
  <si>
    <t>09,40 2020.11.13</t>
  </si>
  <si>
    <t>13,30 2020.11.13</t>
  </si>
  <si>
    <t>09,05 2020.11.16</t>
  </si>
  <si>
    <t>16,15 2020.11.16</t>
  </si>
  <si>
    <t>09,15 2020.11.17</t>
  </si>
  <si>
    <t>16,30 2020.11.17</t>
  </si>
  <si>
    <t>13,40 2020.11.18</t>
  </si>
  <si>
    <t>16,05 2020.11.18</t>
  </si>
  <si>
    <t>ТП-13 Ф " Южная-Щорса"</t>
  </si>
  <si>
    <t>09,00 2020.11.24</t>
  </si>
  <si>
    <t>15,40 2020.11.24</t>
  </si>
  <si>
    <t>09,00 2020.11.25</t>
  </si>
  <si>
    <t>15,10 2020.11.25</t>
  </si>
  <si>
    <t>08,45 2020.11.26</t>
  </si>
  <si>
    <t>15,45 2020.11.26</t>
  </si>
  <si>
    <t>02,40 2020.11.27</t>
  </si>
  <si>
    <t>14,50 2020.11.27</t>
  </si>
  <si>
    <t>ТП-113 Ф " Южная-Щорса"</t>
  </si>
  <si>
    <t>09,05 2020.12.01</t>
  </si>
  <si>
    <t>16,35 2020.12.01</t>
  </si>
  <si>
    <t>7,5</t>
  </si>
  <si>
    <t>09,35 2020.12.02</t>
  </si>
  <si>
    <t>16,05 2020.12.02</t>
  </si>
  <si>
    <t>08,30 2020.12.03</t>
  </si>
  <si>
    <t>15,30 2020.12.03</t>
  </si>
  <si>
    <t>09,10 2020.12.07</t>
  </si>
  <si>
    <t>16,10 2020.12.07</t>
  </si>
  <si>
    <t>09,05 2020.12.08</t>
  </si>
  <si>
    <t>14,40 2020.12.08</t>
  </si>
  <si>
    <t>08,55 2020.12.09</t>
  </si>
  <si>
    <t>14,50 2020.12.09</t>
  </si>
  <si>
    <t>08,55 2020.12.11</t>
  </si>
  <si>
    <t>14,55 2020.12.11</t>
  </si>
  <si>
    <t>09,25 2020.12.14</t>
  </si>
  <si>
    <t>15,50 2020.12.14</t>
  </si>
  <si>
    <t>09,10 2020.12.15</t>
  </si>
  <si>
    <t>15,05 2020.12.15</t>
  </si>
  <si>
    <t>09,25 2020.12.16</t>
  </si>
  <si>
    <t>16,30 2020.12.16</t>
  </si>
  <si>
    <t>10,15 2020.12.24</t>
  </si>
  <si>
    <t>18,45 2020.12.24</t>
  </si>
  <si>
    <t>17,53 2020.12.24</t>
  </si>
  <si>
    <t>ТП-2 "ЛДК" Ф " Ломоносова"</t>
  </si>
  <si>
    <t>14,45 2020.12.24</t>
  </si>
  <si>
    <t>17,00 2020.12.24</t>
  </si>
  <si>
    <t>09,50 2020.12.25</t>
  </si>
  <si>
    <t>17,00 2020.12.25</t>
  </si>
  <si>
    <t>13,55 2020.12.28</t>
  </si>
  <si>
    <t>15,55 2020.12.28</t>
  </si>
  <si>
    <t>юр. Лиц 79 СН2</t>
  </si>
  <si>
    <t>ИТОГО 79 СН2</t>
  </si>
  <si>
    <t>юр. Лиц           16 СН2</t>
  </si>
  <si>
    <t>ИТОГО 16 СН2</t>
  </si>
  <si>
    <t>saidi</t>
  </si>
  <si>
    <t>saifi</t>
  </si>
  <si>
    <t>saidi СН2</t>
  </si>
  <si>
    <t>saidi НН</t>
  </si>
  <si>
    <t>saifi СН2</t>
  </si>
  <si>
    <t>saifi НН</t>
  </si>
  <si>
    <r>
      <t>Средняя частота прекращений передачи электрической энергии при проведении ремонтных работ (П</t>
    </r>
    <r>
      <rPr>
        <vertAlign val="subscript"/>
        <sz val="11"/>
        <color rgb="FF000000"/>
        <rFont val="Arial Narrow"/>
        <family val="2"/>
        <charset val="204"/>
      </rPr>
      <t>saifi</t>
    </r>
    <r>
      <rPr>
        <sz val="11"/>
        <color rgb="FF000000"/>
        <rFont val="Arial Narrow"/>
        <family val="2"/>
        <charset val="204"/>
      </rPr>
      <t>), шт.</t>
    </r>
  </si>
  <si>
    <r>
      <t>Средняя продолжительность прекращения передачи электрической энергии при проведении ремонтных работ  (П</t>
    </r>
    <r>
      <rPr>
        <vertAlign val="subscript"/>
        <sz val="11"/>
        <color rgb="FF000000"/>
        <rFont val="Arial Narrow"/>
        <family val="2"/>
        <charset val="204"/>
      </rPr>
      <t>saidi</t>
    </r>
    <r>
      <rPr>
        <sz val="11"/>
        <color rgb="FF000000"/>
        <rFont val="Arial Narrow"/>
        <family val="2"/>
        <charset val="204"/>
      </rPr>
      <t>), час.</t>
    </r>
  </si>
  <si>
    <r>
      <t>Средняя частота прекращений передачи электрической энергии на точку поставки (П</t>
    </r>
    <r>
      <rPr>
        <vertAlign val="subscript"/>
        <sz val="11"/>
        <color rgb="FF000000"/>
        <rFont val="Arial Narrow"/>
        <family val="2"/>
        <charset val="204"/>
      </rPr>
      <t>saifi</t>
    </r>
    <r>
      <rPr>
        <sz val="11"/>
        <color rgb="FF000000"/>
        <rFont val="Arial Narrow"/>
        <family val="2"/>
        <charset val="204"/>
      </rPr>
      <t>), шт.</t>
    </r>
  </si>
  <si>
    <r>
      <t>Средняя продолжительность прекращения передачи электрической энергии на точку поставки  (П</t>
    </r>
    <r>
      <rPr>
        <vertAlign val="subscript"/>
        <sz val="11"/>
        <color rgb="FF000000"/>
        <rFont val="Arial Narrow"/>
        <family val="2"/>
        <charset val="204"/>
      </rPr>
      <t>saidi</t>
    </r>
    <r>
      <rPr>
        <sz val="11"/>
        <color rgb="FF000000"/>
        <rFont val="Arial Narrow"/>
        <family val="2"/>
        <charset val="204"/>
      </rPr>
      <t>), час.</t>
    </r>
  </si>
  <si>
    <t>За 2020 год</t>
  </si>
  <si>
    <t>Экономист                                                                                                                Верещака А.В</t>
  </si>
  <si>
    <t xml:space="preserve">Экономист                                                                           Верещака А.В                                                                                               </t>
  </si>
  <si>
    <t>Экономист                                                                                                                                                                                          Верещака А.В</t>
  </si>
  <si>
    <t xml:space="preserve">Экономист                                                                                                           Верещака А.В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</si>
</sst>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0"/>
    <numFmt numFmtId="165" formatCode="0.0000"/>
    <numFmt numFmtId="166" formatCode="_-* #,##0.00000_-;\-* #,##0.00000_-;_-* &quot;-&quot;??_-;_-@_-"/>
  </numFmts>
  <fonts count="34" x14ac:knownFonts="1">
    <font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entury Gothic"/>
      <family val="2"/>
      <charset val="204"/>
    </font>
    <font>
      <sz val="14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9"/>
      <color indexed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9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  <font>
      <sz val="10"/>
      <color theme="1"/>
      <name val="Times New Roman"/>
      <family val="1"/>
      <charset val="204"/>
    </font>
    <font>
      <vertAlign val="subscript"/>
      <sz val="11"/>
      <color rgb="FF000000"/>
      <name val="Arial Narrow"/>
      <family val="2"/>
      <charset val="204"/>
    </font>
    <font>
      <i/>
      <u/>
      <sz val="10"/>
      <color rgb="FF000000"/>
      <name val="Calibri"/>
      <family val="2"/>
      <charset val="204"/>
    </font>
    <font>
      <i/>
      <u/>
      <sz val="10"/>
      <color rgb="FF000000"/>
      <name val="Arial Narrow"/>
      <family val="2"/>
      <charset val="204"/>
    </font>
    <font>
      <sz val="14"/>
      <color rgb="FF000000"/>
      <name val="Arial Narrow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  <xf numFmtId="0" fontId="9" fillId="0" borderId="0"/>
    <xf numFmtId="0" fontId="11" fillId="0" borderId="0"/>
    <xf numFmtId="0" fontId="21" fillId="0" borderId="0"/>
    <xf numFmtId="43" fontId="21" fillId="0" borderId="0" applyFont="0" applyFill="0" applyBorder="0" applyAlignment="0" applyProtection="0"/>
    <xf numFmtId="0" fontId="20" fillId="0" borderId="0"/>
  </cellStyleXfs>
  <cellXfs count="171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horizontal="justify" vertical="top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49" fontId="0" fillId="0" borderId="3" xfId="0" applyNumberFormat="1" applyBorder="1" applyAlignment="1">
      <alignment horizontal="right" vertical="top" wrapText="1"/>
    </xf>
    <xf numFmtId="0" fontId="0" fillId="0" borderId="4" xfId="0" applyBorder="1" applyAlignment="1">
      <alignment horizontal="center" vertical="center" wrapText="1"/>
    </xf>
    <xf numFmtId="10" fontId="0" fillId="0" borderId="4" xfId="0" applyNumberFormat="1" applyBorder="1" applyAlignment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vertical="top" wrapText="1"/>
    </xf>
    <xf numFmtId="0" fontId="8" fillId="0" borderId="0" xfId="3" applyFont="1" applyAlignment="1">
      <alignment horizontal="right"/>
    </xf>
    <xf numFmtId="0" fontId="10" fillId="0" borderId="0" xfId="4" applyFont="1" applyAlignment="1">
      <alignment vertical="top" wrapText="1"/>
    </xf>
    <xf numFmtId="0" fontId="10" fillId="0" borderId="0" xfId="4" applyFont="1"/>
    <xf numFmtId="0" fontId="10" fillId="0" borderId="0" xfId="4" applyFont="1" applyAlignment="1">
      <alignment horizontal="center" vertical="top" wrapText="1"/>
    </xf>
    <xf numFmtId="0" fontId="10" fillId="0" borderId="0" xfId="4" applyFont="1" applyAlignment="1">
      <alignment vertical="center" wrapText="1"/>
    </xf>
    <xf numFmtId="0" fontId="10" fillId="0" borderId="0" xfId="4" applyFont="1" applyAlignment="1">
      <alignment horizontal="center" vertical="center" wrapText="1"/>
    </xf>
    <xf numFmtId="0" fontId="10" fillId="0" borderId="14" xfId="4" applyFont="1" applyBorder="1" applyAlignment="1">
      <alignment horizontal="center" vertical="center" wrapText="1"/>
    </xf>
    <xf numFmtId="0" fontId="10" fillId="0" borderId="14" xfId="4" applyFont="1" applyBorder="1" applyAlignment="1">
      <alignment vertical="center" wrapText="1"/>
    </xf>
    <xf numFmtId="0" fontId="10" fillId="0" borderId="14" xfId="4" applyFont="1" applyBorder="1" applyAlignment="1">
      <alignment horizontal="right" vertical="center" wrapText="1"/>
    </xf>
    <xf numFmtId="0" fontId="10" fillId="0" borderId="0" xfId="4" applyFont="1" applyAlignment="1">
      <alignment horizontal="right" vertical="center" wrapText="1"/>
    </xf>
    <xf numFmtId="0" fontId="9" fillId="0" borderId="0" xfId="4"/>
    <xf numFmtId="0" fontId="8" fillId="0" borderId="0" xfId="3" applyFont="1" applyAlignment="1">
      <alignment horizontal="left"/>
    </xf>
    <xf numFmtId="0" fontId="8" fillId="0" borderId="0" xfId="3" applyFont="1" applyAlignment="1">
      <alignment horizontal="center" wrapText="1"/>
    </xf>
    <xf numFmtId="0" fontId="12" fillId="0" borderId="0" xfId="3" applyFont="1" applyAlignment="1">
      <alignment horizontal="left"/>
    </xf>
    <xf numFmtId="0" fontId="7" fillId="0" borderId="0" xfId="3" applyFont="1" applyAlignment="1">
      <alignment horizontal="left"/>
    </xf>
    <xf numFmtId="0" fontId="12" fillId="0" borderId="0" xfId="3" applyFont="1" applyAlignment="1">
      <alignment horizontal="center" vertical="center"/>
    </xf>
    <xf numFmtId="0" fontId="12" fillId="0" borderId="9" xfId="3" applyFont="1" applyBorder="1" applyAlignment="1">
      <alignment horizontal="left" vertical="top"/>
    </xf>
    <xf numFmtId="0" fontId="12" fillId="0" borderId="0" xfId="3" applyFont="1" applyAlignment="1">
      <alignment horizontal="left" vertical="top"/>
    </xf>
    <xf numFmtId="49" fontId="12" fillId="0" borderId="0" xfId="3" applyNumberFormat="1" applyFont="1" applyAlignment="1">
      <alignment horizontal="left"/>
    </xf>
    <xf numFmtId="0" fontId="16" fillId="0" borderId="0" xfId="3" applyFont="1" applyAlignment="1">
      <alignment horizontal="left"/>
    </xf>
    <xf numFmtId="0" fontId="0" fillId="0" borderId="3" xfId="0" applyBorder="1" applyAlignment="1">
      <alignment horizontal="center" vertical="top" wrapText="1"/>
    </xf>
    <xf numFmtId="0" fontId="3" fillId="0" borderId="4" xfId="1" applyFont="1" applyBorder="1" applyAlignment="1" applyProtection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3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7" xfId="0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8" fillId="0" borderId="0" xfId="0" applyFont="1"/>
    <xf numFmtId="0" fontId="21" fillId="0" borderId="0" xfId="6"/>
    <xf numFmtId="0" fontId="21" fillId="0" borderId="12" xfId="6" applyBorder="1"/>
    <xf numFmtId="0" fontId="23" fillId="0" borderId="0" xfId="6" applyFont="1"/>
    <xf numFmtId="0" fontId="21" fillId="0" borderId="0" xfId="6" applyAlignment="1">
      <alignment horizontal="left" vertical="top"/>
    </xf>
    <xf numFmtId="0" fontId="21" fillId="0" borderId="0" xfId="6" applyAlignment="1" applyProtection="1">
      <alignment vertical="top"/>
      <protection locked="0"/>
    </xf>
    <xf numFmtId="0" fontId="25" fillId="0" borderId="0" xfId="6" applyFont="1" applyAlignment="1">
      <alignment horizontal="center" vertical="top"/>
    </xf>
    <xf numFmtId="0" fontId="21" fillId="0" borderId="0" xfId="6" applyAlignment="1" applyProtection="1">
      <alignment horizontal="center" vertical="top"/>
      <protection locked="0"/>
    </xf>
    <xf numFmtId="0" fontId="21" fillId="0" borderId="26" xfId="6" applyBorder="1" applyAlignment="1">
      <alignment horizontal="center" vertical="center" textRotation="90" wrapText="1"/>
    </xf>
    <xf numFmtId="0" fontId="26" fillId="0" borderId="27" xfId="6" applyFont="1" applyBorder="1" applyAlignment="1">
      <alignment vertical="top" wrapText="1"/>
    </xf>
    <xf numFmtId="0" fontId="21" fillId="0" borderId="14" xfId="6" applyBorder="1" applyAlignment="1">
      <alignment horizontal="left" vertical="top" wrapText="1"/>
    </xf>
    <xf numFmtId="0" fontId="21" fillId="0" borderId="0" xfId="6" applyAlignment="1">
      <alignment horizontal="left" vertical="top" wrapText="1"/>
    </xf>
    <xf numFmtId="0" fontId="23" fillId="0" borderId="0" xfId="6" applyFont="1" applyAlignment="1">
      <alignment horizontal="left" vertical="top" wrapText="1"/>
    </xf>
    <xf numFmtId="43" fontId="23" fillId="0" borderId="0" xfId="7" applyFont="1" applyAlignment="1">
      <alignment horizontal="left" vertical="top" wrapText="1"/>
    </xf>
    <xf numFmtId="0" fontId="27" fillId="0" borderId="0" xfId="8" applyFont="1" applyAlignment="1">
      <alignment vertical="center"/>
    </xf>
    <xf numFmtId="166" fontId="27" fillId="0" borderId="0" xfId="7" applyNumberFormat="1" applyFont="1" applyAlignment="1">
      <alignment vertical="center"/>
    </xf>
    <xf numFmtId="166" fontId="23" fillId="0" borderId="0" xfId="6" applyNumberFormat="1" applyFont="1" applyAlignment="1">
      <alignment horizontal="right" vertical="top" wrapText="1"/>
    </xf>
    <xf numFmtId="164" fontId="23" fillId="0" borderId="0" xfId="6" applyNumberFormat="1" applyFont="1" applyAlignment="1">
      <alignment horizontal="left" vertical="top" wrapText="1"/>
    </xf>
    <xf numFmtId="0" fontId="23" fillId="0" borderId="0" xfId="6" applyFont="1" applyAlignment="1">
      <alignment horizontal="left" vertical="top"/>
    </xf>
    <xf numFmtId="0" fontId="23" fillId="0" borderId="27" xfId="6" applyFont="1" applyBorder="1"/>
    <xf numFmtId="0" fontId="23" fillId="0" borderId="27" xfId="6" applyFont="1" applyBorder="1" applyAlignment="1">
      <alignment horizontal="left" vertical="top" wrapText="1"/>
    </xf>
    <xf numFmtId="16" fontId="23" fillId="0" borderId="27" xfId="6" applyNumberFormat="1" applyFont="1" applyBorder="1" applyAlignment="1">
      <alignment horizontal="left" vertical="top" wrapText="1"/>
    </xf>
    <xf numFmtId="0" fontId="23" fillId="0" borderId="27" xfId="6" applyFont="1" applyBorder="1" applyAlignment="1">
      <alignment horizontal="center" vertical="center"/>
    </xf>
    <xf numFmtId="0" fontId="23" fillId="0" borderId="27" xfId="6" applyFont="1" applyBorder="1" applyAlignment="1">
      <alignment horizontal="center" vertical="top" wrapText="1"/>
    </xf>
    <xf numFmtId="0" fontId="22" fillId="0" borderId="0" xfId="6" applyFont="1"/>
    <xf numFmtId="0" fontId="23" fillId="0" borderId="24" xfId="6" applyFont="1" applyBorder="1" applyAlignment="1">
      <alignment horizontal="left" vertical="top"/>
    </xf>
    <xf numFmtId="0" fontId="23" fillId="0" borderId="24" xfId="6" applyFont="1" applyBorder="1"/>
    <xf numFmtId="0" fontId="23" fillId="0" borderId="27" xfId="6" applyFont="1" applyBorder="1" applyAlignment="1">
      <alignment horizontal="right" vertical="center"/>
    </xf>
    <xf numFmtId="0" fontId="7" fillId="0" borderId="39" xfId="3" applyFont="1" applyBorder="1" applyAlignment="1">
      <alignment horizontal="center" vertical="center"/>
    </xf>
    <xf numFmtId="0" fontId="7" fillId="0" borderId="40" xfId="3" applyFont="1" applyBorder="1" applyAlignment="1">
      <alignment horizontal="center" vertical="center"/>
    </xf>
    <xf numFmtId="3" fontId="7" fillId="0" borderId="41" xfId="3" applyNumberFormat="1" applyFont="1" applyBorder="1" applyAlignment="1">
      <alignment horizontal="center" vertical="center"/>
    </xf>
    <xf numFmtId="1" fontId="7" fillId="0" borderId="39" xfId="3" applyNumberFormat="1" applyFont="1" applyBorder="1" applyAlignment="1">
      <alignment horizontal="center" vertical="center"/>
    </xf>
    <xf numFmtId="1" fontId="7" fillId="0" borderId="40" xfId="3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3" fillId="0" borderId="5" xfId="1" applyFont="1" applyBorder="1" applyAlignment="1" applyProtection="1">
      <alignment horizontal="center" vertical="top" wrapText="1"/>
    </xf>
    <xf numFmtId="0" fontId="3" fillId="0" borderId="3" xfId="1" applyFont="1" applyBorder="1" applyAlignment="1" applyProtection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33" fillId="0" borderId="0" xfId="3" applyFont="1" applyAlignment="1">
      <alignment horizontal="left"/>
    </xf>
    <xf numFmtId="0" fontId="8" fillId="0" borderId="0" xfId="3" applyFont="1" applyAlignment="1">
      <alignment horizontal="center" wrapText="1"/>
    </xf>
    <xf numFmtId="0" fontId="8" fillId="0" borderId="8" xfId="3" applyFont="1" applyBorder="1" applyAlignment="1">
      <alignment horizontal="center"/>
    </xf>
    <xf numFmtId="0" fontId="7" fillId="0" borderId="0" xfId="3" applyFont="1" applyAlignment="1">
      <alignment horizontal="center" vertical="top"/>
    </xf>
    <xf numFmtId="0" fontId="12" fillId="0" borderId="6" xfId="3" applyFont="1" applyBorder="1" applyAlignment="1">
      <alignment horizontal="center" vertical="center" wrapText="1"/>
    </xf>
    <xf numFmtId="0" fontId="12" fillId="0" borderId="6" xfId="3" applyFont="1" applyBorder="1" applyAlignment="1">
      <alignment horizontal="center" vertical="center"/>
    </xf>
    <xf numFmtId="0" fontId="12" fillId="0" borderId="28" xfId="3" applyFont="1" applyBorder="1" applyAlignment="1">
      <alignment horizontal="center" vertical="center" wrapText="1"/>
    </xf>
    <xf numFmtId="0" fontId="12" fillId="0" borderId="29" xfId="3" applyFont="1" applyBorder="1" applyAlignment="1">
      <alignment horizontal="center" vertical="center" wrapText="1"/>
    </xf>
    <xf numFmtId="0" fontId="12" fillId="0" borderId="30" xfId="3" applyFont="1" applyBorder="1" applyAlignment="1">
      <alignment horizontal="center" vertical="center" wrapText="1"/>
    </xf>
    <xf numFmtId="49" fontId="12" fillId="0" borderId="6" xfId="3" applyNumberFormat="1" applyFont="1" applyBorder="1" applyAlignment="1">
      <alignment horizontal="center" vertical="top"/>
    </xf>
    <xf numFmtId="0" fontId="12" fillId="0" borderId="10" xfId="3" applyFont="1" applyBorder="1" applyAlignment="1">
      <alignment horizontal="left" vertical="top" wrapText="1"/>
    </xf>
    <xf numFmtId="0" fontId="12" fillId="0" borderId="11" xfId="3" applyFont="1" applyBorder="1" applyAlignment="1">
      <alignment horizontal="left" vertical="top" wrapText="1"/>
    </xf>
    <xf numFmtId="0" fontId="12" fillId="0" borderId="6" xfId="3" applyFont="1" applyBorder="1" applyAlignment="1">
      <alignment horizontal="center" vertical="top" wrapText="1"/>
    </xf>
    <xf numFmtId="49" fontId="12" fillId="0" borderId="6" xfId="3" applyNumberFormat="1" applyFont="1" applyBorder="1" applyAlignment="1">
      <alignment horizontal="left" vertical="top" wrapText="1"/>
    </xf>
    <xf numFmtId="49" fontId="12" fillId="0" borderId="28" xfId="3" applyNumberFormat="1" applyFont="1" applyBorder="1" applyAlignment="1">
      <alignment horizontal="center" vertical="top"/>
    </xf>
    <xf numFmtId="49" fontId="12" fillId="0" borderId="29" xfId="3" applyNumberFormat="1" applyFont="1" applyBorder="1" applyAlignment="1">
      <alignment horizontal="center" vertical="top"/>
    </xf>
    <xf numFmtId="49" fontId="12" fillId="0" borderId="30" xfId="3" applyNumberFormat="1" applyFont="1" applyBorder="1" applyAlignment="1">
      <alignment horizontal="center" vertical="top"/>
    </xf>
    <xf numFmtId="49" fontId="12" fillId="0" borderId="31" xfId="3" applyNumberFormat="1" applyFont="1" applyBorder="1" applyAlignment="1">
      <alignment horizontal="center" vertical="top"/>
    </xf>
    <xf numFmtId="49" fontId="12" fillId="0" borderId="8" xfId="3" applyNumberFormat="1" applyFont="1" applyBorder="1" applyAlignment="1">
      <alignment horizontal="center" vertical="top"/>
    </xf>
    <xf numFmtId="49" fontId="12" fillId="0" borderId="32" xfId="3" applyNumberFormat="1" applyFont="1" applyBorder="1" applyAlignment="1">
      <alignment horizontal="center" vertical="top"/>
    </xf>
    <xf numFmtId="0" fontId="12" fillId="0" borderId="28" xfId="3" applyFont="1" applyBorder="1" applyAlignment="1">
      <alignment horizontal="left" vertical="top"/>
    </xf>
    <xf numFmtId="0" fontId="12" fillId="0" borderId="31" xfId="3" applyFont="1" applyBorder="1" applyAlignment="1">
      <alignment horizontal="left" vertical="top"/>
    </xf>
    <xf numFmtId="0" fontId="12" fillId="0" borderId="29" xfId="3" applyFont="1" applyBorder="1" applyAlignment="1">
      <alignment horizontal="left" vertical="top" wrapText="1"/>
    </xf>
    <xf numFmtId="0" fontId="12" fillId="0" borderId="30" xfId="3" applyFont="1" applyBorder="1" applyAlignment="1">
      <alignment horizontal="left" vertical="top" wrapText="1"/>
    </xf>
    <xf numFmtId="0" fontId="12" fillId="0" borderId="8" xfId="3" applyFont="1" applyBorder="1" applyAlignment="1">
      <alignment horizontal="left" vertical="top" wrapText="1"/>
    </xf>
    <xf numFmtId="0" fontId="12" fillId="0" borderId="32" xfId="3" applyFont="1" applyBorder="1" applyAlignment="1">
      <alignment horizontal="left" vertical="top" wrapText="1"/>
    </xf>
    <xf numFmtId="0" fontId="12" fillId="0" borderId="28" xfId="3" applyFont="1" applyBorder="1" applyAlignment="1">
      <alignment horizontal="center" wrapText="1"/>
    </xf>
    <xf numFmtId="0" fontId="12" fillId="0" borderId="29" xfId="3" applyFont="1" applyBorder="1" applyAlignment="1">
      <alignment horizontal="center" wrapText="1"/>
    </xf>
    <xf numFmtId="0" fontId="12" fillId="0" borderId="30" xfId="3" applyFont="1" applyBorder="1" applyAlignment="1">
      <alignment horizontal="center" wrapText="1"/>
    </xf>
    <xf numFmtId="49" fontId="12" fillId="0" borderId="28" xfId="3" applyNumberFormat="1" applyFont="1" applyBorder="1" applyAlignment="1">
      <alignment horizontal="left" vertical="top" wrapText="1"/>
    </xf>
    <xf numFmtId="49" fontId="12" fillId="0" borderId="29" xfId="3" applyNumberFormat="1" applyFont="1" applyBorder="1" applyAlignment="1">
      <alignment horizontal="left" vertical="top" wrapText="1"/>
    </xf>
    <xf numFmtId="49" fontId="12" fillId="0" borderId="30" xfId="3" applyNumberFormat="1" applyFont="1" applyBorder="1" applyAlignment="1">
      <alignment horizontal="left" vertical="top" wrapText="1"/>
    </xf>
    <xf numFmtId="49" fontId="12" fillId="0" borderId="31" xfId="3" applyNumberFormat="1" applyFont="1" applyBorder="1" applyAlignment="1">
      <alignment horizontal="left" vertical="top" wrapText="1"/>
    </xf>
    <xf numFmtId="49" fontId="12" fillId="0" borderId="8" xfId="3" applyNumberFormat="1" applyFont="1" applyBorder="1" applyAlignment="1">
      <alignment horizontal="left" vertical="top" wrapText="1"/>
    </xf>
    <xf numFmtId="49" fontId="12" fillId="0" borderId="32" xfId="3" applyNumberFormat="1" applyFont="1" applyBorder="1" applyAlignment="1">
      <alignment horizontal="left" vertical="top" wrapText="1"/>
    </xf>
    <xf numFmtId="165" fontId="12" fillId="0" borderId="33" xfId="3" applyNumberFormat="1" applyFont="1" applyBorder="1" applyAlignment="1">
      <alignment horizontal="center" vertical="center"/>
    </xf>
    <xf numFmtId="0" fontId="12" fillId="0" borderId="33" xfId="3" applyFont="1" applyBorder="1" applyAlignment="1">
      <alignment horizontal="center" vertical="top"/>
    </xf>
    <xf numFmtId="0" fontId="12" fillId="0" borderId="28" xfId="3" applyFont="1" applyBorder="1" applyAlignment="1">
      <alignment horizontal="center" vertical="center"/>
    </xf>
    <xf numFmtId="0" fontId="12" fillId="0" borderId="29" xfId="3" applyFont="1" applyBorder="1" applyAlignment="1">
      <alignment horizontal="center" vertical="center"/>
    </xf>
    <xf numFmtId="0" fontId="12" fillId="0" borderId="30" xfId="3" applyFont="1" applyBorder="1" applyAlignment="1">
      <alignment horizontal="center" vertical="center"/>
    </xf>
    <xf numFmtId="0" fontId="12" fillId="0" borderId="31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0" fontId="12" fillId="0" borderId="32" xfId="3" applyFont="1" applyBorder="1" applyAlignment="1">
      <alignment horizontal="center" vertical="center"/>
    </xf>
    <xf numFmtId="0" fontId="12" fillId="0" borderId="33" xfId="3" applyNumberFormat="1" applyFont="1" applyBorder="1" applyAlignment="1">
      <alignment horizontal="center" vertical="top"/>
    </xf>
    <xf numFmtId="49" fontId="12" fillId="0" borderId="33" xfId="3" applyNumberFormat="1" applyFont="1" applyBorder="1" applyAlignment="1">
      <alignment horizontal="center" vertical="top"/>
    </xf>
    <xf numFmtId="0" fontId="14" fillId="0" borderId="0" xfId="3" applyFont="1" applyAlignment="1">
      <alignment horizontal="justify" wrapText="1"/>
    </xf>
    <xf numFmtId="0" fontId="15" fillId="0" borderId="0" xfId="3" applyFont="1" applyAlignment="1">
      <alignment horizontal="justify" wrapText="1"/>
    </xf>
    <xf numFmtId="0" fontId="17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0" fillId="0" borderId="0" xfId="4" applyFont="1" applyAlignment="1">
      <alignment horizontal="center" vertical="top" wrapText="1"/>
    </xf>
    <xf numFmtId="0" fontId="10" fillId="0" borderId="12" xfId="4" applyFont="1" applyBorder="1" applyAlignment="1">
      <alignment horizontal="center"/>
    </xf>
    <xf numFmtId="0" fontId="10" fillId="0" borderId="13" xfId="4" applyFont="1" applyBorder="1" applyAlignment="1">
      <alignment horizontal="center" vertical="top" wrapText="1"/>
    </xf>
    <xf numFmtId="0" fontId="31" fillId="0" borderId="0" xfId="4" applyFont="1" applyAlignment="1">
      <alignment horizontal="center" vertical="top" wrapText="1"/>
    </xf>
    <xf numFmtId="0" fontId="10" fillId="0" borderId="14" xfId="4" applyFont="1" applyBorder="1" applyAlignment="1">
      <alignment horizontal="center" vertical="center" wrapText="1"/>
    </xf>
    <xf numFmtId="0" fontId="21" fillId="0" borderId="18" xfId="6" applyBorder="1" applyAlignment="1">
      <alignment horizontal="center" vertical="center" textRotation="90" wrapText="1"/>
    </xf>
    <xf numFmtId="0" fontId="21" fillId="0" borderId="22" xfId="6" applyBorder="1" applyAlignment="1">
      <alignment horizontal="center" vertical="center" textRotation="90" wrapText="1"/>
    </xf>
    <xf numFmtId="0" fontId="21" fillId="0" borderId="15" xfId="6" applyBorder="1" applyAlignment="1">
      <alignment horizontal="center" vertical="center" wrapText="1"/>
    </xf>
    <xf numFmtId="0" fontId="21" fillId="0" borderId="16" xfId="6" applyBorder="1" applyAlignment="1">
      <alignment horizontal="center" vertical="center" wrapText="1"/>
    </xf>
    <xf numFmtId="0" fontId="21" fillId="0" borderId="17" xfId="6" applyBorder="1" applyAlignment="1">
      <alignment horizontal="center" vertical="center" wrapText="1"/>
    </xf>
    <xf numFmtId="0" fontId="21" fillId="0" borderId="19" xfId="6" applyBorder="1" applyAlignment="1">
      <alignment horizontal="center" vertical="center" wrapText="1"/>
    </xf>
    <xf numFmtId="0" fontId="21" fillId="0" borderId="20" xfId="6" applyBorder="1" applyAlignment="1">
      <alignment horizontal="center" vertical="center" wrapText="1"/>
    </xf>
    <xf numFmtId="0" fontId="21" fillId="0" borderId="21" xfId="6" applyBorder="1" applyAlignment="1">
      <alignment horizontal="center" vertical="center" wrapText="1"/>
    </xf>
    <xf numFmtId="0" fontId="21" fillId="0" borderId="23" xfId="6" applyBorder="1" applyAlignment="1">
      <alignment horizontal="center" vertical="center" wrapText="1"/>
    </xf>
    <xf numFmtId="0" fontId="21" fillId="0" borderId="24" xfId="6" applyBorder="1" applyAlignment="1">
      <alignment horizontal="center" vertical="center" wrapText="1"/>
    </xf>
    <xf numFmtId="0" fontId="21" fillId="0" borderId="25" xfId="6" applyBorder="1" applyAlignment="1">
      <alignment horizontal="center" vertical="center" wrapText="1"/>
    </xf>
    <xf numFmtId="0" fontId="21" fillId="0" borderId="21" xfId="6" applyBorder="1" applyAlignment="1">
      <alignment horizontal="center" vertical="center" textRotation="90" wrapText="1"/>
    </xf>
    <xf numFmtId="0" fontId="21" fillId="0" borderId="26" xfId="6" applyBorder="1" applyAlignment="1">
      <alignment horizontal="center" vertical="center" textRotation="90" wrapText="1"/>
    </xf>
    <xf numFmtId="0" fontId="21" fillId="0" borderId="18" xfId="6" applyFill="1" applyBorder="1" applyAlignment="1">
      <alignment horizontal="center" vertical="center" textRotation="90" wrapText="1"/>
    </xf>
    <xf numFmtId="0" fontId="21" fillId="0" borderId="22" xfId="6" applyFill="1" applyBorder="1" applyAlignment="1">
      <alignment horizontal="center" vertical="center" textRotation="90" wrapText="1"/>
    </xf>
    <xf numFmtId="0" fontId="22" fillId="0" borderId="0" xfId="6" applyFont="1" applyAlignment="1">
      <alignment horizontal="left" vertical="top"/>
    </xf>
    <xf numFmtId="0" fontId="21" fillId="0" borderId="0" xfId="6" applyAlignment="1">
      <alignment horizontal="center"/>
    </xf>
    <xf numFmtId="0" fontId="24" fillId="0" borderId="13" xfId="6" applyFont="1" applyBorder="1" applyAlignment="1">
      <alignment horizontal="center"/>
    </xf>
    <xf numFmtId="0" fontId="21" fillId="0" borderId="13" xfId="6" applyBorder="1" applyAlignment="1">
      <alignment horizontal="center"/>
    </xf>
    <xf numFmtId="0" fontId="30" fillId="0" borderId="20" xfId="6" applyFont="1" applyBorder="1" applyAlignment="1">
      <alignment horizontal="center" vertical="center"/>
    </xf>
    <xf numFmtId="0" fontId="29" fillId="0" borderId="20" xfId="6" applyFont="1" applyBorder="1" applyAlignment="1">
      <alignment horizontal="center" vertical="center"/>
    </xf>
    <xf numFmtId="0" fontId="23" fillId="0" borderId="0" xfId="6" applyFont="1" applyAlignment="1">
      <alignment horizontal="left" vertical="top" wrapText="1"/>
    </xf>
    <xf numFmtId="0" fontId="21" fillId="0" borderId="0" xfId="6" applyAlignment="1">
      <alignment horizontal="left" vertical="top" wrapText="1"/>
    </xf>
    <xf numFmtId="0" fontId="21" fillId="0" borderId="0" xfId="6"/>
    <xf numFmtId="0" fontId="23" fillId="0" borderId="24" xfId="6" applyFont="1" applyBorder="1" applyAlignment="1">
      <alignment horizontal="center" vertical="center" wrapText="1"/>
    </xf>
    <xf numFmtId="0" fontId="21" fillId="0" borderId="24" xfId="6" applyBorder="1" applyAlignment="1">
      <alignment horizontal="left" vertical="top" wrapText="1"/>
    </xf>
  </cellXfs>
  <cellStyles count="9">
    <cellStyle name="Гиперссылка" xfId="1" builtinId="8"/>
    <cellStyle name="Обычный" xfId="0" builtinId="0"/>
    <cellStyle name="Обычный 2" xfId="2" xr:uid="{00000000-0005-0000-0000-000002000000}"/>
    <cellStyle name="Обычный 2 2" xfId="4" xr:uid="{45178859-BCDD-4FF8-ABE4-D303E35659F0}"/>
    <cellStyle name="Обычный 2 3" xfId="8" xr:uid="{3496A2E0-01F2-4454-B0DC-726E58B8E1D3}"/>
    <cellStyle name="Обычный 3" xfId="5" xr:uid="{A1C17BF3-7021-43E0-82CB-D000582E0819}"/>
    <cellStyle name="Обычный 3 2" xfId="6" xr:uid="{8764DBEA-0811-446E-9DD1-A76742B1DBFA}"/>
    <cellStyle name="Обычный 4" xfId="3" xr:uid="{A77268F9-80AC-4F22-832F-E3B78D5DA88B}"/>
    <cellStyle name="Финансовый 2" xfId="7" xr:uid="{287F53B0-0FA1-43AC-BA81-0F1FF54D641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4317D-E9A7-45E4-95F8-F2CA7A4437FE}">
  <sheetPr>
    <tabColor rgb="FFFF0000"/>
  </sheetPr>
  <dimension ref="A1:CZ27"/>
  <sheetViews>
    <sheetView view="pageBreakPreview" topLeftCell="A13" zoomScaleNormal="100" zoomScaleSheetLayoutView="100" workbookViewId="0">
      <selection activeCell="EV19" sqref="EV19"/>
    </sheetView>
  </sheetViews>
  <sheetFormatPr defaultColWidth="0.85546875" defaultRowHeight="15" x14ac:dyDescent="0.25"/>
  <cols>
    <col min="1" max="16384" width="0.85546875" style="30"/>
  </cols>
  <sheetData>
    <row r="1" spans="1:104" s="28" customFormat="1" ht="15.75" x14ac:dyDescent="0.25">
      <c r="CZ1" s="17" t="s">
        <v>114</v>
      </c>
    </row>
    <row r="2" spans="1:104" s="28" customFormat="1" ht="15.75" x14ac:dyDescent="0.25"/>
    <row r="3" spans="1:104" s="28" customFormat="1" ht="31.5" customHeight="1" x14ac:dyDescent="0.25">
      <c r="A3" s="91" t="s">
        <v>115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</row>
    <row r="4" spans="1:104" s="28" customFormat="1" ht="15.75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</row>
    <row r="5" spans="1:104" ht="15.75" x14ac:dyDescent="0.25">
      <c r="F5" s="92" t="s">
        <v>139</v>
      </c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</row>
    <row r="6" spans="1:104" s="31" customFormat="1" ht="15" customHeight="1" x14ac:dyDescent="0.2">
      <c r="F6" s="93" t="s">
        <v>116</v>
      </c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</row>
    <row r="8" spans="1:104" s="32" customFormat="1" ht="117" customHeight="1" x14ac:dyDescent="0.25">
      <c r="A8" s="94" t="s">
        <v>117</v>
      </c>
      <c r="B8" s="95"/>
      <c r="C8" s="95"/>
      <c r="D8" s="95"/>
      <c r="E8" s="95"/>
      <c r="F8" s="95"/>
      <c r="G8" s="96" t="s">
        <v>118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8"/>
      <c r="BE8" s="96" t="s">
        <v>44</v>
      </c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8"/>
      <c r="CC8" s="96" t="s">
        <v>119</v>
      </c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8"/>
    </row>
    <row r="9" spans="1:104" s="34" customFormat="1" ht="32.25" customHeight="1" x14ac:dyDescent="0.25">
      <c r="A9" s="99" t="s">
        <v>120</v>
      </c>
      <c r="B9" s="99"/>
      <c r="C9" s="99"/>
      <c r="D9" s="99"/>
      <c r="E9" s="99"/>
      <c r="F9" s="99"/>
      <c r="G9" s="33"/>
      <c r="H9" s="100" t="s">
        <v>121</v>
      </c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1"/>
      <c r="BE9" s="102">
        <v>734.03499999999997</v>
      </c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</row>
    <row r="10" spans="1:104" s="34" customFormat="1" ht="47.25" customHeight="1" x14ac:dyDescent="0.25">
      <c r="A10" s="99" t="s">
        <v>43</v>
      </c>
      <c r="B10" s="99"/>
      <c r="C10" s="99"/>
      <c r="D10" s="99"/>
      <c r="E10" s="99"/>
      <c r="F10" s="99"/>
      <c r="G10" s="33"/>
      <c r="H10" s="100" t="s">
        <v>122</v>
      </c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1"/>
      <c r="BE10" s="102">
        <v>174.13800000000001</v>
      </c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</row>
    <row r="11" spans="1:104" s="34" customFormat="1" ht="36" customHeight="1" x14ac:dyDescent="0.25">
      <c r="A11" s="104" t="s">
        <v>123</v>
      </c>
      <c r="B11" s="105"/>
      <c r="C11" s="105"/>
      <c r="D11" s="105"/>
      <c r="E11" s="105"/>
      <c r="F11" s="106"/>
      <c r="G11" s="110"/>
      <c r="H11" s="112" t="s">
        <v>124</v>
      </c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3"/>
      <c r="BE11" s="116" t="s">
        <v>125</v>
      </c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8"/>
      <c r="CC11" s="119"/>
      <c r="CD11" s="120"/>
      <c r="CE11" s="120"/>
      <c r="CF11" s="120"/>
      <c r="CG11" s="120"/>
      <c r="CH11" s="120"/>
      <c r="CI11" s="120"/>
      <c r="CJ11" s="120"/>
      <c r="CK11" s="120"/>
      <c r="CL11" s="120"/>
      <c r="CM11" s="120"/>
      <c r="CN11" s="120"/>
      <c r="CO11" s="120"/>
      <c r="CP11" s="120"/>
      <c r="CQ11" s="120"/>
      <c r="CR11" s="120"/>
      <c r="CS11" s="120"/>
      <c r="CT11" s="120"/>
      <c r="CU11" s="120"/>
      <c r="CV11" s="120"/>
      <c r="CW11" s="120"/>
      <c r="CX11" s="120"/>
      <c r="CY11" s="120"/>
      <c r="CZ11" s="121"/>
    </row>
    <row r="12" spans="1:104" s="34" customFormat="1" ht="24" customHeight="1" x14ac:dyDescent="0.25">
      <c r="A12" s="107"/>
      <c r="B12" s="108"/>
      <c r="C12" s="108"/>
      <c r="D12" s="108"/>
      <c r="E12" s="108"/>
      <c r="F12" s="109"/>
      <c r="G12" s="111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5"/>
      <c r="BE12" s="125">
        <f>BE10/BE9</f>
        <v>0.23723391936351809</v>
      </c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2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4"/>
    </row>
    <row r="13" spans="1:104" s="34" customFormat="1" ht="87" customHeight="1" x14ac:dyDescent="0.25">
      <c r="A13" s="104" t="s">
        <v>126</v>
      </c>
      <c r="B13" s="105"/>
      <c r="C13" s="105"/>
      <c r="D13" s="105"/>
      <c r="E13" s="105"/>
      <c r="F13" s="106"/>
      <c r="G13" s="110"/>
      <c r="H13" s="112" t="s">
        <v>127</v>
      </c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3"/>
      <c r="BE13" s="116" t="s">
        <v>128</v>
      </c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8"/>
      <c r="CC13" s="119"/>
      <c r="CD13" s="120"/>
      <c r="CE13" s="120"/>
      <c r="CF13" s="120"/>
      <c r="CG13" s="120"/>
      <c r="CH13" s="120"/>
      <c r="CI13" s="120"/>
      <c r="CJ13" s="120"/>
      <c r="CK13" s="120"/>
      <c r="CL13" s="120"/>
      <c r="CM13" s="120"/>
      <c r="CN13" s="120"/>
      <c r="CO13" s="120"/>
      <c r="CP13" s="120"/>
      <c r="CQ13" s="120"/>
      <c r="CR13" s="120"/>
      <c r="CS13" s="120"/>
      <c r="CT13" s="120"/>
      <c r="CU13" s="120"/>
      <c r="CV13" s="120"/>
      <c r="CW13" s="120"/>
      <c r="CX13" s="120"/>
      <c r="CY13" s="120"/>
      <c r="CZ13" s="121"/>
    </row>
    <row r="14" spans="1:104" s="34" customFormat="1" x14ac:dyDescent="0.25">
      <c r="A14" s="107"/>
      <c r="B14" s="108"/>
      <c r="C14" s="108"/>
      <c r="D14" s="108"/>
      <c r="E14" s="108"/>
      <c r="F14" s="109"/>
      <c r="G14" s="111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5"/>
      <c r="BE14" s="126">
        <f>'1.3'!D11</f>
        <v>4456</v>
      </c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2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4"/>
    </row>
    <row r="15" spans="1:104" s="34" customFormat="1" ht="16.5" customHeight="1" x14ac:dyDescent="0.25">
      <c r="A15" s="99" t="s">
        <v>129</v>
      </c>
      <c r="B15" s="99"/>
      <c r="C15" s="99"/>
      <c r="D15" s="99"/>
      <c r="E15" s="99"/>
      <c r="F15" s="99"/>
      <c r="G15" s="33"/>
      <c r="H15" s="100" t="s">
        <v>50</v>
      </c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1"/>
      <c r="BE15" s="102">
        <v>261</v>
      </c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</row>
    <row r="16" spans="1:104" s="34" customFormat="1" ht="16.5" customHeight="1" x14ac:dyDescent="0.25">
      <c r="A16" s="99" t="s">
        <v>130</v>
      </c>
      <c r="B16" s="99"/>
      <c r="C16" s="99"/>
      <c r="D16" s="99"/>
      <c r="E16" s="99"/>
      <c r="F16" s="99"/>
      <c r="G16" s="33"/>
      <c r="H16" s="100" t="s">
        <v>51</v>
      </c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1"/>
      <c r="BE16" s="102">
        <f>'ф. 1.9'!C11</f>
        <v>19.899999999999999</v>
      </c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</row>
    <row r="17" spans="1:104" s="34" customFormat="1" ht="21.75" customHeight="1" x14ac:dyDescent="0.25">
      <c r="A17" s="104" t="s">
        <v>131</v>
      </c>
      <c r="B17" s="105"/>
      <c r="C17" s="105"/>
      <c r="D17" s="105"/>
      <c r="E17" s="105"/>
      <c r="F17" s="106"/>
      <c r="G17" s="110"/>
      <c r="H17" s="112" t="s">
        <v>132</v>
      </c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3"/>
      <c r="BE17" s="116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8"/>
      <c r="CC17" s="127" t="s">
        <v>53</v>
      </c>
      <c r="CD17" s="128"/>
      <c r="CE17" s="128"/>
      <c r="CF17" s="128"/>
      <c r="CG17" s="128"/>
      <c r="CH17" s="128"/>
      <c r="CI17" s="128"/>
      <c r="CJ17" s="128"/>
      <c r="CK17" s="128"/>
      <c r="CL17" s="128"/>
      <c r="CM17" s="128"/>
      <c r="CN17" s="128"/>
      <c r="CO17" s="128"/>
      <c r="CP17" s="128"/>
      <c r="CQ17" s="128"/>
      <c r="CR17" s="128"/>
      <c r="CS17" s="128"/>
      <c r="CT17" s="128"/>
      <c r="CU17" s="128"/>
      <c r="CV17" s="128"/>
      <c r="CW17" s="128"/>
      <c r="CX17" s="128"/>
      <c r="CY17" s="128"/>
      <c r="CZ17" s="129"/>
    </row>
    <row r="18" spans="1:104" s="34" customFormat="1" ht="23.25" customHeight="1" x14ac:dyDescent="0.25">
      <c r="A18" s="107"/>
      <c r="B18" s="108"/>
      <c r="C18" s="108"/>
      <c r="D18" s="108"/>
      <c r="E18" s="108"/>
      <c r="F18" s="109"/>
      <c r="G18" s="111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5"/>
      <c r="BE18" s="133">
        <v>8</v>
      </c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0"/>
      <c r="CD18" s="131"/>
      <c r="CE18" s="131"/>
      <c r="CF18" s="131"/>
      <c r="CG18" s="131"/>
      <c r="CH18" s="131"/>
      <c r="CI18" s="131"/>
      <c r="CJ18" s="131"/>
      <c r="CK18" s="131"/>
      <c r="CL18" s="131"/>
      <c r="CM18" s="131"/>
      <c r="CN18" s="131"/>
      <c r="CO18" s="131"/>
      <c r="CP18" s="131"/>
      <c r="CQ18" s="131"/>
      <c r="CR18" s="131"/>
      <c r="CS18" s="131"/>
      <c r="CT18" s="131"/>
      <c r="CU18" s="131"/>
      <c r="CV18" s="131"/>
      <c r="CW18" s="131"/>
      <c r="CX18" s="131"/>
      <c r="CY18" s="131"/>
      <c r="CZ18" s="132"/>
    </row>
    <row r="19" spans="1:104" s="34" customFormat="1" ht="26.25" customHeight="1" x14ac:dyDescent="0.25">
      <c r="A19" s="104" t="s">
        <v>133</v>
      </c>
      <c r="B19" s="105"/>
      <c r="C19" s="105"/>
      <c r="D19" s="105"/>
      <c r="E19" s="105"/>
      <c r="F19" s="106"/>
      <c r="G19" s="110"/>
      <c r="H19" s="112" t="s">
        <v>134</v>
      </c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3"/>
      <c r="BE19" s="116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8"/>
      <c r="CC19" s="127" t="s">
        <v>53</v>
      </c>
      <c r="CD19" s="128"/>
      <c r="CE19" s="128"/>
      <c r="CF19" s="128"/>
      <c r="CG19" s="128"/>
      <c r="CH19" s="128"/>
      <c r="CI19" s="128"/>
      <c r="CJ19" s="128"/>
      <c r="CK19" s="128"/>
      <c r="CL19" s="128"/>
      <c r="CM19" s="128"/>
      <c r="CN19" s="128"/>
      <c r="CO19" s="128"/>
      <c r="CP19" s="128"/>
      <c r="CQ19" s="128"/>
      <c r="CR19" s="128"/>
      <c r="CS19" s="128"/>
      <c r="CT19" s="128"/>
      <c r="CU19" s="128"/>
      <c r="CV19" s="128"/>
      <c r="CW19" s="128"/>
      <c r="CX19" s="128"/>
      <c r="CY19" s="128"/>
      <c r="CZ19" s="129"/>
    </row>
    <row r="20" spans="1:104" s="34" customFormat="1" ht="18" customHeight="1" x14ac:dyDescent="0.25">
      <c r="A20" s="107"/>
      <c r="B20" s="108"/>
      <c r="C20" s="108"/>
      <c r="D20" s="108"/>
      <c r="E20" s="108"/>
      <c r="F20" s="109"/>
      <c r="G20" s="111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5"/>
      <c r="BE20" s="133">
        <v>6</v>
      </c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0"/>
      <c r="CD20" s="131"/>
      <c r="CE20" s="131"/>
      <c r="CF20" s="131"/>
      <c r="CG20" s="131"/>
      <c r="CH20" s="131"/>
      <c r="CI20" s="131"/>
      <c r="CJ20" s="131"/>
      <c r="CK20" s="131"/>
      <c r="CL20" s="131"/>
      <c r="CM20" s="131"/>
      <c r="CN20" s="131"/>
      <c r="CO20" s="131"/>
      <c r="CP20" s="131"/>
      <c r="CQ20" s="131"/>
      <c r="CR20" s="131"/>
      <c r="CS20" s="131"/>
      <c r="CT20" s="131"/>
      <c r="CU20" s="131"/>
      <c r="CV20" s="131"/>
      <c r="CW20" s="131"/>
      <c r="CX20" s="131"/>
      <c r="CY20" s="131"/>
      <c r="CZ20" s="132"/>
    </row>
    <row r="21" spans="1:104" ht="3" customHeight="1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</row>
    <row r="22" spans="1:104" s="36" customFormat="1" ht="38.25" customHeight="1" x14ac:dyDescent="0.2">
      <c r="A22" s="135" t="s">
        <v>135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136"/>
      <c r="CT22" s="136"/>
      <c r="CU22" s="136"/>
      <c r="CV22" s="136"/>
      <c r="CW22" s="136"/>
      <c r="CX22" s="136"/>
      <c r="CY22" s="136"/>
      <c r="CZ22" s="136"/>
    </row>
    <row r="23" spans="1:104" s="36" customFormat="1" ht="36" customHeight="1" x14ac:dyDescent="0.2">
      <c r="A23" s="135" t="s">
        <v>136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6"/>
      <c r="CD23" s="136"/>
      <c r="CE23" s="136"/>
      <c r="CF23" s="136"/>
      <c r="CG23" s="136"/>
      <c r="CH23" s="136"/>
      <c r="CI23" s="136"/>
      <c r="CJ23" s="136"/>
      <c r="CK23" s="136"/>
      <c r="CL23" s="136"/>
      <c r="CM23" s="136"/>
      <c r="CN23" s="136"/>
      <c r="CO23" s="136"/>
      <c r="CP23" s="136"/>
      <c r="CQ23" s="136"/>
      <c r="CR23" s="136"/>
      <c r="CS23" s="136"/>
      <c r="CT23" s="136"/>
      <c r="CU23" s="136"/>
      <c r="CV23" s="136"/>
      <c r="CW23" s="136"/>
      <c r="CX23" s="136"/>
      <c r="CY23" s="136"/>
      <c r="CZ23" s="136"/>
    </row>
    <row r="24" spans="1:104" s="36" customFormat="1" ht="24" customHeight="1" x14ac:dyDescent="0.2">
      <c r="A24" s="135" t="s">
        <v>137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6"/>
      <c r="CD24" s="136"/>
      <c r="CE24" s="136"/>
      <c r="CF24" s="136"/>
      <c r="CG24" s="136"/>
      <c r="CH24" s="136"/>
      <c r="CI24" s="136"/>
      <c r="CJ24" s="136"/>
      <c r="CK24" s="136"/>
      <c r="CL24" s="136"/>
      <c r="CM24" s="136"/>
      <c r="CN24" s="136"/>
      <c r="CO24" s="136"/>
      <c r="CP24" s="136"/>
      <c r="CQ24" s="136"/>
      <c r="CR24" s="136"/>
      <c r="CS24" s="136"/>
      <c r="CT24" s="136"/>
      <c r="CU24" s="136"/>
      <c r="CV24" s="136"/>
      <c r="CW24" s="136"/>
      <c r="CX24" s="136"/>
      <c r="CY24" s="136"/>
      <c r="CZ24" s="136"/>
    </row>
    <row r="25" spans="1:104" s="36" customFormat="1" ht="36" customHeight="1" x14ac:dyDescent="0.2">
      <c r="A25" s="135" t="s">
        <v>138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  <c r="BK25" s="136"/>
      <c r="BL25" s="136"/>
      <c r="BM25" s="136"/>
      <c r="BN25" s="136"/>
      <c r="BO25" s="136"/>
      <c r="BP25" s="136"/>
      <c r="BQ25" s="136"/>
      <c r="BR25" s="136"/>
      <c r="BS25" s="136"/>
      <c r="BT25" s="136"/>
      <c r="BU25" s="136"/>
      <c r="BV25" s="136"/>
      <c r="BW25" s="136"/>
      <c r="BX25" s="136"/>
      <c r="BY25" s="136"/>
      <c r="BZ25" s="136"/>
      <c r="CA25" s="136"/>
      <c r="CB25" s="136"/>
      <c r="CC25" s="136"/>
      <c r="CD25" s="136"/>
      <c r="CE25" s="136"/>
      <c r="CF25" s="136"/>
      <c r="CG25" s="136"/>
      <c r="CH25" s="136"/>
      <c r="CI25" s="136"/>
      <c r="CJ25" s="136"/>
      <c r="CK25" s="136"/>
      <c r="CL25" s="136"/>
      <c r="CM25" s="136"/>
      <c r="CN25" s="136"/>
      <c r="CO25" s="136"/>
      <c r="CP25" s="136"/>
      <c r="CQ25" s="136"/>
      <c r="CR25" s="136"/>
      <c r="CS25" s="136"/>
      <c r="CT25" s="136"/>
      <c r="CU25" s="136"/>
      <c r="CV25" s="136"/>
      <c r="CW25" s="136"/>
      <c r="CX25" s="136"/>
      <c r="CY25" s="136"/>
      <c r="CZ25" s="136"/>
    </row>
    <row r="26" spans="1:104" ht="16.5" customHeight="1" x14ac:dyDescent="0.25"/>
    <row r="27" spans="1:104" ht="18.75" x14ac:dyDescent="0.3">
      <c r="A27" s="90" t="s">
        <v>142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</row>
  </sheetData>
  <mergeCells count="52">
    <mergeCell ref="A22:CZ22"/>
    <mergeCell ref="A23:CZ23"/>
    <mergeCell ref="A24:CZ24"/>
    <mergeCell ref="A25:CZ25"/>
    <mergeCell ref="A19:F20"/>
    <mergeCell ref="G19:G20"/>
    <mergeCell ref="H19:BD20"/>
    <mergeCell ref="BE19:CB19"/>
    <mergeCell ref="CC19:CZ20"/>
    <mergeCell ref="BE20:CB20"/>
    <mergeCell ref="A17:F18"/>
    <mergeCell ref="G17:G18"/>
    <mergeCell ref="H17:BD18"/>
    <mergeCell ref="BE17:CB17"/>
    <mergeCell ref="CC17:CZ18"/>
    <mergeCell ref="BE18:CB18"/>
    <mergeCell ref="A15:F15"/>
    <mergeCell ref="H15:BD15"/>
    <mergeCell ref="BE15:CB15"/>
    <mergeCell ref="CC15:CZ15"/>
    <mergeCell ref="A16:F16"/>
    <mergeCell ref="H16:BD16"/>
    <mergeCell ref="BE16:CB16"/>
    <mergeCell ref="CC16:CZ16"/>
    <mergeCell ref="A13:F14"/>
    <mergeCell ref="G13:G14"/>
    <mergeCell ref="H13:BD14"/>
    <mergeCell ref="BE13:CB13"/>
    <mergeCell ref="CC13:CZ14"/>
    <mergeCell ref="BE14:CB14"/>
    <mergeCell ref="A11:F12"/>
    <mergeCell ref="G11:G12"/>
    <mergeCell ref="H11:BD12"/>
    <mergeCell ref="BE11:CB11"/>
    <mergeCell ref="CC11:CZ12"/>
    <mergeCell ref="BE12:CB12"/>
    <mergeCell ref="A27:CZ27"/>
    <mergeCell ref="A3:CZ3"/>
    <mergeCell ref="F5:CU5"/>
    <mergeCell ref="F6:CU6"/>
    <mergeCell ref="A8:F8"/>
    <mergeCell ref="G8:BD8"/>
    <mergeCell ref="BE8:CB8"/>
    <mergeCell ref="CC8:CZ8"/>
    <mergeCell ref="A9:F9"/>
    <mergeCell ref="H9:BD9"/>
    <mergeCell ref="BE9:CB9"/>
    <mergeCell ref="CC9:CZ9"/>
    <mergeCell ref="A10:F10"/>
    <mergeCell ref="H10:BD10"/>
    <mergeCell ref="BE10:CB10"/>
    <mergeCell ref="CC10:CZ10"/>
  </mergeCells>
  <pageMargins left="0.78740157480314965" right="0.59055118110236227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5"/>
  <sheetViews>
    <sheetView tabSelected="1" view="pageBreakPreview" zoomScale="60" zoomScaleNormal="100" workbookViewId="0">
      <selection activeCell="M29" sqref="M29"/>
    </sheetView>
  </sheetViews>
  <sheetFormatPr defaultRowHeight="15" x14ac:dyDescent="0.25"/>
  <cols>
    <col min="1" max="1" width="45.140625" customWidth="1"/>
    <col min="2" max="2" width="17.5703125" customWidth="1"/>
    <col min="3" max="3" width="21.7109375" customWidth="1"/>
    <col min="4" max="5" width="11.85546875" customWidth="1"/>
    <col min="6" max="7" width="11.42578125" customWidth="1"/>
    <col min="8" max="8" width="11.5703125" bestFit="1" customWidth="1"/>
  </cols>
  <sheetData>
    <row r="2" spans="1:10" x14ac:dyDescent="0.25">
      <c r="A2" s="78" t="s">
        <v>68</v>
      </c>
      <c r="B2" s="79"/>
      <c r="C2" s="79"/>
      <c r="D2" s="79"/>
      <c r="E2" s="79"/>
      <c r="F2" s="79"/>
      <c r="G2" s="79"/>
      <c r="H2" s="79"/>
    </row>
    <row r="3" spans="1:10" ht="135.75" customHeight="1" x14ac:dyDescent="0.25">
      <c r="A3" s="79"/>
      <c r="B3" s="79"/>
      <c r="C3" s="79"/>
      <c r="D3" s="79"/>
      <c r="E3" s="79"/>
      <c r="F3" s="79"/>
      <c r="G3" s="79"/>
      <c r="H3" s="79"/>
    </row>
    <row r="5" spans="1:10" ht="15.75" thickBot="1" x14ac:dyDescent="0.3"/>
    <row r="6" spans="1:10" ht="119.25" customHeight="1" thickBot="1" x14ac:dyDescent="0.3">
      <c r="A6" s="82" t="s">
        <v>37</v>
      </c>
      <c r="B6" s="84" t="s">
        <v>70</v>
      </c>
      <c r="C6" s="86" t="s">
        <v>38</v>
      </c>
      <c r="D6" s="87" t="s">
        <v>39</v>
      </c>
      <c r="E6" s="87"/>
      <c r="F6" s="87"/>
      <c r="G6" s="87"/>
      <c r="H6" s="87"/>
    </row>
    <row r="7" spans="1:10" ht="15.75" thickBot="1" x14ac:dyDescent="0.3">
      <c r="A7" s="83"/>
      <c r="B7" s="85"/>
      <c r="C7" s="83"/>
      <c r="D7" s="88">
        <v>2019</v>
      </c>
      <c r="E7" s="89"/>
      <c r="F7" s="88">
        <v>2020</v>
      </c>
      <c r="G7" s="89"/>
      <c r="H7" s="44">
        <v>2021</v>
      </c>
    </row>
    <row r="8" spans="1:10" ht="15.75" thickBot="1" x14ac:dyDescent="0.3">
      <c r="A8" s="37"/>
      <c r="B8" s="38"/>
      <c r="C8" s="39"/>
      <c r="D8" s="42" t="s">
        <v>140</v>
      </c>
      <c r="E8" s="43" t="s">
        <v>141</v>
      </c>
      <c r="F8" s="5" t="s">
        <v>140</v>
      </c>
      <c r="G8" s="5" t="s">
        <v>141</v>
      </c>
      <c r="H8" s="4"/>
    </row>
    <row r="9" spans="1:10" ht="52.5" customHeight="1" thickBot="1" x14ac:dyDescent="0.3">
      <c r="A9" s="6" t="s">
        <v>40</v>
      </c>
      <c r="B9" s="4"/>
      <c r="C9" s="6" t="s">
        <v>69</v>
      </c>
      <c r="D9" s="11">
        <v>5.8507600000000002</v>
      </c>
      <c r="E9" s="14">
        <v>5.1029014811490105</v>
      </c>
      <c r="F9" s="14">
        <v>4.7415700000000003</v>
      </c>
      <c r="G9" s="14">
        <v>4.6350785457809698</v>
      </c>
      <c r="H9" s="14">
        <v>3.84266</v>
      </c>
    </row>
    <row r="10" spans="1:10" ht="54" customHeight="1" thickBot="1" x14ac:dyDescent="0.3">
      <c r="A10" s="6" t="s">
        <v>41</v>
      </c>
      <c r="B10" s="4"/>
      <c r="C10" s="6" t="s">
        <v>65</v>
      </c>
      <c r="D10" s="11">
        <v>1.0079499999999999</v>
      </c>
      <c r="E10" s="14">
        <v>0.88128366247755874</v>
      </c>
      <c r="F10" s="14">
        <v>0.84560000000000002</v>
      </c>
      <c r="G10" s="14">
        <v>0.81216337522441617</v>
      </c>
      <c r="H10" s="14">
        <v>0.70940000000000003</v>
      </c>
      <c r="I10" s="45"/>
      <c r="J10" s="45"/>
    </row>
    <row r="11" spans="1:10" ht="59.25" customHeight="1" thickBot="1" x14ac:dyDescent="0.3">
      <c r="A11" s="6" t="s">
        <v>42</v>
      </c>
      <c r="B11" s="4"/>
      <c r="C11" s="6" t="s">
        <v>66</v>
      </c>
      <c r="D11" s="11">
        <v>1</v>
      </c>
      <c r="E11" s="40">
        <v>1</v>
      </c>
      <c r="F11" s="11">
        <v>1</v>
      </c>
      <c r="G11" s="11">
        <v>1</v>
      </c>
      <c r="H11" s="11">
        <v>1</v>
      </c>
    </row>
    <row r="14" spans="1:10" ht="24" customHeight="1" x14ac:dyDescent="0.3">
      <c r="A14" s="80" t="s">
        <v>479</v>
      </c>
      <c r="B14" s="80"/>
      <c r="C14" s="80"/>
      <c r="D14" s="80"/>
      <c r="E14" s="80"/>
      <c r="F14" s="80"/>
      <c r="G14" s="80"/>
      <c r="H14" s="80"/>
    </row>
    <row r="15" spans="1:10" x14ac:dyDescent="0.25">
      <c r="A15" s="81"/>
      <c r="B15" s="81"/>
      <c r="C15" s="81"/>
      <c r="D15" s="81"/>
      <c r="E15" s="81"/>
      <c r="F15" s="81"/>
      <c r="G15" s="81"/>
      <c r="H15" s="81"/>
    </row>
  </sheetData>
  <mergeCells count="9">
    <mergeCell ref="A2:H3"/>
    <mergeCell ref="A14:H14"/>
    <mergeCell ref="A15:H15"/>
    <mergeCell ref="A6:A7"/>
    <mergeCell ref="B6:B7"/>
    <mergeCell ref="C6:C7"/>
    <mergeCell ref="D6:H6"/>
    <mergeCell ref="D7:E7"/>
    <mergeCell ref="F7:G7"/>
  </mergeCells>
  <phoneticPr fontId="19" type="noConversion"/>
  <pageMargins left="0.11811023622047245" right="0.11811023622047245" top="0.74803149606299213" bottom="0.74803149606299213" header="0.31496062992125984" footer="0.31496062992125984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8"/>
  <sheetViews>
    <sheetView view="pageBreakPreview" zoomScale="60" zoomScaleNormal="100" workbookViewId="0">
      <selection activeCell="P25" sqref="P25"/>
    </sheetView>
  </sheetViews>
  <sheetFormatPr defaultRowHeight="15" x14ac:dyDescent="0.25"/>
  <cols>
    <col min="2" max="2" width="36.7109375" customWidth="1"/>
    <col min="3" max="3" width="17.42578125" customWidth="1"/>
    <col min="4" max="4" width="36.140625" customWidth="1"/>
  </cols>
  <sheetData>
    <row r="2" spans="1:4" ht="38.25" customHeight="1" x14ac:dyDescent="0.25">
      <c r="A2" s="78" t="s">
        <v>67</v>
      </c>
      <c r="B2" s="79"/>
      <c r="C2" s="79"/>
      <c r="D2" s="79"/>
    </row>
    <row r="3" spans="1:4" ht="31.5" customHeight="1" x14ac:dyDescent="0.25">
      <c r="A3" s="79"/>
      <c r="B3" s="79"/>
      <c r="C3" s="79"/>
      <c r="D3" s="79"/>
    </row>
    <row r="4" spans="1:4" ht="15.75" thickBot="1" x14ac:dyDescent="0.3"/>
    <row r="5" spans="1:4" ht="68.25" customHeight="1" thickBot="1" x14ac:dyDescent="0.3">
      <c r="A5" s="1" t="s">
        <v>0</v>
      </c>
      <c r="B5" s="9" t="s">
        <v>71</v>
      </c>
      <c r="C5" s="2" t="s">
        <v>44</v>
      </c>
      <c r="D5" s="2" t="s">
        <v>45</v>
      </c>
    </row>
    <row r="6" spans="1:4" ht="48" customHeight="1" thickBot="1" x14ac:dyDescent="0.3">
      <c r="A6" s="6">
        <v>1</v>
      </c>
      <c r="B6" s="4" t="s">
        <v>46</v>
      </c>
      <c r="C6" s="11">
        <v>734.03499999999997</v>
      </c>
      <c r="D6" s="4"/>
    </row>
    <row r="7" spans="1:4" ht="45.75" customHeight="1" thickBot="1" x14ac:dyDescent="0.3">
      <c r="A7" s="10" t="s">
        <v>43</v>
      </c>
      <c r="B7" s="4" t="s">
        <v>47</v>
      </c>
      <c r="C7" s="11">
        <v>174.13800000000001</v>
      </c>
      <c r="D7" s="4"/>
    </row>
    <row r="8" spans="1:4" ht="59.25" customHeight="1" thickBot="1" x14ac:dyDescent="0.3">
      <c r="A8" s="6">
        <v>2</v>
      </c>
      <c r="B8" s="4" t="s">
        <v>48</v>
      </c>
      <c r="C8" s="12">
        <f>C7/C6</f>
        <v>0.23723391936351809</v>
      </c>
      <c r="D8" s="4"/>
    </row>
    <row r="9" spans="1:4" ht="37.5" customHeight="1" thickBot="1" x14ac:dyDescent="0.3">
      <c r="A9" s="6">
        <v>3</v>
      </c>
      <c r="B9" s="4" t="s">
        <v>49</v>
      </c>
      <c r="C9" s="15">
        <v>4456</v>
      </c>
      <c r="D9" s="16"/>
    </row>
    <row r="10" spans="1:4" ht="36.75" customHeight="1" thickBot="1" x14ac:dyDescent="0.3">
      <c r="A10" s="6">
        <v>4</v>
      </c>
      <c r="B10" s="4" t="s">
        <v>50</v>
      </c>
      <c r="C10" s="11">
        <v>261</v>
      </c>
      <c r="D10" s="4"/>
    </row>
    <row r="11" spans="1:4" ht="31.5" customHeight="1" thickBot="1" x14ac:dyDescent="0.3">
      <c r="A11" s="6">
        <v>5</v>
      </c>
      <c r="B11" s="4" t="s">
        <v>51</v>
      </c>
      <c r="C11" s="11">
        <v>19.899999999999999</v>
      </c>
      <c r="D11" s="4"/>
    </row>
    <row r="12" spans="1:4" ht="56.25" customHeight="1" thickBot="1" x14ac:dyDescent="0.3">
      <c r="A12" s="6">
        <v>6</v>
      </c>
      <c r="B12" s="4" t="s">
        <v>52</v>
      </c>
      <c r="C12" s="13">
        <v>8</v>
      </c>
      <c r="D12" s="8" t="s">
        <v>53</v>
      </c>
    </row>
    <row r="13" spans="1:4" ht="54" customHeight="1" thickBot="1" x14ac:dyDescent="0.3">
      <c r="A13" s="6">
        <v>7</v>
      </c>
      <c r="B13" s="4" t="s">
        <v>54</v>
      </c>
      <c r="C13" s="13">
        <v>6</v>
      </c>
      <c r="D13" s="8" t="s">
        <v>53</v>
      </c>
    </row>
    <row r="18" spans="1:7" ht="23.25" customHeight="1" x14ac:dyDescent="0.25">
      <c r="A18" s="137" t="s">
        <v>143</v>
      </c>
      <c r="B18" s="137"/>
      <c r="C18" s="137"/>
      <c r="D18" s="137"/>
      <c r="E18" s="137"/>
      <c r="F18" s="137"/>
      <c r="G18" s="137"/>
    </row>
  </sheetData>
  <mergeCells count="2">
    <mergeCell ref="A2:D3"/>
    <mergeCell ref="A18:G18"/>
  </mergeCells>
  <hyperlinks>
    <hyperlink ref="B5" location="P995" display="P995" xr:uid="{00000000-0004-0000-0100-000000000000}"/>
    <hyperlink ref="C13" location="P3501" display="P3501" xr:uid="{00000000-0004-0000-0100-000001000000}"/>
  </hyperlinks>
  <pageMargins left="0.7" right="0.7" top="0.75" bottom="0.75" header="0.3" footer="0.3"/>
  <pageSetup paperSize="9" scale="80" orientation="portrait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14"/>
  <sheetViews>
    <sheetView view="pageBreakPreview" zoomScale="60" zoomScaleNormal="100" workbookViewId="0">
      <selection activeCell="T9" sqref="T9"/>
    </sheetView>
  </sheetViews>
  <sheetFormatPr defaultRowHeight="15" x14ac:dyDescent="0.25"/>
  <cols>
    <col min="1" max="1" width="69.28515625" customWidth="1"/>
    <col min="2" max="2" width="19.42578125" customWidth="1"/>
  </cols>
  <sheetData>
    <row r="2" spans="1:7" x14ac:dyDescent="0.25">
      <c r="A2" s="78" t="s">
        <v>144</v>
      </c>
      <c r="B2" s="79"/>
    </row>
    <row r="3" spans="1:7" ht="92.25" customHeight="1" x14ac:dyDescent="0.25">
      <c r="A3" s="79"/>
      <c r="B3" s="79"/>
    </row>
    <row r="4" spans="1:7" ht="15.75" thickBot="1" x14ac:dyDescent="0.3"/>
    <row r="5" spans="1:7" ht="15.75" thickBot="1" x14ac:dyDescent="0.3">
      <c r="A5" s="1" t="s">
        <v>37</v>
      </c>
      <c r="B5" s="2" t="s">
        <v>55</v>
      </c>
    </row>
    <row r="6" spans="1:7" ht="15.75" thickBot="1" x14ac:dyDescent="0.3">
      <c r="A6" s="3">
        <v>1</v>
      </c>
      <c r="B6" s="5">
        <v>2</v>
      </c>
    </row>
    <row r="7" spans="1:7" ht="86.25" customHeight="1" thickBot="1" x14ac:dyDescent="0.3">
      <c r="A7" s="7" t="s">
        <v>56</v>
      </c>
      <c r="B7" s="76">
        <v>108</v>
      </c>
    </row>
    <row r="8" spans="1:7" ht="100.5" customHeight="1" thickBot="1" x14ac:dyDescent="0.3">
      <c r="A8" s="7" t="s">
        <v>57</v>
      </c>
      <c r="B8" s="77">
        <v>0</v>
      </c>
    </row>
    <row r="9" spans="1:7" ht="39" customHeight="1" thickBot="1" x14ac:dyDescent="0.3">
      <c r="A9" s="7" t="s">
        <v>58</v>
      </c>
      <c r="B9" s="75">
        <f>B7/(B7-B8)</f>
        <v>1</v>
      </c>
    </row>
    <row r="14" spans="1:7" ht="36.75" customHeight="1" x14ac:dyDescent="0.25">
      <c r="A14" s="138" t="s">
        <v>480</v>
      </c>
      <c r="B14" s="138"/>
      <c r="C14" s="41"/>
      <c r="D14" s="41"/>
      <c r="E14" s="41"/>
      <c r="F14" s="41"/>
      <c r="G14" s="41"/>
    </row>
  </sheetData>
  <mergeCells count="2">
    <mergeCell ref="A2:B3"/>
    <mergeCell ref="A14:B14"/>
  </mergeCells>
  <pageMargins left="0.7" right="0.7" top="0.75" bottom="0.75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315E2-3E87-4EFB-8C2E-228CD621D1DD}">
  <sheetPr>
    <pageSetUpPr fitToPage="1"/>
  </sheetPr>
  <dimension ref="A3:J19"/>
  <sheetViews>
    <sheetView view="pageBreakPreview" zoomScale="60" zoomScaleNormal="80" workbookViewId="0">
      <selection activeCell="H37" sqref="H37"/>
    </sheetView>
  </sheetViews>
  <sheetFormatPr defaultRowHeight="18.75" x14ac:dyDescent="0.3"/>
  <cols>
    <col min="1" max="1" width="10.28515625" style="19" customWidth="1"/>
    <col min="2" max="2" width="12.140625" style="19" customWidth="1"/>
    <col min="3" max="3" width="80.7109375" style="19" customWidth="1"/>
    <col min="4" max="4" width="23.5703125" style="19" customWidth="1"/>
    <col min="5" max="9" width="12.140625" style="19" customWidth="1"/>
    <col min="10" max="10" width="10.28515625" style="19" customWidth="1"/>
    <col min="11" max="16384" width="9.140625" style="27"/>
  </cols>
  <sheetData>
    <row r="3" spans="2:9" ht="60" customHeight="1" x14ac:dyDescent="0.3">
      <c r="B3" s="140" t="s">
        <v>73</v>
      </c>
      <c r="C3" s="140"/>
      <c r="D3" s="140"/>
      <c r="E3" s="18"/>
      <c r="F3" s="18"/>
      <c r="G3" s="18"/>
      <c r="H3" s="18"/>
      <c r="I3" s="18"/>
    </row>
    <row r="4" spans="2:9" x14ac:dyDescent="0.3">
      <c r="B4" s="141" t="s">
        <v>74</v>
      </c>
      <c r="C4" s="141"/>
      <c r="D4" s="141"/>
    </row>
    <row r="5" spans="2:9" x14ac:dyDescent="0.3">
      <c r="B5" s="142" t="s">
        <v>75</v>
      </c>
      <c r="C5" s="142"/>
      <c r="D5" s="142"/>
      <c r="E5" s="18"/>
      <c r="F5" s="18"/>
      <c r="G5" s="18"/>
      <c r="H5" s="18"/>
      <c r="I5" s="18"/>
    </row>
    <row r="6" spans="2:9" x14ac:dyDescent="0.3">
      <c r="B6" s="20"/>
      <c r="C6" s="20"/>
      <c r="D6" s="20"/>
      <c r="E6" s="20"/>
      <c r="F6" s="20"/>
      <c r="G6" s="20"/>
      <c r="H6" s="20"/>
      <c r="I6" s="20"/>
    </row>
    <row r="7" spans="2:9" x14ac:dyDescent="0.3">
      <c r="B7" s="143" t="s">
        <v>476</v>
      </c>
      <c r="C7" s="140"/>
      <c r="D7" s="140"/>
      <c r="E7" s="20"/>
      <c r="F7" s="20"/>
      <c r="G7" s="20"/>
      <c r="H7" s="20"/>
      <c r="I7" s="20"/>
    </row>
    <row r="8" spans="2:9" x14ac:dyDescent="0.3">
      <c r="B8" s="20"/>
      <c r="C8" s="20"/>
      <c r="D8" s="20"/>
      <c r="E8" s="20"/>
      <c r="F8" s="20"/>
      <c r="G8" s="20"/>
      <c r="H8" s="20"/>
      <c r="I8" s="20"/>
    </row>
    <row r="9" spans="2:9" ht="26.25" customHeight="1" x14ac:dyDescent="0.3">
      <c r="B9" s="144" t="s">
        <v>0</v>
      </c>
      <c r="C9" s="144" t="s">
        <v>1</v>
      </c>
      <c r="D9" s="144" t="s">
        <v>76</v>
      </c>
      <c r="E9" s="21"/>
      <c r="F9" s="21"/>
      <c r="G9" s="21"/>
      <c r="H9" s="21"/>
      <c r="I9" s="21"/>
    </row>
    <row r="10" spans="2:9" ht="18.75" customHeight="1" x14ac:dyDescent="0.3">
      <c r="B10" s="144"/>
      <c r="C10" s="144"/>
      <c r="D10" s="144"/>
      <c r="E10" s="22"/>
      <c r="F10" s="22"/>
      <c r="G10" s="22"/>
      <c r="H10" s="22"/>
      <c r="I10" s="22"/>
    </row>
    <row r="11" spans="2:9" ht="51" customHeight="1" x14ac:dyDescent="0.3">
      <c r="B11" s="23">
        <v>1</v>
      </c>
      <c r="C11" s="24" t="s">
        <v>3</v>
      </c>
      <c r="D11" s="25">
        <v>4456</v>
      </c>
      <c r="E11" s="21"/>
      <c r="F11" s="21"/>
      <c r="G11" s="21"/>
      <c r="H11" s="21"/>
      <c r="I11" s="21"/>
    </row>
    <row r="12" spans="2:9" ht="51" customHeight="1" x14ac:dyDescent="0.3">
      <c r="B12" s="23">
        <v>2</v>
      </c>
      <c r="C12" s="24" t="s">
        <v>77</v>
      </c>
      <c r="D12" s="25">
        <v>4.6350800000000003</v>
      </c>
      <c r="E12" s="26"/>
      <c r="F12" s="26"/>
      <c r="G12" s="21"/>
      <c r="H12" s="21"/>
      <c r="I12" s="21"/>
    </row>
    <row r="13" spans="2:9" ht="51" customHeight="1" x14ac:dyDescent="0.3">
      <c r="B13" s="23">
        <v>3</v>
      </c>
      <c r="C13" s="24" t="s">
        <v>78</v>
      </c>
      <c r="D13" s="25">
        <v>0.81215999999999999</v>
      </c>
      <c r="E13" s="21"/>
      <c r="F13" s="21"/>
      <c r="G13" s="21"/>
      <c r="H13" s="21"/>
      <c r="I13" s="21"/>
    </row>
    <row r="19" spans="2:9" ht="18.75" customHeight="1" x14ac:dyDescent="0.35">
      <c r="B19" s="139" t="s">
        <v>477</v>
      </c>
      <c r="C19" s="139"/>
      <c r="D19" s="139"/>
      <c r="E19" s="41"/>
      <c r="F19" s="41"/>
      <c r="G19" s="41"/>
      <c r="H19" s="41"/>
      <c r="I19" s="41"/>
    </row>
  </sheetData>
  <sheetProtection formatCells="0" formatColumns="0" formatRows="0" insertColumns="0" insertRows="0" insertHyperlinks="0" deleteColumns="0" deleteRows="0" selectLockedCells="1" sort="0" autoFilter="0" pivotTables="0"/>
  <mergeCells count="8">
    <mergeCell ref="B19:D19"/>
    <mergeCell ref="B3:D3"/>
    <mergeCell ref="B4:D4"/>
    <mergeCell ref="B5:D5"/>
    <mergeCell ref="B7:D7"/>
    <mergeCell ref="B9:B10"/>
    <mergeCell ref="C9:C10"/>
    <mergeCell ref="D9:D10"/>
  </mergeCells>
  <pageMargins left="0.15" right="0.15" top="0.6" bottom="0.02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15"/>
  <sheetViews>
    <sheetView view="pageBreakPreview" topLeftCell="A4" zoomScale="60" zoomScaleNormal="100" workbookViewId="0">
      <selection activeCell="O19" sqref="O19"/>
    </sheetView>
  </sheetViews>
  <sheetFormatPr defaultRowHeight="15" x14ac:dyDescent="0.25"/>
  <cols>
    <col min="1" max="1" width="74" customWidth="1"/>
    <col min="2" max="2" width="16.28515625" customWidth="1"/>
  </cols>
  <sheetData>
    <row r="2" spans="1:7" x14ac:dyDescent="0.25">
      <c r="A2" s="78" t="s">
        <v>145</v>
      </c>
      <c r="B2" s="79"/>
    </row>
    <row r="3" spans="1:7" x14ac:dyDescent="0.25">
      <c r="A3" s="79"/>
      <c r="B3" s="79"/>
    </row>
    <row r="4" spans="1:7" ht="128.25" customHeight="1" x14ac:dyDescent="0.25">
      <c r="A4" s="79"/>
      <c r="B4" s="79"/>
    </row>
    <row r="5" spans="1:7" ht="15.75" thickBot="1" x14ac:dyDescent="0.3"/>
    <row r="6" spans="1:7" ht="15.75" thickBot="1" x14ac:dyDescent="0.3">
      <c r="A6" s="1" t="s">
        <v>37</v>
      </c>
      <c r="B6" s="2" t="s">
        <v>55</v>
      </c>
    </row>
    <row r="7" spans="1:7" ht="15.75" thickBot="1" x14ac:dyDescent="0.3">
      <c r="A7" s="3">
        <v>1</v>
      </c>
      <c r="B7" s="5">
        <v>2</v>
      </c>
    </row>
    <row r="8" spans="1:7" ht="71.25" customHeight="1" thickBot="1" x14ac:dyDescent="0.3">
      <c r="A8" s="7" t="s">
        <v>59</v>
      </c>
      <c r="B8" s="73">
        <v>93</v>
      </c>
    </row>
    <row r="9" spans="1:7" ht="89.25" customHeight="1" thickBot="1" x14ac:dyDescent="0.3">
      <c r="A9" s="7" t="s">
        <v>60</v>
      </c>
      <c r="B9" s="74"/>
    </row>
    <row r="10" spans="1:7" ht="45.75" customHeight="1" thickBot="1" x14ac:dyDescent="0.3">
      <c r="A10" s="7" t="s">
        <v>61</v>
      </c>
      <c r="B10" s="75">
        <f>B8/(B8-B9)</f>
        <v>1</v>
      </c>
    </row>
    <row r="15" spans="1:7" ht="27.75" customHeight="1" x14ac:dyDescent="0.35">
      <c r="A15" s="139" t="s">
        <v>478</v>
      </c>
      <c r="B15" s="139"/>
      <c r="C15" s="41"/>
      <c r="D15" s="41"/>
      <c r="E15" s="41"/>
      <c r="F15" s="41"/>
      <c r="G15" s="41"/>
    </row>
  </sheetData>
  <mergeCells count="2">
    <mergeCell ref="A2:B4"/>
    <mergeCell ref="A15:B15"/>
  </mergeCells>
  <pageMargins left="0.7" right="0.7" top="0.75" bottom="0.75" header="0.3" footer="0.3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04AE4-6739-4904-AE53-B02A96AD7FAF}">
  <sheetPr>
    <pageSetUpPr fitToPage="1"/>
  </sheetPr>
  <dimension ref="A1:AF1000"/>
  <sheetViews>
    <sheetView view="pageBreakPreview" topLeftCell="A127" zoomScale="60" zoomScaleNormal="69" workbookViewId="0">
      <selection activeCell="U40" sqref="U40"/>
    </sheetView>
  </sheetViews>
  <sheetFormatPr defaultRowHeight="16.5" x14ac:dyDescent="0.3"/>
  <cols>
    <col min="1" max="1" width="9.140625" style="48" customWidth="1"/>
    <col min="2" max="2" width="18.28515625" style="48" customWidth="1"/>
    <col min="3" max="5" width="9.140625" style="48" customWidth="1"/>
    <col min="6" max="6" width="18.28515625" style="48" customWidth="1"/>
    <col min="7" max="7" width="16.140625" style="48" customWidth="1"/>
    <col min="8" max="8" width="9.140625" style="48" customWidth="1"/>
    <col min="9" max="9" width="9.28515625" style="48" customWidth="1"/>
    <col min="10" max="27" width="9.140625" style="46"/>
    <col min="28" max="28" width="10" style="46" bestFit="1" customWidth="1"/>
    <col min="29" max="29" width="12.140625" style="46" bestFit="1" customWidth="1"/>
    <col min="30" max="30" width="9.140625" style="46"/>
    <col min="31" max="31" width="12.140625" style="46" bestFit="1" customWidth="1"/>
    <col min="32" max="16384" width="9.140625" style="46"/>
  </cols>
  <sheetData>
    <row r="1" spans="1:32" x14ac:dyDescent="0.25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</row>
    <row r="2" spans="1:32" x14ac:dyDescent="0.3">
      <c r="A2" s="46" t="s">
        <v>79</v>
      </c>
      <c r="B2" s="46"/>
      <c r="C2" s="46"/>
      <c r="D2" s="46"/>
      <c r="E2" s="46"/>
      <c r="F2" s="46"/>
      <c r="G2" s="46"/>
      <c r="H2" s="46"/>
      <c r="I2" s="46"/>
      <c r="Q2" s="47"/>
      <c r="R2" s="48" t="s">
        <v>80</v>
      </c>
      <c r="S2" s="47">
        <v>2020</v>
      </c>
      <c r="T2" s="46" t="s">
        <v>81</v>
      </c>
      <c r="W2" s="49"/>
      <c r="X2" s="49"/>
      <c r="Y2" s="49"/>
      <c r="Z2" s="49"/>
      <c r="AA2" s="49"/>
    </row>
    <row r="3" spans="1:32" ht="15" x14ac:dyDescent="0.25">
      <c r="A3" s="161" t="s">
        <v>74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W3" s="49"/>
      <c r="X3" s="49"/>
      <c r="Y3" s="49"/>
      <c r="Z3" s="49"/>
      <c r="AA3" s="49"/>
    </row>
    <row r="4" spans="1:32" ht="15" x14ac:dyDescent="0.25">
      <c r="A4" s="162" t="s">
        <v>82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50"/>
      <c r="V4" s="50"/>
      <c r="W4" s="50"/>
      <c r="X4" s="50"/>
      <c r="Y4" s="50"/>
      <c r="Z4" s="50"/>
      <c r="AA4" s="50"/>
    </row>
    <row r="5" spans="1:32" s="48" customFormat="1" ht="27.75" customHeight="1" thickBot="1" x14ac:dyDescent="0.35">
      <c r="A5" s="51"/>
      <c r="B5" s="51"/>
      <c r="C5" s="51"/>
      <c r="D5" s="51"/>
      <c r="E5" s="51"/>
      <c r="F5" s="51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46"/>
      <c r="T5" s="46"/>
      <c r="U5" s="46"/>
      <c r="V5" s="46"/>
      <c r="W5" s="46"/>
      <c r="X5" s="46"/>
      <c r="Y5" s="46"/>
      <c r="Z5" s="46"/>
      <c r="AA5" s="46"/>
    </row>
    <row r="6" spans="1:32" ht="32.25" customHeight="1" thickBot="1" x14ac:dyDescent="0.3">
      <c r="A6" s="147" t="s">
        <v>4</v>
      </c>
      <c r="B6" s="148"/>
      <c r="C6" s="148"/>
      <c r="D6" s="148"/>
      <c r="E6" s="148"/>
      <c r="F6" s="148"/>
      <c r="G6" s="148"/>
      <c r="H6" s="148"/>
      <c r="I6" s="149"/>
      <c r="J6" s="148" t="s">
        <v>5</v>
      </c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9"/>
      <c r="W6" s="145" t="s">
        <v>6</v>
      </c>
      <c r="X6" s="150" t="s">
        <v>7</v>
      </c>
      <c r="Y6" s="151"/>
      <c r="Z6" s="152"/>
      <c r="AA6" s="156" t="s">
        <v>8</v>
      </c>
    </row>
    <row r="7" spans="1:32" ht="171.75" customHeight="1" thickBot="1" x14ac:dyDescent="0.3">
      <c r="A7" s="145" t="s">
        <v>62</v>
      </c>
      <c r="B7" s="145" t="s">
        <v>83</v>
      </c>
      <c r="C7" s="145" t="s">
        <v>84</v>
      </c>
      <c r="D7" s="145" t="s">
        <v>85</v>
      </c>
      <c r="E7" s="145" t="s">
        <v>9</v>
      </c>
      <c r="F7" s="145" t="s">
        <v>10</v>
      </c>
      <c r="G7" s="145" t="s">
        <v>11</v>
      </c>
      <c r="H7" s="158" t="s">
        <v>12</v>
      </c>
      <c r="I7" s="145" t="s">
        <v>13</v>
      </c>
      <c r="J7" s="156" t="s">
        <v>14</v>
      </c>
      <c r="K7" s="145" t="s">
        <v>15</v>
      </c>
      <c r="L7" s="145" t="s">
        <v>16</v>
      </c>
      <c r="M7" s="147" t="s">
        <v>17</v>
      </c>
      <c r="N7" s="148"/>
      <c r="O7" s="148"/>
      <c r="P7" s="148"/>
      <c r="Q7" s="148"/>
      <c r="R7" s="148"/>
      <c r="S7" s="148"/>
      <c r="T7" s="148"/>
      <c r="U7" s="149"/>
      <c r="V7" s="145" t="s">
        <v>18</v>
      </c>
      <c r="W7" s="146"/>
      <c r="X7" s="153"/>
      <c r="Y7" s="154"/>
      <c r="Z7" s="155"/>
      <c r="AA7" s="157"/>
    </row>
    <row r="8" spans="1:32" ht="63.75" customHeight="1" thickBot="1" x14ac:dyDescent="0.3">
      <c r="A8" s="146"/>
      <c r="B8" s="146"/>
      <c r="C8" s="146"/>
      <c r="D8" s="146"/>
      <c r="E8" s="146"/>
      <c r="F8" s="146"/>
      <c r="G8" s="146"/>
      <c r="H8" s="159"/>
      <c r="I8" s="146"/>
      <c r="J8" s="157"/>
      <c r="K8" s="146"/>
      <c r="L8" s="146"/>
      <c r="M8" s="145" t="s">
        <v>22</v>
      </c>
      <c r="N8" s="147" t="s">
        <v>23</v>
      </c>
      <c r="O8" s="148"/>
      <c r="P8" s="149"/>
      <c r="Q8" s="147" t="s">
        <v>24</v>
      </c>
      <c r="R8" s="148"/>
      <c r="S8" s="148"/>
      <c r="T8" s="149"/>
      <c r="U8" s="145" t="s">
        <v>25</v>
      </c>
      <c r="V8" s="146"/>
      <c r="W8" s="146"/>
      <c r="X8" s="145" t="s">
        <v>19</v>
      </c>
      <c r="Y8" s="145" t="s">
        <v>20</v>
      </c>
      <c r="Z8" s="145" t="s">
        <v>21</v>
      </c>
      <c r="AA8" s="157"/>
    </row>
    <row r="9" spans="1:32" ht="71.25" customHeight="1" thickBot="1" x14ac:dyDescent="0.3">
      <c r="A9" s="146"/>
      <c r="B9" s="146"/>
      <c r="C9" s="146"/>
      <c r="D9" s="146"/>
      <c r="E9" s="146"/>
      <c r="F9" s="146"/>
      <c r="G9" s="146"/>
      <c r="H9" s="159"/>
      <c r="I9" s="146"/>
      <c r="J9" s="157"/>
      <c r="K9" s="146"/>
      <c r="L9" s="146"/>
      <c r="M9" s="146"/>
      <c r="N9" s="53" t="s">
        <v>26</v>
      </c>
      <c r="O9" s="53" t="s">
        <v>27</v>
      </c>
      <c r="P9" s="53" t="s">
        <v>28</v>
      </c>
      <c r="Q9" s="53" t="s">
        <v>29</v>
      </c>
      <c r="R9" s="53" t="s">
        <v>30</v>
      </c>
      <c r="S9" s="53" t="s">
        <v>86</v>
      </c>
      <c r="T9" s="53" t="s">
        <v>63</v>
      </c>
      <c r="U9" s="146"/>
      <c r="V9" s="146"/>
      <c r="W9" s="146"/>
      <c r="X9" s="146"/>
      <c r="Y9" s="146"/>
      <c r="Z9" s="146"/>
      <c r="AA9" s="157"/>
      <c r="AC9" s="46" t="s">
        <v>146</v>
      </c>
      <c r="AD9" s="46" t="s">
        <v>147</v>
      </c>
      <c r="AE9" s="46" t="s">
        <v>146</v>
      </c>
      <c r="AF9" s="46" t="s">
        <v>147</v>
      </c>
    </row>
    <row r="10" spans="1:32" ht="17.25" customHeight="1" thickBot="1" x14ac:dyDescent="0.3">
      <c r="A10" s="54">
        <v>1</v>
      </c>
      <c r="B10" s="54">
        <v>2</v>
      </c>
      <c r="C10" s="54">
        <v>3</v>
      </c>
      <c r="D10" s="54">
        <v>4</v>
      </c>
      <c r="E10" s="54">
        <v>5</v>
      </c>
      <c r="F10" s="54">
        <v>6</v>
      </c>
      <c r="G10" s="54">
        <v>7</v>
      </c>
      <c r="H10" s="54">
        <v>8</v>
      </c>
      <c r="I10" s="54">
        <v>9</v>
      </c>
      <c r="J10" s="54">
        <v>10</v>
      </c>
      <c r="K10" s="54">
        <v>11</v>
      </c>
      <c r="L10" s="54">
        <v>12</v>
      </c>
      <c r="M10" s="54">
        <v>13</v>
      </c>
      <c r="N10" s="54">
        <v>14</v>
      </c>
      <c r="O10" s="54">
        <v>15</v>
      </c>
      <c r="P10" s="54">
        <v>16</v>
      </c>
      <c r="Q10" s="54">
        <v>17</v>
      </c>
      <c r="R10" s="54">
        <v>18</v>
      </c>
      <c r="S10" s="54">
        <v>19</v>
      </c>
      <c r="T10" s="54">
        <v>20</v>
      </c>
      <c r="U10" s="54">
        <v>21</v>
      </c>
      <c r="V10" s="54">
        <v>22</v>
      </c>
      <c r="W10" s="54">
        <v>23</v>
      </c>
      <c r="X10" s="54">
        <v>24</v>
      </c>
      <c r="Y10" s="54">
        <v>25</v>
      </c>
      <c r="Z10" s="54">
        <v>26</v>
      </c>
      <c r="AA10" s="54">
        <v>27</v>
      </c>
    </row>
    <row r="11" spans="1:32" s="57" customFormat="1" ht="16.5" customHeight="1" x14ac:dyDescent="0.25">
      <c r="A11" s="55">
        <v>1</v>
      </c>
      <c r="B11" s="55" t="s">
        <v>87</v>
      </c>
      <c r="C11" s="55" t="s">
        <v>64</v>
      </c>
      <c r="D11" s="55" t="s">
        <v>148</v>
      </c>
      <c r="E11" s="55" t="s">
        <v>88</v>
      </c>
      <c r="F11" s="55" t="s">
        <v>149</v>
      </c>
      <c r="G11" s="55" t="s">
        <v>150</v>
      </c>
      <c r="H11" s="55" t="s">
        <v>31</v>
      </c>
      <c r="I11" s="55" t="s">
        <v>151</v>
      </c>
      <c r="J11" s="55" t="s">
        <v>64</v>
      </c>
      <c r="K11" s="55">
        <v>0</v>
      </c>
      <c r="L11" s="55">
        <v>0</v>
      </c>
      <c r="M11" s="55">
        <v>19</v>
      </c>
      <c r="N11" s="55">
        <v>0</v>
      </c>
      <c r="O11" s="55">
        <v>0</v>
      </c>
      <c r="P11" s="55">
        <v>19</v>
      </c>
      <c r="Q11" s="55">
        <v>0</v>
      </c>
      <c r="R11" s="55">
        <v>0</v>
      </c>
      <c r="S11" s="55">
        <v>0</v>
      </c>
      <c r="T11" s="55">
        <v>19</v>
      </c>
      <c r="U11" s="55">
        <v>0</v>
      </c>
      <c r="V11" s="55">
        <v>0</v>
      </c>
      <c r="W11" s="55"/>
      <c r="X11" s="55"/>
      <c r="Y11" s="55"/>
      <c r="Z11" s="55"/>
      <c r="AA11" s="55">
        <v>1</v>
      </c>
      <c r="AB11" s="56"/>
      <c r="AC11" s="56"/>
      <c r="AD11" s="57">
        <f>M11-AC11</f>
        <v>19</v>
      </c>
      <c r="AE11" s="57">
        <f>I11*AC11</f>
        <v>0</v>
      </c>
      <c r="AF11" s="57">
        <f>I11*AD11</f>
        <v>53.827000000000005</v>
      </c>
    </row>
    <row r="12" spans="1:32" s="57" customFormat="1" ht="75" x14ac:dyDescent="0.25">
      <c r="A12" s="55">
        <v>2</v>
      </c>
      <c r="B12" s="55" t="s">
        <v>87</v>
      </c>
      <c r="C12" s="55" t="s">
        <v>64</v>
      </c>
      <c r="D12" s="55" t="s">
        <v>148</v>
      </c>
      <c r="E12" s="55" t="s">
        <v>88</v>
      </c>
      <c r="F12" s="55" t="s">
        <v>152</v>
      </c>
      <c r="G12" s="55" t="s">
        <v>153</v>
      </c>
      <c r="H12" s="55" t="s">
        <v>31</v>
      </c>
      <c r="I12" s="55" t="s">
        <v>154</v>
      </c>
      <c r="J12" s="55" t="s">
        <v>64</v>
      </c>
      <c r="K12" s="55">
        <v>0</v>
      </c>
      <c r="L12" s="55">
        <v>0</v>
      </c>
      <c r="M12" s="55">
        <v>19</v>
      </c>
      <c r="N12" s="55">
        <v>0</v>
      </c>
      <c r="O12" s="55">
        <v>0</v>
      </c>
      <c r="P12" s="55">
        <v>19</v>
      </c>
      <c r="Q12" s="55">
        <v>0</v>
      </c>
      <c r="R12" s="55">
        <v>0</v>
      </c>
      <c r="S12" s="55">
        <v>0</v>
      </c>
      <c r="T12" s="55">
        <v>19</v>
      </c>
      <c r="U12" s="55">
        <v>0</v>
      </c>
      <c r="V12" s="55">
        <v>0</v>
      </c>
      <c r="W12" s="55"/>
      <c r="X12" s="55"/>
      <c r="Y12" s="55"/>
      <c r="Z12" s="55"/>
      <c r="AA12" s="55">
        <v>1</v>
      </c>
      <c r="AB12" s="56"/>
      <c r="AC12" s="56"/>
      <c r="AD12" s="57">
        <f t="shared" ref="AD12:AD17" si="0">M12-AC12</f>
        <v>19</v>
      </c>
      <c r="AE12" s="57">
        <f t="shared" ref="AE12:AE17" si="1">I12*AC12</f>
        <v>0</v>
      </c>
      <c r="AF12" s="57">
        <f t="shared" ref="AF12:AF17" si="2">I12*AD12</f>
        <v>39.577000000000005</v>
      </c>
    </row>
    <row r="13" spans="1:32" s="57" customFormat="1" ht="75" x14ac:dyDescent="0.25">
      <c r="A13" s="55">
        <v>3</v>
      </c>
      <c r="B13" s="55" t="s">
        <v>87</v>
      </c>
      <c r="C13" s="55" t="s">
        <v>64</v>
      </c>
      <c r="D13" s="55" t="s">
        <v>148</v>
      </c>
      <c r="E13" s="55" t="s">
        <v>88</v>
      </c>
      <c r="F13" s="55" t="s">
        <v>155</v>
      </c>
      <c r="G13" s="55" t="s">
        <v>156</v>
      </c>
      <c r="H13" s="55" t="s">
        <v>31</v>
      </c>
      <c r="I13" s="55" t="s">
        <v>154</v>
      </c>
      <c r="J13" s="55" t="s">
        <v>64</v>
      </c>
      <c r="K13" s="55">
        <v>0</v>
      </c>
      <c r="L13" s="55">
        <v>0</v>
      </c>
      <c r="M13" s="55">
        <v>19</v>
      </c>
      <c r="N13" s="55">
        <v>0</v>
      </c>
      <c r="O13" s="55">
        <v>0</v>
      </c>
      <c r="P13" s="55">
        <v>19</v>
      </c>
      <c r="Q13" s="55">
        <v>0</v>
      </c>
      <c r="R13" s="55">
        <v>0</v>
      </c>
      <c r="S13" s="55">
        <v>0</v>
      </c>
      <c r="T13" s="55">
        <v>19</v>
      </c>
      <c r="U13" s="55">
        <v>0</v>
      </c>
      <c r="V13" s="55">
        <v>0</v>
      </c>
      <c r="W13" s="55"/>
      <c r="X13" s="55"/>
      <c r="Y13" s="55"/>
      <c r="Z13" s="55"/>
      <c r="AA13" s="55">
        <v>1</v>
      </c>
      <c r="AB13" s="56"/>
      <c r="AC13" s="56"/>
      <c r="AD13" s="57">
        <f>M13-AC13</f>
        <v>19</v>
      </c>
      <c r="AE13" s="57">
        <f t="shared" si="1"/>
        <v>0</v>
      </c>
      <c r="AF13" s="57">
        <f t="shared" si="2"/>
        <v>39.577000000000005</v>
      </c>
    </row>
    <row r="14" spans="1:32" s="57" customFormat="1" ht="60" x14ac:dyDescent="0.25">
      <c r="A14" s="55">
        <v>4</v>
      </c>
      <c r="B14" s="55" t="s">
        <v>87</v>
      </c>
      <c r="C14" s="55" t="s">
        <v>90</v>
      </c>
      <c r="D14" s="55" t="s">
        <v>157</v>
      </c>
      <c r="E14" s="55" t="s">
        <v>91</v>
      </c>
      <c r="F14" s="55" t="s">
        <v>158</v>
      </c>
      <c r="G14" s="55" t="s">
        <v>159</v>
      </c>
      <c r="H14" s="55" t="s">
        <v>31</v>
      </c>
      <c r="I14" s="55">
        <v>1</v>
      </c>
      <c r="J14" s="55" t="s">
        <v>92</v>
      </c>
      <c r="K14" s="55">
        <v>0</v>
      </c>
      <c r="L14" s="55">
        <v>0</v>
      </c>
      <c r="M14" s="55">
        <v>236</v>
      </c>
      <c r="N14" s="55" t="s">
        <v>160</v>
      </c>
      <c r="O14" s="55">
        <v>0</v>
      </c>
      <c r="P14" s="55">
        <v>236</v>
      </c>
      <c r="Q14" s="55">
        <v>0</v>
      </c>
      <c r="R14" s="55">
        <v>0</v>
      </c>
      <c r="S14" s="55">
        <v>0</v>
      </c>
      <c r="T14" s="55">
        <v>236</v>
      </c>
      <c r="U14" s="55">
        <v>0</v>
      </c>
      <c r="V14" s="55">
        <v>0</v>
      </c>
      <c r="W14" s="55"/>
      <c r="X14" s="55"/>
      <c r="Y14" s="55"/>
      <c r="Z14" s="55"/>
      <c r="AA14" s="55">
        <v>1</v>
      </c>
      <c r="AB14" s="56"/>
      <c r="AC14" s="56">
        <v>8</v>
      </c>
      <c r="AD14" s="57">
        <f t="shared" si="0"/>
        <v>228</v>
      </c>
      <c r="AE14" s="57">
        <f t="shared" si="1"/>
        <v>8</v>
      </c>
      <c r="AF14" s="57">
        <f t="shared" si="2"/>
        <v>228</v>
      </c>
    </row>
    <row r="15" spans="1:32" s="57" customFormat="1" ht="60" x14ac:dyDescent="0.25">
      <c r="A15" s="55">
        <v>5</v>
      </c>
      <c r="B15" s="55" t="s">
        <v>87</v>
      </c>
      <c r="C15" s="55" t="s">
        <v>64</v>
      </c>
      <c r="D15" s="55" t="s">
        <v>161</v>
      </c>
      <c r="E15" s="55" t="s">
        <v>88</v>
      </c>
      <c r="F15" s="55" t="s">
        <v>162</v>
      </c>
      <c r="G15" s="55" t="s">
        <v>163</v>
      </c>
      <c r="H15" s="55" t="s">
        <v>31</v>
      </c>
      <c r="I15" s="55" t="s">
        <v>164</v>
      </c>
      <c r="J15" s="55" t="s">
        <v>64</v>
      </c>
      <c r="K15" s="55">
        <v>0</v>
      </c>
      <c r="L15" s="55">
        <v>0</v>
      </c>
      <c r="M15" s="55">
        <v>73</v>
      </c>
      <c r="N15" s="55">
        <v>0</v>
      </c>
      <c r="O15" s="55">
        <v>0</v>
      </c>
      <c r="P15" s="55">
        <v>73</v>
      </c>
      <c r="Q15" s="55">
        <v>0</v>
      </c>
      <c r="R15" s="55">
        <v>0</v>
      </c>
      <c r="S15" s="55">
        <v>0</v>
      </c>
      <c r="T15" s="55">
        <v>73</v>
      </c>
      <c r="U15" s="55">
        <v>0</v>
      </c>
      <c r="V15" s="55">
        <v>0</v>
      </c>
      <c r="W15" s="55"/>
      <c r="X15" s="55"/>
      <c r="Y15" s="55"/>
      <c r="Z15" s="55"/>
      <c r="AA15" s="55">
        <v>1</v>
      </c>
      <c r="AB15" s="56"/>
      <c r="AC15" s="56"/>
      <c r="AD15" s="57">
        <f t="shared" si="0"/>
        <v>73</v>
      </c>
      <c r="AE15" s="57">
        <f t="shared" si="1"/>
        <v>0</v>
      </c>
      <c r="AF15" s="57">
        <f t="shared" si="2"/>
        <v>139.86799999999999</v>
      </c>
    </row>
    <row r="16" spans="1:32" s="57" customFormat="1" ht="60" x14ac:dyDescent="0.25">
      <c r="A16" s="55">
        <v>6</v>
      </c>
      <c r="B16" s="55" t="s">
        <v>87</v>
      </c>
      <c r="C16" s="55" t="s">
        <v>64</v>
      </c>
      <c r="D16" s="55" t="s">
        <v>165</v>
      </c>
      <c r="E16" s="55" t="s">
        <v>88</v>
      </c>
      <c r="F16" s="55" t="s">
        <v>166</v>
      </c>
      <c r="G16" s="55" t="s">
        <v>167</v>
      </c>
      <c r="H16" s="55" t="s">
        <v>31</v>
      </c>
      <c r="I16" s="55">
        <v>2</v>
      </c>
      <c r="J16" s="55" t="s">
        <v>64</v>
      </c>
      <c r="K16" s="55">
        <v>0</v>
      </c>
      <c r="L16" s="55">
        <v>0</v>
      </c>
      <c r="M16" s="55">
        <v>19</v>
      </c>
      <c r="N16" s="55">
        <v>0</v>
      </c>
      <c r="O16" s="55">
        <v>0</v>
      </c>
      <c r="P16" s="55">
        <v>19</v>
      </c>
      <c r="Q16" s="55">
        <v>0</v>
      </c>
      <c r="R16" s="55">
        <v>0</v>
      </c>
      <c r="S16" s="55">
        <v>0</v>
      </c>
      <c r="T16" s="55">
        <v>19</v>
      </c>
      <c r="U16" s="55">
        <v>0</v>
      </c>
      <c r="V16" s="55">
        <v>0</v>
      </c>
      <c r="W16" s="55"/>
      <c r="X16" s="55"/>
      <c r="Y16" s="55"/>
      <c r="Z16" s="55"/>
      <c r="AA16" s="55">
        <v>1</v>
      </c>
      <c r="AB16" s="56"/>
      <c r="AC16" s="56"/>
      <c r="AD16" s="57">
        <f t="shared" si="0"/>
        <v>19</v>
      </c>
      <c r="AE16" s="57">
        <f t="shared" si="1"/>
        <v>0</v>
      </c>
      <c r="AF16" s="57">
        <f t="shared" si="2"/>
        <v>38</v>
      </c>
    </row>
    <row r="17" spans="1:32" s="57" customFormat="1" ht="75" x14ac:dyDescent="0.25">
      <c r="A17" s="55">
        <v>7</v>
      </c>
      <c r="B17" s="55" t="s">
        <v>87</v>
      </c>
      <c r="C17" s="55" t="s">
        <v>64</v>
      </c>
      <c r="D17" s="55" t="s">
        <v>168</v>
      </c>
      <c r="E17" s="55" t="s">
        <v>88</v>
      </c>
      <c r="F17" s="55" t="s">
        <v>169</v>
      </c>
      <c r="G17" s="55" t="s">
        <v>170</v>
      </c>
      <c r="H17" s="55" t="s">
        <v>31</v>
      </c>
      <c r="I17" s="55" t="s">
        <v>171</v>
      </c>
      <c r="J17" s="55" t="s">
        <v>64</v>
      </c>
      <c r="K17" s="55">
        <v>0</v>
      </c>
      <c r="L17" s="55">
        <v>0</v>
      </c>
      <c r="M17" s="55">
        <v>57</v>
      </c>
      <c r="N17" s="55">
        <v>0</v>
      </c>
      <c r="O17" s="55">
        <v>0</v>
      </c>
      <c r="P17" s="55">
        <v>57</v>
      </c>
      <c r="Q17" s="55">
        <v>0</v>
      </c>
      <c r="R17" s="55">
        <v>0</v>
      </c>
      <c r="S17" s="55">
        <v>0</v>
      </c>
      <c r="T17" s="55">
        <v>57</v>
      </c>
      <c r="U17" s="55">
        <v>0</v>
      </c>
      <c r="V17" s="55">
        <v>0</v>
      </c>
      <c r="W17" s="55"/>
      <c r="X17" s="55"/>
      <c r="Y17" s="55"/>
      <c r="Z17" s="55"/>
      <c r="AA17" s="55">
        <v>1</v>
      </c>
      <c r="AB17" s="56"/>
      <c r="AC17" s="56"/>
      <c r="AD17" s="57">
        <f t="shared" si="0"/>
        <v>57</v>
      </c>
      <c r="AE17" s="57">
        <f t="shared" si="1"/>
        <v>0</v>
      </c>
      <c r="AF17" s="57">
        <f t="shared" si="2"/>
        <v>75.980999999999995</v>
      </c>
    </row>
    <row r="18" spans="1:32" s="57" customFormat="1" ht="60" x14ac:dyDescent="0.25">
      <c r="A18" s="55">
        <v>8</v>
      </c>
      <c r="B18" s="55" t="s">
        <v>74</v>
      </c>
      <c r="C18" s="55" t="s">
        <v>90</v>
      </c>
      <c r="D18" s="55" t="s">
        <v>102</v>
      </c>
      <c r="E18" s="55" t="s">
        <v>91</v>
      </c>
      <c r="F18" s="55" t="s">
        <v>172</v>
      </c>
      <c r="G18" s="55" t="s">
        <v>173</v>
      </c>
      <c r="H18" s="55" t="s">
        <v>32</v>
      </c>
      <c r="I18" s="55">
        <v>6.08</v>
      </c>
      <c r="J18" s="55" t="s">
        <v>92</v>
      </c>
      <c r="K18" s="55">
        <v>0</v>
      </c>
      <c r="L18" s="55">
        <v>0</v>
      </c>
      <c r="M18" s="55">
        <v>273</v>
      </c>
      <c r="N18" s="55" t="s">
        <v>174</v>
      </c>
      <c r="O18" s="55">
        <v>0</v>
      </c>
      <c r="P18" s="55">
        <v>273</v>
      </c>
      <c r="Q18" s="55">
        <v>0</v>
      </c>
      <c r="R18" s="55">
        <v>0</v>
      </c>
      <c r="S18" s="55">
        <v>0</v>
      </c>
      <c r="T18" s="55">
        <v>273</v>
      </c>
      <c r="U18" s="55">
        <v>0</v>
      </c>
      <c r="V18" s="55">
        <v>0</v>
      </c>
      <c r="W18" s="55"/>
      <c r="X18" s="55">
        <v>0</v>
      </c>
      <c r="Y18" s="55" t="s">
        <v>95</v>
      </c>
      <c r="Z18" s="55" t="s">
        <v>96</v>
      </c>
      <c r="AA18" s="55">
        <v>1</v>
      </c>
      <c r="AB18" s="56">
        <f>I18*M18</f>
        <v>1659.84</v>
      </c>
      <c r="AC18" s="56">
        <v>11</v>
      </c>
      <c r="AD18" s="57">
        <f>M18-AC18</f>
        <v>262</v>
      </c>
      <c r="AE18" s="57">
        <f>AC18*I18</f>
        <v>66.88</v>
      </c>
      <c r="AF18" s="57">
        <f>AD18*I18</f>
        <v>1592.96</v>
      </c>
    </row>
    <row r="19" spans="1:32" s="57" customFormat="1" ht="75" x14ac:dyDescent="0.25">
      <c r="A19" s="55">
        <v>9</v>
      </c>
      <c r="B19" s="55" t="s">
        <v>87</v>
      </c>
      <c r="C19" s="55" t="s">
        <v>64</v>
      </c>
      <c r="D19" s="55" t="s">
        <v>175</v>
      </c>
      <c r="E19" s="55" t="s">
        <v>88</v>
      </c>
      <c r="F19" s="55" t="s">
        <v>176</v>
      </c>
      <c r="G19" s="55" t="s">
        <v>177</v>
      </c>
      <c r="H19" s="55" t="s">
        <v>31</v>
      </c>
      <c r="I19" s="55" t="s">
        <v>178</v>
      </c>
      <c r="J19" s="55" t="s">
        <v>64</v>
      </c>
      <c r="K19" s="55">
        <v>0</v>
      </c>
      <c r="L19" s="55">
        <v>0</v>
      </c>
      <c r="M19" s="55">
        <v>57</v>
      </c>
      <c r="N19" s="55">
        <v>0</v>
      </c>
      <c r="O19" s="55">
        <v>0</v>
      </c>
      <c r="P19" s="55">
        <v>57</v>
      </c>
      <c r="Q19" s="55">
        <v>0</v>
      </c>
      <c r="R19" s="55">
        <v>0</v>
      </c>
      <c r="S19" s="55">
        <v>0</v>
      </c>
      <c r="T19" s="55">
        <v>57</v>
      </c>
      <c r="U19" s="55">
        <v>0</v>
      </c>
      <c r="V19" s="55">
        <v>0</v>
      </c>
      <c r="W19" s="55"/>
      <c r="X19" s="55"/>
      <c r="Y19" s="55"/>
      <c r="Z19" s="55"/>
      <c r="AA19" s="55">
        <v>1</v>
      </c>
      <c r="AB19" s="56"/>
      <c r="AC19" s="56"/>
      <c r="AD19" s="57">
        <f t="shared" ref="AD19:AD25" si="3">M19-AC19</f>
        <v>57</v>
      </c>
      <c r="AE19" s="57">
        <f t="shared" ref="AE19:AE25" si="4">I19*AC19</f>
        <v>0</v>
      </c>
      <c r="AF19" s="57">
        <f t="shared" ref="AF19:AF25" si="5">I19*AD19</f>
        <v>332.48099999999999</v>
      </c>
    </row>
    <row r="20" spans="1:32" s="57" customFormat="1" ht="75" x14ac:dyDescent="0.25">
      <c r="A20" s="55">
        <v>10</v>
      </c>
      <c r="B20" s="55" t="s">
        <v>87</v>
      </c>
      <c r="C20" s="55" t="s">
        <v>64</v>
      </c>
      <c r="D20" s="55" t="s">
        <v>175</v>
      </c>
      <c r="E20" s="55" t="s">
        <v>88</v>
      </c>
      <c r="F20" s="55" t="s">
        <v>179</v>
      </c>
      <c r="G20" s="55" t="s">
        <v>180</v>
      </c>
      <c r="H20" s="55" t="s">
        <v>31</v>
      </c>
      <c r="I20" s="55" t="s">
        <v>181</v>
      </c>
      <c r="J20" s="55" t="s">
        <v>64</v>
      </c>
      <c r="K20" s="55">
        <v>0</v>
      </c>
      <c r="L20" s="55">
        <v>0</v>
      </c>
      <c r="M20" s="55">
        <v>57</v>
      </c>
      <c r="N20" s="55">
        <v>0</v>
      </c>
      <c r="O20" s="55">
        <v>0</v>
      </c>
      <c r="P20" s="55">
        <v>57</v>
      </c>
      <c r="Q20" s="55">
        <v>0</v>
      </c>
      <c r="R20" s="55">
        <v>0</v>
      </c>
      <c r="S20" s="55">
        <v>0</v>
      </c>
      <c r="T20" s="55">
        <v>57</v>
      </c>
      <c r="U20" s="55">
        <v>0</v>
      </c>
      <c r="V20" s="55">
        <v>0</v>
      </c>
      <c r="W20" s="55"/>
      <c r="X20" s="55"/>
      <c r="Y20" s="55"/>
      <c r="Z20" s="55"/>
      <c r="AA20" s="55">
        <v>1</v>
      </c>
      <c r="AB20" s="56"/>
      <c r="AC20" s="56"/>
      <c r="AD20" s="57">
        <f t="shared" si="3"/>
        <v>57</v>
      </c>
      <c r="AE20" s="57">
        <f t="shared" si="4"/>
        <v>0</v>
      </c>
      <c r="AF20" s="57">
        <f t="shared" si="5"/>
        <v>370.5</v>
      </c>
    </row>
    <row r="21" spans="1:32" s="57" customFormat="1" ht="75" x14ac:dyDescent="0.25">
      <c r="A21" s="55">
        <v>11</v>
      </c>
      <c r="B21" s="55" t="s">
        <v>87</v>
      </c>
      <c r="C21" s="55" t="s">
        <v>64</v>
      </c>
      <c r="D21" s="55" t="s">
        <v>175</v>
      </c>
      <c r="E21" s="55" t="s">
        <v>88</v>
      </c>
      <c r="F21" s="55" t="s">
        <v>182</v>
      </c>
      <c r="G21" s="55" t="s">
        <v>183</v>
      </c>
      <c r="H21" s="55" t="s">
        <v>31</v>
      </c>
      <c r="I21" s="55" t="s">
        <v>184</v>
      </c>
      <c r="J21" s="55" t="s">
        <v>64</v>
      </c>
      <c r="K21" s="55">
        <v>0</v>
      </c>
      <c r="L21" s="55">
        <v>0</v>
      </c>
      <c r="M21" s="55">
        <v>57</v>
      </c>
      <c r="N21" s="55">
        <v>0</v>
      </c>
      <c r="O21" s="55">
        <v>0</v>
      </c>
      <c r="P21" s="55">
        <v>57</v>
      </c>
      <c r="Q21" s="55">
        <v>0</v>
      </c>
      <c r="R21" s="55">
        <v>0</v>
      </c>
      <c r="S21" s="55">
        <v>0</v>
      </c>
      <c r="T21" s="55">
        <v>57</v>
      </c>
      <c r="U21" s="55">
        <v>0</v>
      </c>
      <c r="V21" s="55">
        <v>0</v>
      </c>
      <c r="W21" s="55"/>
      <c r="X21" s="55"/>
      <c r="Y21" s="55"/>
      <c r="Z21" s="55"/>
      <c r="AA21" s="55">
        <v>1</v>
      </c>
      <c r="AB21" s="56"/>
      <c r="AC21" s="56"/>
      <c r="AD21" s="57">
        <f t="shared" si="3"/>
        <v>57</v>
      </c>
      <c r="AE21" s="57">
        <f t="shared" si="4"/>
        <v>0</v>
      </c>
      <c r="AF21" s="57">
        <f t="shared" si="5"/>
        <v>151.96199999999999</v>
      </c>
    </row>
    <row r="22" spans="1:32" s="57" customFormat="1" ht="75" x14ac:dyDescent="0.25">
      <c r="A22" s="55">
        <v>12</v>
      </c>
      <c r="B22" s="55" t="s">
        <v>87</v>
      </c>
      <c r="C22" s="55" t="s">
        <v>64</v>
      </c>
      <c r="D22" s="55" t="s">
        <v>175</v>
      </c>
      <c r="E22" s="55" t="s">
        <v>88</v>
      </c>
      <c r="F22" s="55" t="s">
        <v>185</v>
      </c>
      <c r="G22" s="55" t="s">
        <v>186</v>
      </c>
      <c r="H22" s="55" t="s">
        <v>31</v>
      </c>
      <c r="I22" s="55" t="s">
        <v>181</v>
      </c>
      <c r="J22" s="55" t="s">
        <v>64</v>
      </c>
      <c r="K22" s="55">
        <v>0</v>
      </c>
      <c r="L22" s="55">
        <v>0</v>
      </c>
      <c r="M22" s="55">
        <v>57</v>
      </c>
      <c r="N22" s="55">
        <v>0</v>
      </c>
      <c r="O22" s="55">
        <v>0</v>
      </c>
      <c r="P22" s="55">
        <v>57</v>
      </c>
      <c r="Q22" s="55">
        <v>0</v>
      </c>
      <c r="R22" s="55">
        <v>0</v>
      </c>
      <c r="S22" s="55">
        <v>0</v>
      </c>
      <c r="T22" s="55">
        <v>57</v>
      </c>
      <c r="U22" s="55">
        <v>0</v>
      </c>
      <c r="V22" s="55">
        <v>0</v>
      </c>
      <c r="W22" s="55"/>
      <c r="X22" s="55"/>
      <c r="Y22" s="55"/>
      <c r="Z22" s="55"/>
      <c r="AA22" s="55">
        <v>1</v>
      </c>
      <c r="AB22" s="56"/>
      <c r="AC22" s="56"/>
      <c r="AD22" s="57">
        <f t="shared" si="3"/>
        <v>57</v>
      </c>
      <c r="AE22" s="57">
        <f t="shared" si="4"/>
        <v>0</v>
      </c>
      <c r="AF22" s="57">
        <f t="shared" si="5"/>
        <v>370.5</v>
      </c>
    </row>
    <row r="23" spans="1:32" s="57" customFormat="1" ht="75" x14ac:dyDescent="0.25">
      <c r="A23" s="55">
        <v>13</v>
      </c>
      <c r="B23" s="55" t="s">
        <v>87</v>
      </c>
      <c r="C23" s="55" t="s">
        <v>64</v>
      </c>
      <c r="D23" s="55" t="s">
        <v>175</v>
      </c>
      <c r="E23" s="55" t="s">
        <v>88</v>
      </c>
      <c r="F23" s="55" t="s">
        <v>187</v>
      </c>
      <c r="G23" s="55" t="s">
        <v>188</v>
      </c>
      <c r="H23" s="55" t="s">
        <v>31</v>
      </c>
      <c r="I23" s="55" t="s">
        <v>189</v>
      </c>
      <c r="J23" s="55" t="s">
        <v>64</v>
      </c>
      <c r="K23" s="55">
        <v>0</v>
      </c>
      <c r="L23" s="55">
        <v>0</v>
      </c>
      <c r="M23" s="55">
        <v>57</v>
      </c>
      <c r="N23" s="55">
        <v>0</v>
      </c>
      <c r="O23" s="55">
        <v>0</v>
      </c>
      <c r="P23" s="55">
        <v>57</v>
      </c>
      <c r="Q23" s="55">
        <v>0</v>
      </c>
      <c r="R23" s="55">
        <v>0</v>
      </c>
      <c r="S23" s="55">
        <v>0</v>
      </c>
      <c r="T23" s="55">
        <v>57</v>
      </c>
      <c r="U23" s="55">
        <v>0</v>
      </c>
      <c r="V23" s="55">
        <v>0</v>
      </c>
      <c r="W23" s="55"/>
      <c r="X23" s="55"/>
      <c r="Y23" s="55"/>
      <c r="Z23" s="55"/>
      <c r="AA23" s="55">
        <v>1</v>
      </c>
      <c r="AB23" s="56"/>
      <c r="AC23" s="56"/>
      <c r="AD23" s="57">
        <f t="shared" si="3"/>
        <v>57</v>
      </c>
      <c r="AE23" s="57">
        <f t="shared" si="4"/>
        <v>0</v>
      </c>
      <c r="AF23" s="57">
        <f t="shared" si="5"/>
        <v>327.75</v>
      </c>
    </row>
    <row r="24" spans="1:32" s="57" customFormat="1" ht="75" x14ac:dyDescent="0.25">
      <c r="A24" s="55">
        <v>14</v>
      </c>
      <c r="B24" s="55" t="s">
        <v>87</v>
      </c>
      <c r="C24" s="55" t="s">
        <v>64</v>
      </c>
      <c r="D24" s="55" t="s">
        <v>190</v>
      </c>
      <c r="E24" s="55" t="s">
        <v>88</v>
      </c>
      <c r="F24" s="55" t="s">
        <v>191</v>
      </c>
      <c r="G24" s="55" t="s">
        <v>192</v>
      </c>
      <c r="H24" s="55" t="s">
        <v>31</v>
      </c>
      <c r="I24" s="55" t="s">
        <v>193</v>
      </c>
      <c r="J24" s="55" t="s">
        <v>64</v>
      </c>
      <c r="K24" s="55">
        <v>0</v>
      </c>
      <c r="L24" s="55">
        <v>0</v>
      </c>
      <c r="M24" s="55">
        <v>32</v>
      </c>
      <c r="N24" s="55">
        <v>0</v>
      </c>
      <c r="O24" s="55">
        <v>0</v>
      </c>
      <c r="P24" s="55">
        <v>32</v>
      </c>
      <c r="Q24" s="55">
        <v>0</v>
      </c>
      <c r="R24" s="55">
        <v>0</v>
      </c>
      <c r="S24" s="55">
        <v>0</v>
      </c>
      <c r="T24" s="55">
        <v>32</v>
      </c>
      <c r="U24" s="55">
        <v>0</v>
      </c>
      <c r="V24" s="55">
        <v>0</v>
      </c>
      <c r="W24" s="55"/>
      <c r="X24" s="55"/>
      <c r="Y24" s="55"/>
      <c r="Z24" s="55"/>
      <c r="AA24" s="55">
        <v>1</v>
      </c>
      <c r="AB24" s="56"/>
      <c r="AC24" s="56"/>
      <c r="AD24" s="57">
        <f t="shared" si="3"/>
        <v>32</v>
      </c>
      <c r="AE24" s="57">
        <f t="shared" si="4"/>
        <v>0</v>
      </c>
      <c r="AF24" s="57">
        <f t="shared" si="5"/>
        <v>221.31200000000001</v>
      </c>
    </row>
    <row r="25" spans="1:32" s="57" customFormat="1" ht="75" x14ac:dyDescent="0.25">
      <c r="A25" s="55">
        <v>15</v>
      </c>
      <c r="B25" s="55" t="s">
        <v>87</v>
      </c>
      <c r="C25" s="55" t="s">
        <v>64</v>
      </c>
      <c r="D25" s="55" t="s">
        <v>190</v>
      </c>
      <c r="E25" s="55" t="s">
        <v>88</v>
      </c>
      <c r="F25" s="55" t="s">
        <v>194</v>
      </c>
      <c r="G25" s="55" t="s">
        <v>195</v>
      </c>
      <c r="H25" s="55" t="s">
        <v>31</v>
      </c>
      <c r="I25" s="55" t="s">
        <v>196</v>
      </c>
      <c r="J25" s="55" t="s">
        <v>64</v>
      </c>
      <c r="K25" s="55">
        <v>0</v>
      </c>
      <c r="L25" s="55">
        <v>0</v>
      </c>
      <c r="M25" s="55">
        <v>32</v>
      </c>
      <c r="N25" s="55">
        <v>0</v>
      </c>
      <c r="O25" s="55">
        <v>0</v>
      </c>
      <c r="P25" s="55">
        <v>32</v>
      </c>
      <c r="Q25" s="55">
        <v>0</v>
      </c>
      <c r="R25" s="55">
        <v>0</v>
      </c>
      <c r="S25" s="55">
        <v>0</v>
      </c>
      <c r="T25" s="55">
        <v>32</v>
      </c>
      <c r="U25" s="55">
        <v>0</v>
      </c>
      <c r="V25" s="55">
        <v>0</v>
      </c>
      <c r="W25" s="55"/>
      <c r="X25" s="55"/>
      <c r="Y25" s="55"/>
      <c r="Z25" s="55"/>
      <c r="AA25" s="55">
        <v>1</v>
      </c>
      <c r="AB25" s="56"/>
      <c r="AC25" s="56"/>
      <c r="AD25" s="57">
        <f t="shared" si="3"/>
        <v>32</v>
      </c>
      <c r="AE25" s="57">
        <f t="shared" si="4"/>
        <v>0</v>
      </c>
      <c r="AF25" s="57">
        <f t="shared" si="5"/>
        <v>216</v>
      </c>
    </row>
    <row r="26" spans="1:32" s="57" customFormat="1" ht="60" x14ac:dyDescent="0.25">
      <c r="A26" s="55">
        <v>16</v>
      </c>
      <c r="B26" s="55" t="s">
        <v>74</v>
      </c>
      <c r="C26" s="55" t="s">
        <v>90</v>
      </c>
      <c r="D26" s="55" t="s">
        <v>98</v>
      </c>
      <c r="E26" s="55" t="s">
        <v>91</v>
      </c>
      <c r="F26" s="55" t="s">
        <v>197</v>
      </c>
      <c r="G26" s="55" t="s">
        <v>198</v>
      </c>
      <c r="H26" s="55" t="s">
        <v>32</v>
      </c>
      <c r="I26" s="55">
        <v>6.5</v>
      </c>
      <c r="J26" s="55" t="s">
        <v>92</v>
      </c>
      <c r="K26" s="55">
        <v>0</v>
      </c>
      <c r="L26" s="55">
        <v>0</v>
      </c>
      <c r="M26" s="55">
        <v>303</v>
      </c>
      <c r="N26" s="55" t="s">
        <v>199</v>
      </c>
      <c r="O26" s="55">
        <v>0</v>
      </c>
      <c r="P26" s="55">
        <v>303</v>
      </c>
      <c r="Q26" s="55">
        <v>0</v>
      </c>
      <c r="R26" s="55">
        <v>0</v>
      </c>
      <c r="S26" s="55">
        <v>0</v>
      </c>
      <c r="T26" s="55">
        <v>303</v>
      </c>
      <c r="U26" s="55">
        <v>0</v>
      </c>
      <c r="V26" s="55">
        <v>0</v>
      </c>
      <c r="W26" s="55"/>
      <c r="X26" s="55">
        <v>0</v>
      </c>
      <c r="Y26" s="55" t="s">
        <v>95</v>
      </c>
      <c r="Z26" s="55" t="s">
        <v>96</v>
      </c>
      <c r="AA26" s="55">
        <v>1</v>
      </c>
      <c r="AB26" s="56">
        <f>I26*M26</f>
        <v>1969.5</v>
      </c>
      <c r="AC26" s="56">
        <v>3</v>
      </c>
      <c r="AD26" s="57">
        <f>M26-AC26</f>
        <v>300</v>
      </c>
      <c r="AE26" s="57">
        <f>AC26*I26</f>
        <v>19.5</v>
      </c>
      <c r="AF26" s="57">
        <f>AD26*I26</f>
        <v>1950</v>
      </c>
    </row>
    <row r="27" spans="1:32" s="57" customFormat="1" ht="75" x14ac:dyDescent="0.25">
      <c r="A27" s="55">
        <v>17</v>
      </c>
      <c r="B27" s="55" t="s">
        <v>87</v>
      </c>
      <c r="C27" s="55" t="s">
        <v>64</v>
      </c>
      <c r="D27" s="55" t="s">
        <v>190</v>
      </c>
      <c r="E27" s="55" t="s">
        <v>88</v>
      </c>
      <c r="F27" s="55" t="s">
        <v>200</v>
      </c>
      <c r="G27" s="55" t="s">
        <v>201</v>
      </c>
      <c r="H27" s="55" t="s">
        <v>31</v>
      </c>
      <c r="I27" s="55" t="s">
        <v>202</v>
      </c>
      <c r="J27" s="55" t="s">
        <v>64</v>
      </c>
      <c r="K27" s="55">
        <v>0</v>
      </c>
      <c r="L27" s="55">
        <v>0</v>
      </c>
      <c r="M27" s="55">
        <v>32</v>
      </c>
      <c r="N27" s="55">
        <v>0</v>
      </c>
      <c r="O27" s="55">
        <v>0</v>
      </c>
      <c r="P27" s="55">
        <v>32</v>
      </c>
      <c r="Q27" s="55">
        <v>0</v>
      </c>
      <c r="R27" s="55">
        <v>0</v>
      </c>
      <c r="S27" s="55">
        <v>0</v>
      </c>
      <c r="T27" s="55">
        <v>32</v>
      </c>
      <c r="U27" s="55">
        <v>0</v>
      </c>
      <c r="V27" s="55">
        <v>0</v>
      </c>
      <c r="W27" s="55"/>
      <c r="X27" s="55"/>
      <c r="Y27" s="55"/>
      <c r="Z27" s="55"/>
      <c r="AA27" s="55">
        <v>1</v>
      </c>
      <c r="AB27" s="56"/>
      <c r="AC27" s="56"/>
      <c r="AD27" s="57">
        <f t="shared" ref="AD27:AD37" si="6">M27-AC27</f>
        <v>32</v>
      </c>
      <c r="AE27" s="57">
        <f t="shared" ref="AE27:AE37" si="7">I27*AC27</f>
        <v>0</v>
      </c>
      <c r="AF27" s="57">
        <f t="shared" ref="AF27:AF37" si="8">I27*AD27</f>
        <v>144</v>
      </c>
    </row>
    <row r="28" spans="1:32" s="57" customFormat="1" ht="75" x14ac:dyDescent="0.25">
      <c r="A28" s="55">
        <v>18</v>
      </c>
      <c r="B28" s="55" t="s">
        <v>74</v>
      </c>
      <c r="C28" s="55" t="s">
        <v>64</v>
      </c>
      <c r="D28" s="55" t="s">
        <v>203</v>
      </c>
      <c r="E28" s="55" t="s">
        <v>88</v>
      </c>
      <c r="F28" s="55" t="s">
        <v>204</v>
      </c>
      <c r="G28" s="55" t="s">
        <v>205</v>
      </c>
      <c r="H28" s="55" t="s">
        <v>31</v>
      </c>
      <c r="I28" s="55" t="s">
        <v>206</v>
      </c>
      <c r="J28" s="55" t="s">
        <v>64</v>
      </c>
      <c r="K28" s="55">
        <v>0</v>
      </c>
      <c r="L28" s="55">
        <v>0</v>
      </c>
      <c r="M28" s="55">
        <v>32</v>
      </c>
      <c r="N28" s="55">
        <v>0</v>
      </c>
      <c r="O28" s="55">
        <v>0</v>
      </c>
      <c r="P28" s="55">
        <v>32</v>
      </c>
      <c r="Q28" s="55">
        <v>0</v>
      </c>
      <c r="R28" s="55">
        <v>0</v>
      </c>
      <c r="S28" s="55">
        <v>0</v>
      </c>
      <c r="T28" s="55">
        <v>32</v>
      </c>
      <c r="U28" s="55">
        <v>0</v>
      </c>
      <c r="V28" s="55">
        <v>0</v>
      </c>
      <c r="W28" s="55"/>
      <c r="X28" s="55"/>
      <c r="Y28" s="55"/>
      <c r="Z28" s="55"/>
      <c r="AA28" s="55">
        <v>1</v>
      </c>
      <c r="AB28" s="56"/>
      <c r="AC28" s="56"/>
      <c r="AD28" s="57">
        <f t="shared" si="6"/>
        <v>32</v>
      </c>
      <c r="AE28" s="57">
        <f t="shared" si="7"/>
        <v>0</v>
      </c>
      <c r="AF28" s="57">
        <f t="shared" si="8"/>
        <v>194.65600000000001</v>
      </c>
    </row>
    <row r="29" spans="1:32" s="57" customFormat="1" ht="60" x14ac:dyDescent="0.25">
      <c r="A29" s="55">
        <v>19</v>
      </c>
      <c r="B29" s="55" t="s">
        <v>74</v>
      </c>
      <c r="C29" s="55" t="s">
        <v>64</v>
      </c>
      <c r="D29" s="55" t="s">
        <v>207</v>
      </c>
      <c r="E29" s="55" t="s">
        <v>88</v>
      </c>
      <c r="F29" s="55" t="s">
        <v>208</v>
      </c>
      <c r="G29" s="55" t="s">
        <v>209</v>
      </c>
      <c r="H29" s="55" t="s">
        <v>31</v>
      </c>
      <c r="I29" s="55" t="s">
        <v>210</v>
      </c>
      <c r="J29" s="55" t="s">
        <v>64</v>
      </c>
      <c r="K29" s="55">
        <v>0</v>
      </c>
      <c r="L29" s="55">
        <v>0</v>
      </c>
      <c r="M29" s="55">
        <v>34</v>
      </c>
      <c r="N29" s="55">
        <v>0</v>
      </c>
      <c r="O29" s="55">
        <v>0</v>
      </c>
      <c r="P29" s="55">
        <v>34</v>
      </c>
      <c r="Q29" s="55">
        <v>0</v>
      </c>
      <c r="R29" s="55">
        <v>0</v>
      </c>
      <c r="S29" s="55">
        <v>0</v>
      </c>
      <c r="T29" s="55">
        <v>34</v>
      </c>
      <c r="U29" s="55">
        <v>0</v>
      </c>
      <c r="V29" s="55">
        <v>0</v>
      </c>
      <c r="W29" s="55"/>
      <c r="X29" s="55"/>
      <c r="Y29" s="55"/>
      <c r="Z29" s="55"/>
      <c r="AA29" s="55">
        <v>1</v>
      </c>
      <c r="AB29" s="56"/>
      <c r="AC29" s="56"/>
      <c r="AD29" s="57">
        <f t="shared" si="6"/>
        <v>34</v>
      </c>
      <c r="AE29" s="57">
        <f t="shared" si="7"/>
        <v>0</v>
      </c>
      <c r="AF29" s="57">
        <f t="shared" si="8"/>
        <v>218.14400000000001</v>
      </c>
    </row>
    <row r="30" spans="1:32" s="57" customFormat="1" ht="60" x14ac:dyDescent="0.25">
      <c r="A30" s="55">
        <v>20</v>
      </c>
      <c r="B30" s="55" t="s">
        <v>74</v>
      </c>
      <c r="C30" s="55" t="s">
        <v>92</v>
      </c>
      <c r="D30" s="55" t="s">
        <v>211</v>
      </c>
      <c r="E30" s="55" t="s">
        <v>91</v>
      </c>
      <c r="F30" s="55" t="s">
        <v>212</v>
      </c>
      <c r="G30" s="55" t="s">
        <v>213</v>
      </c>
      <c r="H30" s="55" t="s">
        <v>31</v>
      </c>
      <c r="I30" s="55" t="s">
        <v>214</v>
      </c>
      <c r="J30" s="55" t="s">
        <v>92</v>
      </c>
      <c r="K30" s="55">
        <v>0</v>
      </c>
      <c r="L30" s="55">
        <v>0</v>
      </c>
      <c r="M30" s="55">
        <v>317</v>
      </c>
      <c r="N30" s="55" t="s">
        <v>160</v>
      </c>
      <c r="O30" s="55">
        <v>0</v>
      </c>
      <c r="P30" s="55">
        <v>317</v>
      </c>
      <c r="Q30" s="55">
        <v>0</v>
      </c>
      <c r="R30" s="55">
        <v>0</v>
      </c>
      <c r="S30" s="55">
        <v>0</v>
      </c>
      <c r="T30" s="55">
        <v>317</v>
      </c>
      <c r="U30" s="55">
        <v>0</v>
      </c>
      <c r="V30" s="55">
        <v>0</v>
      </c>
      <c r="W30" s="55"/>
      <c r="X30" s="55"/>
      <c r="Y30" s="55"/>
      <c r="Z30" s="55"/>
      <c r="AA30" s="55">
        <v>1</v>
      </c>
      <c r="AB30" s="56"/>
      <c r="AC30" s="56">
        <v>8</v>
      </c>
      <c r="AD30" s="57">
        <f t="shared" si="6"/>
        <v>309</v>
      </c>
      <c r="AE30" s="57">
        <f t="shared" si="7"/>
        <v>12.664</v>
      </c>
      <c r="AF30" s="57">
        <f t="shared" si="8"/>
        <v>489.14699999999999</v>
      </c>
    </row>
    <row r="31" spans="1:32" s="57" customFormat="1" ht="60" x14ac:dyDescent="0.25">
      <c r="A31" s="55">
        <v>21</v>
      </c>
      <c r="B31" s="55" t="s">
        <v>74</v>
      </c>
      <c r="C31" s="55" t="s">
        <v>64</v>
      </c>
      <c r="D31" s="55" t="s">
        <v>215</v>
      </c>
      <c r="E31" s="55" t="s">
        <v>88</v>
      </c>
      <c r="F31" s="55" t="s">
        <v>216</v>
      </c>
      <c r="G31" s="55" t="s">
        <v>217</v>
      </c>
      <c r="H31" s="55" t="s">
        <v>31</v>
      </c>
      <c r="I31" s="55" t="s">
        <v>218</v>
      </c>
      <c r="J31" s="55" t="s">
        <v>64</v>
      </c>
      <c r="K31" s="55">
        <v>0</v>
      </c>
      <c r="L31" s="55">
        <v>0</v>
      </c>
      <c r="M31" s="55">
        <v>57</v>
      </c>
      <c r="N31" s="55">
        <v>0</v>
      </c>
      <c r="O31" s="55">
        <v>0</v>
      </c>
      <c r="P31" s="55">
        <v>57</v>
      </c>
      <c r="Q31" s="55">
        <v>0</v>
      </c>
      <c r="R31" s="55">
        <v>0</v>
      </c>
      <c r="S31" s="55">
        <v>0</v>
      </c>
      <c r="T31" s="55">
        <v>57</v>
      </c>
      <c r="U31" s="55">
        <v>0</v>
      </c>
      <c r="V31" s="55">
        <v>0</v>
      </c>
      <c r="W31" s="55"/>
      <c r="X31" s="55"/>
      <c r="Y31" s="55"/>
      <c r="Z31" s="55"/>
      <c r="AA31" s="55">
        <v>1</v>
      </c>
      <c r="AB31" s="56"/>
      <c r="AC31" s="56"/>
      <c r="AD31" s="57">
        <f t="shared" si="6"/>
        <v>57</v>
      </c>
      <c r="AE31" s="57">
        <f t="shared" si="7"/>
        <v>0</v>
      </c>
      <c r="AF31" s="57">
        <f t="shared" si="8"/>
        <v>66.461999999999989</v>
      </c>
    </row>
    <row r="32" spans="1:32" s="57" customFormat="1" ht="75" x14ac:dyDescent="0.25">
      <c r="A32" s="55">
        <v>22</v>
      </c>
      <c r="B32" s="55" t="s">
        <v>74</v>
      </c>
      <c r="C32" s="55" t="s">
        <v>64</v>
      </c>
      <c r="D32" s="55" t="s">
        <v>190</v>
      </c>
      <c r="E32" s="55" t="s">
        <v>88</v>
      </c>
      <c r="F32" s="55" t="s">
        <v>219</v>
      </c>
      <c r="G32" s="55" t="s">
        <v>220</v>
      </c>
      <c r="H32" s="55" t="s">
        <v>31</v>
      </c>
      <c r="I32" s="55" t="s">
        <v>206</v>
      </c>
      <c r="J32" s="55" t="s">
        <v>64</v>
      </c>
      <c r="K32" s="55">
        <v>0</v>
      </c>
      <c r="L32" s="55">
        <v>0</v>
      </c>
      <c r="M32" s="55">
        <v>32</v>
      </c>
      <c r="N32" s="55">
        <v>0</v>
      </c>
      <c r="O32" s="55">
        <v>0</v>
      </c>
      <c r="P32" s="55">
        <v>32</v>
      </c>
      <c r="Q32" s="55">
        <v>0</v>
      </c>
      <c r="R32" s="55">
        <v>0</v>
      </c>
      <c r="S32" s="55">
        <v>0</v>
      </c>
      <c r="T32" s="55">
        <v>32</v>
      </c>
      <c r="U32" s="55">
        <v>0</v>
      </c>
      <c r="V32" s="55">
        <v>0</v>
      </c>
      <c r="W32" s="55"/>
      <c r="X32" s="55"/>
      <c r="Y32" s="55"/>
      <c r="Z32" s="55"/>
      <c r="AA32" s="55">
        <v>1</v>
      </c>
      <c r="AB32" s="56"/>
      <c r="AC32" s="56"/>
      <c r="AD32" s="57">
        <f t="shared" si="6"/>
        <v>32</v>
      </c>
      <c r="AE32" s="57">
        <f t="shared" si="7"/>
        <v>0</v>
      </c>
      <c r="AF32" s="57">
        <f t="shared" si="8"/>
        <v>194.65600000000001</v>
      </c>
    </row>
    <row r="33" spans="1:32" s="57" customFormat="1" ht="60" x14ac:dyDescent="0.25">
      <c r="A33" s="55">
        <v>23</v>
      </c>
      <c r="B33" s="55" t="s">
        <v>74</v>
      </c>
      <c r="C33" s="55" t="s">
        <v>64</v>
      </c>
      <c r="D33" s="55" t="s">
        <v>221</v>
      </c>
      <c r="E33" s="55" t="s">
        <v>88</v>
      </c>
      <c r="F33" s="55" t="s">
        <v>222</v>
      </c>
      <c r="G33" s="55" t="s">
        <v>223</v>
      </c>
      <c r="H33" s="55" t="s">
        <v>31</v>
      </c>
      <c r="I33" s="55">
        <v>1.6659999999999999</v>
      </c>
      <c r="J33" s="55" t="s">
        <v>64</v>
      </c>
      <c r="K33" s="55">
        <v>0</v>
      </c>
      <c r="L33" s="55">
        <v>0</v>
      </c>
      <c r="M33" s="55">
        <v>34</v>
      </c>
      <c r="N33" s="55">
        <v>0</v>
      </c>
      <c r="O33" s="55">
        <v>0</v>
      </c>
      <c r="P33" s="55">
        <v>34</v>
      </c>
      <c r="Q33" s="55">
        <v>0</v>
      </c>
      <c r="R33" s="55">
        <v>0</v>
      </c>
      <c r="S33" s="55">
        <v>0</v>
      </c>
      <c r="T33" s="55">
        <v>34</v>
      </c>
      <c r="U33" s="55">
        <v>0</v>
      </c>
      <c r="V33" s="55">
        <v>0</v>
      </c>
      <c r="W33" s="55"/>
      <c r="X33" s="55"/>
      <c r="Y33" s="55"/>
      <c r="Z33" s="55"/>
      <c r="AA33" s="55">
        <v>1</v>
      </c>
      <c r="AB33" s="56"/>
      <c r="AC33" s="56"/>
      <c r="AD33" s="57">
        <f t="shared" si="6"/>
        <v>34</v>
      </c>
      <c r="AE33" s="57">
        <f t="shared" si="7"/>
        <v>0</v>
      </c>
      <c r="AF33" s="57">
        <f t="shared" si="8"/>
        <v>56.643999999999998</v>
      </c>
    </row>
    <row r="34" spans="1:32" s="57" customFormat="1" ht="60" x14ac:dyDescent="0.25">
      <c r="A34" s="55">
        <v>24</v>
      </c>
      <c r="B34" s="55" t="s">
        <v>74</v>
      </c>
      <c r="C34" s="55" t="s">
        <v>64</v>
      </c>
      <c r="D34" s="55" t="s">
        <v>221</v>
      </c>
      <c r="E34" s="55" t="s">
        <v>88</v>
      </c>
      <c r="F34" s="55" t="s">
        <v>224</v>
      </c>
      <c r="G34" s="55" t="s">
        <v>225</v>
      </c>
      <c r="H34" s="55" t="s">
        <v>31</v>
      </c>
      <c r="I34" s="55" t="s">
        <v>89</v>
      </c>
      <c r="J34" s="55" t="s">
        <v>64</v>
      </c>
      <c r="K34" s="55">
        <v>0</v>
      </c>
      <c r="L34" s="55">
        <v>0</v>
      </c>
      <c r="M34" s="55">
        <v>34</v>
      </c>
      <c r="N34" s="55">
        <v>0</v>
      </c>
      <c r="O34" s="55">
        <v>0</v>
      </c>
      <c r="P34" s="55">
        <v>34</v>
      </c>
      <c r="Q34" s="55">
        <v>0</v>
      </c>
      <c r="R34" s="55">
        <v>0</v>
      </c>
      <c r="S34" s="55">
        <v>0</v>
      </c>
      <c r="T34" s="55">
        <v>34</v>
      </c>
      <c r="U34" s="55">
        <v>0</v>
      </c>
      <c r="V34" s="55">
        <v>0</v>
      </c>
      <c r="W34" s="55"/>
      <c r="X34" s="55"/>
      <c r="Y34" s="55"/>
      <c r="Z34" s="55"/>
      <c r="AA34" s="55">
        <v>1</v>
      </c>
      <c r="AB34" s="56"/>
      <c r="AC34" s="56"/>
      <c r="AD34" s="57">
        <f t="shared" si="6"/>
        <v>34</v>
      </c>
      <c r="AE34" s="57">
        <f t="shared" si="7"/>
        <v>0</v>
      </c>
      <c r="AF34" s="57">
        <f t="shared" si="8"/>
        <v>215.322</v>
      </c>
    </row>
    <row r="35" spans="1:32" s="57" customFormat="1" ht="60" x14ac:dyDescent="0.25">
      <c r="A35" s="55">
        <v>25</v>
      </c>
      <c r="B35" s="55" t="s">
        <v>74</v>
      </c>
      <c r="C35" s="55" t="s">
        <v>64</v>
      </c>
      <c r="D35" s="55" t="s">
        <v>221</v>
      </c>
      <c r="E35" s="55" t="s">
        <v>88</v>
      </c>
      <c r="F35" s="55" t="s">
        <v>226</v>
      </c>
      <c r="G35" s="55" t="s">
        <v>227</v>
      </c>
      <c r="H35" s="55" t="s">
        <v>31</v>
      </c>
      <c r="I35" s="55">
        <v>6.8330000000000002</v>
      </c>
      <c r="J35" s="55" t="s">
        <v>64</v>
      </c>
      <c r="K35" s="55">
        <v>0</v>
      </c>
      <c r="L35" s="55">
        <v>0</v>
      </c>
      <c r="M35" s="55">
        <v>34</v>
      </c>
      <c r="N35" s="55">
        <v>0</v>
      </c>
      <c r="O35" s="55">
        <v>0</v>
      </c>
      <c r="P35" s="55">
        <v>34</v>
      </c>
      <c r="Q35" s="55">
        <v>0</v>
      </c>
      <c r="R35" s="55">
        <v>0</v>
      </c>
      <c r="S35" s="55">
        <v>0</v>
      </c>
      <c r="T35" s="55">
        <v>34</v>
      </c>
      <c r="U35" s="55">
        <v>0</v>
      </c>
      <c r="V35" s="55">
        <v>0</v>
      </c>
      <c r="W35" s="55"/>
      <c r="X35" s="55"/>
      <c r="Y35" s="55"/>
      <c r="Z35" s="55"/>
      <c r="AA35" s="55">
        <v>1</v>
      </c>
      <c r="AB35" s="56"/>
      <c r="AC35" s="56"/>
      <c r="AD35" s="57">
        <f t="shared" si="6"/>
        <v>34</v>
      </c>
      <c r="AE35" s="57">
        <f t="shared" si="7"/>
        <v>0</v>
      </c>
      <c r="AF35" s="57">
        <f t="shared" si="8"/>
        <v>232.322</v>
      </c>
    </row>
    <row r="36" spans="1:32" s="57" customFormat="1" ht="60" x14ac:dyDescent="0.25">
      <c r="A36" s="55">
        <v>26</v>
      </c>
      <c r="B36" s="55" t="s">
        <v>74</v>
      </c>
      <c r="C36" s="55" t="s">
        <v>64</v>
      </c>
      <c r="D36" s="55" t="s">
        <v>221</v>
      </c>
      <c r="E36" s="55" t="s">
        <v>88</v>
      </c>
      <c r="F36" s="55" t="s">
        <v>228</v>
      </c>
      <c r="G36" s="55" t="s">
        <v>229</v>
      </c>
      <c r="H36" s="55" t="s">
        <v>31</v>
      </c>
      <c r="I36" s="55">
        <v>6.75</v>
      </c>
      <c r="J36" s="55" t="s">
        <v>64</v>
      </c>
      <c r="K36" s="55">
        <v>0</v>
      </c>
      <c r="L36" s="55">
        <v>0</v>
      </c>
      <c r="M36" s="55">
        <v>34</v>
      </c>
      <c r="N36" s="55">
        <v>0</v>
      </c>
      <c r="O36" s="55">
        <v>0</v>
      </c>
      <c r="P36" s="55">
        <v>34</v>
      </c>
      <c r="Q36" s="55">
        <v>0</v>
      </c>
      <c r="R36" s="55">
        <v>0</v>
      </c>
      <c r="S36" s="55">
        <v>0</v>
      </c>
      <c r="T36" s="55">
        <v>34</v>
      </c>
      <c r="U36" s="55">
        <v>0</v>
      </c>
      <c r="V36" s="55">
        <v>0</v>
      </c>
      <c r="W36" s="55"/>
      <c r="X36" s="55"/>
      <c r="Y36" s="55"/>
      <c r="Z36" s="55"/>
      <c r="AA36" s="55">
        <v>1</v>
      </c>
      <c r="AB36" s="56"/>
      <c r="AC36" s="56"/>
      <c r="AD36" s="57">
        <f t="shared" si="6"/>
        <v>34</v>
      </c>
      <c r="AE36" s="57">
        <f t="shared" si="7"/>
        <v>0</v>
      </c>
      <c r="AF36" s="57">
        <f t="shared" si="8"/>
        <v>229.5</v>
      </c>
    </row>
    <row r="37" spans="1:32" s="57" customFormat="1" ht="60" x14ac:dyDescent="0.25">
      <c r="A37" s="55">
        <v>27</v>
      </c>
      <c r="B37" s="55" t="s">
        <v>74</v>
      </c>
      <c r="C37" s="55" t="s">
        <v>64</v>
      </c>
      <c r="D37" s="55" t="s">
        <v>230</v>
      </c>
      <c r="E37" s="55" t="s">
        <v>88</v>
      </c>
      <c r="F37" s="55" t="s">
        <v>231</v>
      </c>
      <c r="G37" s="55" t="s">
        <v>232</v>
      </c>
      <c r="H37" s="55" t="s">
        <v>31</v>
      </c>
      <c r="I37" s="55">
        <v>6.5830000000000002</v>
      </c>
      <c r="J37" s="55" t="s">
        <v>64</v>
      </c>
      <c r="K37" s="55">
        <v>0</v>
      </c>
      <c r="L37" s="55">
        <v>0</v>
      </c>
      <c r="M37" s="55">
        <v>64</v>
      </c>
      <c r="N37" s="55">
        <v>0</v>
      </c>
      <c r="O37" s="55">
        <v>0</v>
      </c>
      <c r="P37" s="55">
        <v>64</v>
      </c>
      <c r="Q37" s="55">
        <v>0</v>
      </c>
      <c r="R37" s="55">
        <v>0</v>
      </c>
      <c r="S37" s="55">
        <v>0</v>
      </c>
      <c r="T37" s="55">
        <v>64</v>
      </c>
      <c r="U37" s="55">
        <v>0</v>
      </c>
      <c r="V37" s="55">
        <v>0</v>
      </c>
      <c r="W37" s="55"/>
      <c r="X37" s="55"/>
      <c r="Y37" s="55"/>
      <c r="Z37" s="55"/>
      <c r="AA37" s="55">
        <v>1</v>
      </c>
      <c r="AB37" s="56"/>
      <c r="AC37" s="56"/>
      <c r="AD37" s="57">
        <f t="shared" si="6"/>
        <v>64</v>
      </c>
      <c r="AE37" s="57">
        <f t="shared" si="7"/>
        <v>0</v>
      </c>
      <c r="AF37" s="57">
        <f t="shared" si="8"/>
        <v>421.31200000000001</v>
      </c>
    </row>
    <row r="38" spans="1:32" s="57" customFormat="1" ht="60" x14ac:dyDescent="0.25">
      <c r="A38" s="55">
        <v>28</v>
      </c>
      <c r="B38" s="55" t="s">
        <v>74</v>
      </c>
      <c r="C38" s="55" t="s">
        <v>90</v>
      </c>
      <c r="D38" s="55" t="s">
        <v>103</v>
      </c>
      <c r="E38" s="55" t="s">
        <v>91</v>
      </c>
      <c r="F38" s="55" t="s">
        <v>233</v>
      </c>
      <c r="G38" s="55" t="s">
        <v>234</v>
      </c>
      <c r="H38" s="55" t="s">
        <v>32</v>
      </c>
      <c r="I38" s="55">
        <v>6</v>
      </c>
      <c r="J38" s="55" t="s">
        <v>92</v>
      </c>
      <c r="K38" s="55">
        <v>0</v>
      </c>
      <c r="L38" s="55">
        <v>0</v>
      </c>
      <c r="M38" s="55">
        <v>170</v>
      </c>
      <c r="N38" s="55" t="s">
        <v>235</v>
      </c>
      <c r="O38" s="55">
        <v>0</v>
      </c>
      <c r="P38" s="55">
        <v>170</v>
      </c>
      <c r="Q38" s="55">
        <v>0</v>
      </c>
      <c r="R38" s="55">
        <v>0</v>
      </c>
      <c r="S38" s="55">
        <v>0</v>
      </c>
      <c r="T38" s="55">
        <v>170</v>
      </c>
      <c r="U38" s="55">
        <v>0</v>
      </c>
      <c r="V38" s="55">
        <v>0</v>
      </c>
      <c r="W38" s="55"/>
      <c r="X38" s="55">
        <v>0</v>
      </c>
      <c r="Y38" s="55" t="s">
        <v>95</v>
      </c>
      <c r="Z38" s="55" t="s">
        <v>96</v>
      </c>
      <c r="AA38" s="55">
        <v>1</v>
      </c>
      <c r="AB38" s="56">
        <f>I38*M38</f>
        <v>1020</v>
      </c>
      <c r="AC38" s="56">
        <v>5</v>
      </c>
      <c r="AD38" s="57">
        <f>M38-AC38</f>
        <v>165</v>
      </c>
      <c r="AE38" s="57">
        <f>AC38*I38</f>
        <v>30</v>
      </c>
      <c r="AF38" s="57">
        <f>AD38*I38</f>
        <v>990</v>
      </c>
    </row>
    <row r="39" spans="1:32" s="57" customFormat="1" ht="60" x14ac:dyDescent="0.25">
      <c r="A39" s="55">
        <v>29</v>
      </c>
      <c r="B39" s="55" t="s">
        <v>74</v>
      </c>
      <c r="C39" s="55" t="s">
        <v>64</v>
      </c>
      <c r="D39" s="55" t="s">
        <v>221</v>
      </c>
      <c r="E39" s="55" t="s">
        <v>88</v>
      </c>
      <c r="F39" s="55" t="s">
        <v>236</v>
      </c>
      <c r="G39" s="55" t="s">
        <v>237</v>
      </c>
      <c r="H39" s="55" t="s">
        <v>31</v>
      </c>
      <c r="I39" s="55">
        <v>1.4159999999999999</v>
      </c>
      <c r="J39" s="55" t="s">
        <v>64</v>
      </c>
      <c r="K39" s="55">
        <v>0</v>
      </c>
      <c r="L39" s="55">
        <v>0</v>
      </c>
      <c r="M39" s="55">
        <v>34</v>
      </c>
      <c r="N39" s="55">
        <v>0</v>
      </c>
      <c r="O39" s="55">
        <v>0</v>
      </c>
      <c r="P39" s="55">
        <v>34</v>
      </c>
      <c r="Q39" s="55">
        <v>0</v>
      </c>
      <c r="R39" s="55">
        <v>0</v>
      </c>
      <c r="S39" s="55">
        <v>0</v>
      </c>
      <c r="T39" s="55">
        <v>34</v>
      </c>
      <c r="U39" s="55">
        <v>0</v>
      </c>
      <c r="V39" s="55">
        <v>0</v>
      </c>
      <c r="W39" s="55"/>
      <c r="X39" s="55"/>
      <c r="Y39" s="55"/>
      <c r="Z39" s="55"/>
      <c r="AA39" s="55">
        <v>1</v>
      </c>
      <c r="AB39" s="56"/>
      <c r="AC39" s="56"/>
      <c r="AD39" s="57">
        <f>M39-AC39</f>
        <v>34</v>
      </c>
      <c r="AE39" s="57">
        <f>I39*AC39</f>
        <v>0</v>
      </c>
      <c r="AF39" s="57">
        <f>I39*AD39</f>
        <v>48.143999999999998</v>
      </c>
    </row>
    <row r="40" spans="1:32" s="57" customFormat="1" ht="60" x14ac:dyDescent="0.25">
      <c r="A40" s="55">
        <v>30</v>
      </c>
      <c r="B40" s="55" t="s">
        <v>74</v>
      </c>
      <c r="C40" s="55" t="s">
        <v>90</v>
      </c>
      <c r="D40" s="55" t="s">
        <v>99</v>
      </c>
      <c r="E40" s="55" t="s">
        <v>91</v>
      </c>
      <c r="F40" s="55" t="s">
        <v>238</v>
      </c>
      <c r="G40" s="55" t="s">
        <v>239</v>
      </c>
      <c r="H40" s="55" t="s">
        <v>32</v>
      </c>
      <c r="I40" s="55">
        <v>3.08</v>
      </c>
      <c r="J40" s="55" t="s">
        <v>92</v>
      </c>
      <c r="K40" s="55">
        <v>0</v>
      </c>
      <c r="L40" s="55">
        <v>0</v>
      </c>
      <c r="M40" s="55">
        <v>317</v>
      </c>
      <c r="N40" s="55" t="s">
        <v>160</v>
      </c>
      <c r="O40" s="55">
        <v>0</v>
      </c>
      <c r="P40" s="55">
        <v>317</v>
      </c>
      <c r="Q40" s="55">
        <v>0</v>
      </c>
      <c r="R40" s="55">
        <v>0</v>
      </c>
      <c r="S40" s="55">
        <v>0</v>
      </c>
      <c r="T40" s="55">
        <v>317</v>
      </c>
      <c r="U40" s="55">
        <v>0</v>
      </c>
      <c r="V40" s="55">
        <v>0</v>
      </c>
      <c r="W40" s="55"/>
      <c r="X40" s="55">
        <v>0</v>
      </c>
      <c r="Y40" s="55" t="s">
        <v>95</v>
      </c>
      <c r="Z40" s="55" t="s">
        <v>96</v>
      </c>
      <c r="AA40" s="55">
        <v>1</v>
      </c>
      <c r="AB40" s="56">
        <f>I40*M40</f>
        <v>976.36</v>
      </c>
      <c r="AC40" s="56">
        <v>8</v>
      </c>
      <c r="AD40" s="57">
        <f>M40-AC40</f>
        <v>309</v>
      </c>
      <c r="AE40" s="57">
        <f>AC40*I40</f>
        <v>24.64</v>
      </c>
      <c r="AF40" s="57">
        <f>AD40*I40</f>
        <v>951.72</v>
      </c>
    </row>
    <row r="41" spans="1:32" s="57" customFormat="1" ht="60" x14ac:dyDescent="0.25">
      <c r="A41" s="55">
        <v>31</v>
      </c>
      <c r="B41" s="55" t="s">
        <v>74</v>
      </c>
      <c r="C41" s="55" t="s">
        <v>64</v>
      </c>
      <c r="D41" s="55" t="s">
        <v>221</v>
      </c>
      <c r="E41" s="55" t="s">
        <v>88</v>
      </c>
      <c r="F41" s="55" t="s">
        <v>240</v>
      </c>
      <c r="G41" s="55" t="s">
        <v>241</v>
      </c>
      <c r="H41" s="55" t="s">
        <v>31</v>
      </c>
      <c r="I41" s="55">
        <v>6.8330000000000002</v>
      </c>
      <c r="J41" s="55" t="s">
        <v>64</v>
      </c>
      <c r="K41" s="55">
        <v>0</v>
      </c>
      <c r="L41" s="55">
        <v>0</v>
      </c>
      <c r="M41" s="55">
        <v>34</v>
      </c>
      <c r="N41" s="55">
        <v>0</v>
      </c>
      <c r="O41" s="55">
        <v>0</v>
      </c>
      <c r="P41" s="55">
        <v>34</v>
      </c>
      <c r="Q41" s="55">
        <v>0</v>
      </c>
      <c r="R41" s="55">
        <v>0</v>
      </c>
      <c r="S41" s="55">
        <v>0</v>
      </c>
      <c r="T41" s="55">
        <v>34</v>
      </c>
      <c r="U41" s="55">
        <v>0</v>
      </c>
      <c r="V41" s="55">
        <v>0</v>
      </c>
      <c r="W41" s="55"/>
      <c r="X41" s="55"/>
      <c r="Y41" s="55"/>
      <c r="Z41" s="55"/>
      <c r="AA41" s="55">
        <v>1</v>
      </c>
      <c r="AB41" s="56"/>
      <c r="AC41" s="56"/>
      <c r="AD41" s="57">
        <f t="shared" ref="AD41:AD43" si="9">M41-AC41</f>
        <v>34</v>
      </c>
      <c r="AE41" s="57">
        <f t="shared" ref="AE41:AE43" si="10">I41*AC41</f>
        <v>0</v>
      </c>
      <c r="AF41" s="57">
        <f t="shared" ref="AF41:AF43" si="11">I41*AD41</f>
        <v>232.322</v>
      </c>
    </row>
    <row r="42" spans="1:32" s="57" customFormat="1" ht="60" x14ac:dyDescent="0.25">
      <c r="A42" s="55">
        <v>32</v>
      </c>
      <c r="B42" s="55" t="s">
        <v>87</v>
      </c>
      <c r="C42" s="55" t="s">
        <v>64</v>
      </c>
      <c r="D42" s="55" t="s">
        <v>207</v>
      </c>
      <c r="E42" s="55" t="s">
        <v>88</v>
      </c>
      <c r="F42" s="55" t="s">
        <v>242</v>
      </c>
      <c r="G42" s="55" t="s">
        <v>243</v>
      </c>
      <c r="H42" s="55" t="s">
        <v>31</v>
      </c>
      <c r="I42" s="55" t="s">
        <v>244</v>
      </c>
      <c r="J42" s="55" t="s">
        <v>64</v>
      </c>
      <c r="K42" s="55">
        <v>0</v>
      </c>
      <c r="L42" s="55">
        <v>0</v>
      </c>
      <c r="M42" s="55">
        <v>34</v>
      </c>
      <c r="N42" s="55">
        <v>0</v>
      </c>
      <c r="O42" s="55">
        <v>0</v>
      </c>
      <c r="P42" s="55">
        <v>34</v>
      </c>
      <c r="Q42" s="55">
        <v>0</v>
      </c>
      <c r="R42" s="55">
        <v>0</v>
      </c>
      <c r="S42" s="55">
        <v>0</v>
      </c>
      <c r="T42" s="55">
        <v>34</v>
      </c>
      <c r="U42" s="55">
        <v>0</v>
      </c>
      <c r="V42" s="55">
        <v>0</v>
      </c>
      <c r="W42" s="55"/>
      <c r="X42" s="55"/>
      <c r="Y42" s="55"/>
      <c r="Z42" s="55"/>
      <c r="AA42" s="55">
        <v>1</v>
      </c>
      <c r="AB42" s="56"/>
      <c r="AC42" s="56"/>
      <c r="AD42" s="57">
        <f t="shared" si="9"/>
        <v>34</v>
      </c>
      <c r="AE42" s="57">
        <f t="shared" si="10"/>
        <v>0</v>
      </c>
      <c r="AF42" s="57">
        <f t="shared" si="11"/>
        <v>19.821999999999999</v>
      </c>
    </row>
    <row r="43" spans="1:32" s="57" customFormat="1" ht="60" x14ac:dyDescent="0.25">
      <c r="A43" s="55">
        <v>33</v>
      </c>
      <c r="B43" s="55" t="s">
        <v>87</v>
      </c>
      <c r="C43" s="55" t="s">
        <v>64</v>
      </c>
      <c r="D43" s="55" t="s">
        <v>207</v>
      </c>
      <c r="E43" s="55" t="s">
        <v>88</v>
      </c>
      <c r="F43" s="55" t="s">
        <v>245</v>
      </c>
      <c r="G43" s="55" t="s">
        <v>246</v>
      </c>
      <c r="H43" s="55" t="s">
        <v>31</v>
      </c>
      <c r="I43" s="55" t="s">
        <v>247</v>
      </c>
      <c r="J43" s="55" t="s">
        <v>64</v>
      </c>
      <c r="K43" s="55">
        <v>0</v>
      </c>
      <c r="L43" s="55">
        <v>0</v>
      </c>
      <c r="M43" s="55">
        <v>34</v>
      </c>
      <c r="N43" s="55">
        <v>0</v>
      </c>
      <c r="O43" s="55">
        <v>0</v>
      </c>
      <c r="P43" s="55">
        <v>34</v>
      </c>
      <c r="Q43" s="55">
        <v>0</v>
      </c>
      <c r="R43" s="55">
        <v>0</v>
      </c>
      <c r="S43" s="55">
        <v>0</v>
      </c>
      <c r="T43" s="55">
        <v>34</v>
      </c>
      <c r="U43" s="55">
        <v>0</v>
      </c>
      <c r="V43" s="55">
        <v>0</v>
      </c>
      <c r="W43" s="55"/>
      <c r="X43" s="55"/>
      <c r="Y43" s="55"/>
      <c r="Z43" s="55"/>
      <c r="AA43" s="55">
        <v>1</v>
      </c>
      <c r="AB43" s="56"/>
      <c r="AC43" s="56"/>
      <c r="AD43" s="57">
        <f t="shared" si="9"/>
        <v>34</v>
      </c>
      <c r="AE43" s="57">
        <f t="shared" si="10"/>
        <v>0</v>
      </c>
      <c r="AF43" s="57">
        <f t="shared" si="11"/>
        <v>56.643999999999998</v>
      </c>
    </row>
    <row r="44" spans="1:32" s="57" customFormat="1" ht="60" x14ac:dyDescent="0.25">
      <c r="A44" s="55">
        <v>34</v>
      </c>
      <c r="B44" s="55" t="s">
        <v>74</v>
      </c>
      <c r="C44" s="55" t="s">
        <v>90</v>
      </c>
      <c r="D44" s="55" t="s">
        <v>94</v>
      </c>
      <c r="E44" s="55" t="s">
        <v>91</v>
      </c>
      <c r="F44" s="55" t="s">
        <v>248</v>
      </c>
      <c r="G44" s="55" t="s">
        <v>249</v>
      </c>
      <c r="H44" s="55" t="s">
        <v>32</v>
      </c>
      <c r="I44" s="55">
        <v>1.55</v>
      </c>
      <c r="J44" s="55" t="s">
        <v>92</v>
      </c>
      <c r="K44" s="55">
        <v>0</v>
      </c>
      <c r="L44" s="55">
        <v>0</v>
      </c>
      <c r="M44" s="55">
        <v>36</v>
      </c>
      <c r="N44" s="55" t="s">
        <v>235</v>
      </c>
      <c r="O44" s="55">
        <v>0</v>
      </c>
      <c r="P44" s="55">
        <v>36</v>
      </c>
      <c r="Q44" s="55">
        <v>0</v>
      </c>
      <c r="R44" s="55">
        <v>0</v>
      </c>
      <c r="S44" s="55">
        <v>0</v>
      </c>
      <c r="T44" s="55">
        <v>36</v>
      </c>
      <c r="U44" s="55">
        <v>0</v>
      </c>
      <c r="V44" s="55">
        <v>0</v>
      </c>
      <c r="W44" s="55"/>
      <c r="X44" s="55">
        <v>0</v>
      </c>
      <c r="Y44" s="55" t="s">
        <v>95</v>
      </c>
      <c r="Z44" s="55" t="s">
        <v>96</v>
      </c>
      <c r="AA44" s="55">
        <v>1</v>
      </c>
      <c r="AB44" s="56">
        <f>I44*M44</f>
        <v>55.800000000000004</v>
      </c>
      <c r="AC44" s="56">
        <v>5</v>
      </c>
      <c r="AD44" s="57">
        <f>M44-AC44</f>
        <v>31</v>
      </c>
      <c r="AE44" s="57">
        <f>AC44*I44</f>
        <v>7.75</v>
      </c>
      <c r="AF44" s="57">
        <f>AD44*I44</f>
        <v>48.050000000000004</v>
      </c>
    </row>
    <row r="45" spans="1:32" s="57" customFormat="1" ht="60" x14ac:dyDescent="0.25">
      <c r="A45" s="55">
        <v>35</v>
      </c>
      <c r="B45" s="55" t="s">
        <v>87</v>
      </c>
      <c r="C45" s="55" t="s">
        <v>64</v>
      </c>
      <c r="D45" s="55" t="s">
        <v>207</v>
      </c>
      <c r="E45" s="55" t="s">
        <v>88</v>
      </c>
      <c r="F45" s="55" t="s">
        <v>250</v>
      </c>
      <c r="G45" s="55" t="s">
        <v>251</v>
      </c>
      <c r="H45" s="55" t="s">
        <v>31</v>
      </c>
      <c r="I45" s="55">
        <v>7</v>
      </c>
      <c r="J45" s="55" t="s">
        <v>64</v>
      </c>
      <c r="K45" s="55">
        <v>0</v>
      </c>
      <c r="L45" s="55">
        <v>0</v>
      </c>
      <c r="M45" s="55">
        <v>34</v>
      </c>
      <c r="N45" s="55">
        <v>0</v>
      </c>
      <c r="O45" s="55">
        <v>0</v>
      </c>
      <c r="P45" s="55">
        <v>34</v>
      </c>
      <c r="Q45" s="55">
        <v>0</v>
      </c>
      <c r="R45" s="55">
        <v>0</v>
      </c>
      <c r="S45" s="55">
        <v>0</v>
      </c>
      <c r="T45" s="55">
        <v>34</v>
      </c>
      <c r="U45" s="55">
        <v>0</v>
      </c>
      <c r="V45" s="55">
        <v>0</v>
      </c>
      <c r="W45" s="55"/>
      <c r="X45" s="55"/>
      <c r="Y45" s="55"/>
      <c r="Z45" s="55"/>
      <c r="AA45" s="55">
        <v>1</v>
      </c>
      <c r="AB45" s="56"/>
      <c r="AC45" s="56"/>
      <c r="AD45" s="57">
        <f>M45-AC45</f>
        <v>34</v>
      </c>
      <c r="AE45" s="57">
        <f>I45*AC45</f>
        <v>0</v>
      </c>
      <c r="AF45" s="57">
        <f>I45*AD45</f>
        <v>238</v>
      </c>
    </row>
    <row r="46" spans="1:32" s="57" customFormat="1" ht="60" x14ac:dyDescent="0.25">
      <c r="A46" s="55">
        <v>36</v>
      </c>
      <c r="B46" s="55" t="s">
        <v>74</v>
      </c>
      <c r="C46" s="55" t="s">
        <v>90</v>
      </c>
      <c r="D46" s="55" t="s">
        <v>252</v>
      </c>
      <c r="E46" s="55" t="s">
        <v>91</v>
      </c>
      <c r="F46" s="55" t="s">
        <v>253</v>
      </c>
      <c r="G46" s="55" t="s">
        <v>254</v>
      </c>
      <c r="H46" s="55" t="s">
        <v>32</v>
      </c>
      <c r="I46" s="55">
        <v>3.75</v>
      </c>
      <c r="J46" s="55" t="s">
        <v>92</v>
      </c>
      <c r="K46" s="55">
        <v>0</v>
      </c>
      <c r="L46" s="55">
        <v>0</v>
      </c>
      <c r="M46" s="55">
        <v>44</v>
      </c>
      <c r="N46" s="55">
        <v>0</v>
      </c>
      <c r="O46" s="55">
        <v>0</v>
      </c>
      <c r="P46" s="55">
        <v>44</v>
      </c>
      <c r="Q46" s="55">
        <v>0</v>
      </c>
      <c r="R46" s="55">
        <v>0</v>
      </c>
      <c r="S46" s="55">
        <v>0</v>
      </c>
      <c r="T46" s="55">
        <v>44</v>
      </c>
      <c r="U46" s="55">
        <v>0</v>
      </c>
      <c r="V46" s="55">
        <v>0</v>
      </c>
      <c r="W46" s="55"/>
      <c r="X46" s="55">
        <v>0</v>
      </c>
      <c r="Y46" s="55" t="s">
        <v>95</v>
      </c>
      <c r="Z46" s="55" t="s">
        <v>96</v>
      </c>
      <c r="AA46" s="55">
        <v>1</v>
      </c>
      <c r="AB46" s="56">
        <f>I46*M46</f>
        <v>165</v>
      </c>
      <c r="AC46" s="56"/>
      <c r="AD46" s="57">
        <f>M46-AC46</f>
        <v>44</v>
      </c>
      <c r="AE46" s="57">
        <f>AC46*I46</f>
        <v>0</v>
      </c>
      <c r="AF46" s="57">
        <f>AD46*I46</f>
        <v>165</v>
      </c>
    </row>
    <row r="47" spans="1:32" s="57" customFormat="1" ht="60" x14ac:dyDescent="0.25">
      <c r="A47" s="55">
        <v>37</v>
      </c>
      <c r="B47" s="55" t="s">
        <v>87</v>
      </c>
      <c r="C47" s="55" t="s">
        <v>64</v>
      </c>
      <c r="D47" s="55" t="s">
        <v>207</v>
      </c>
      <c r="E47" s="55" t="s">
        <v>88</v>
      </c>
      <c r="F47" s="55" t="s">
        <v>255</v>
      </c>
      <c r="G47" s="55" t="s">
        <v>256</v>
      </c>
      <c r="H47" s="55" t="s">
        <v>31</v>
      </c>
      <c r="I47" s="55" t="s">
        <v>257</v>
      </c>
      <c r="J47" s="55" t="s">
        <v>64</v>
      </c>
      <c r="K47" s="55">
        <v>0</v>
      </c>
      <c r="L47" s="55">
        <v>0</v>
      </c>
      <c r="M47" s="55">
        <v>34</v>
      </c>
      <c r="N47" s="55">
        <v>0</v>
      </c>
      <c r="O47" s="55">
        <v>0</v>
      </c>
      <c r="P47" s="55">
        <v>34</v>
      </c>
      <c r="Q47" s="55">
        <v>0</v>
      </c>
      <c r="R47" s="55">
        <v>0</v>
      </c>
      <c r="S47" s="55">
        <v>0</v>
      </c>
      <c r="T47" s="55">
        <v>34</v>
      </c>
      <c r="U47" s="55">
        <v>0</v>
      </c>
      <c r="V47" s="55">
        <v>0</v>
      </c>
      <c r="W47" s="55"/>
      <c r="X47" s="55"/>
      <c r="Y47" s="55"/>
      <c r="Z47" s="55"/>
      <c r="AA47" s="55">
        <v>1</v>
      </c>
      <c r="AB47" s="56"/>
      <c r="AC47" s="56"/>
      <c r="AD47" s="57">
        <f t="shared" ref="AD47:AD51" si="12">M47-AC47</f>
        <v>34</v>
      </c>
      <c r="AE47" s="57">
        <f t="shared" ref="AE47:AE51" si="13">I47*AC47</f>
        <v>0</v>
      </c>
      <c r="AF47" s="57">
        <f t="shared" ref="AF47:AF51" si="14">I47*AD47</f>
        <v>221</v>
      </c>
    </row>
    <row r="48" spans="1:32" s="57" customFormat="1" ht="60" x14ac:dyDescent="0.25">
      <c r="A48" s="55">
        <v>38</v>
      </c>
      <c r="B48" s="55" t="s">
        <v>87</v>
      </c>
      <c r="C48" s="55" t="s">
        <v>64</v>
      </c>
      <c r="D48" s="55" t="s">
        <v>207</v>
      </c>
      <c r="E48" s="55" t="s">
        <v>88</v>
      </c>
      <c r="F48" s="55" t="s">
        <v>258</v>
      </c>
      <c r="G48" s="55" t="s">
        <v>259</v>
      </c>
      <c r="H48" s="55" t="s">
        <v>31</v>
      </c>
      <c r="I48" s="55" t="s">
        <v>210</v>
      </c>
      <c r="J48" s="55" t="s">
        <v>64</v>
      </c>
      <c r="K48" s="55">
        <v>0</v>
      </c>
      <c r="L48" s="55">
        <v>0</v>
      </c>
      <c r="M48" s="55">
        <v>34</v>
      </c>
      <c r="N48" s="55">
        <v>0</v>
      </c>
      <c r="O48" s="55">
        <v>0</v>
      </c>
      <c r="P48" s="55">
        <v>34</v>
      </c>
      <c r="Q48" s="55">
        <v>0</v>
      </c>
      <c r="R48" s="55">
        <v>0</v>
      </c>
      <c r="S48" s="55">
        <v>0</v>
      </c>
      <c r="T48" s="55">
        <v>34</v>
      </c>
      <c r="U48" s="55">
        <v>0</v>
      </c>
      <c r="V48" s="55">
        <v>0</v>
      </c>
      <c r="W48" s="55"/>
      <c r="X48" s="55"/>
      <c r="Y48" s="55"/>
      <c r="Z48" s="55"/>
      <c r="AA48" s="55">
        <v>1</v>
      </c>
      <c r="AB48" s="56"/>
      <c r="AC48" s="56"/>
      <c r="AD48" s="57">
        <f t="shared" si="12"/>
        <v>34</v>
      </c>
      <c r="AE48" s="57">
        <f t="shared" si="13"/>
        <v>0</v>
      </c>
      <c r="AF48" s="57">
        <f t="shared" si="14"/>
        <v>218.14400000000001</v>
      </c>
    </row>
    <row r="49" spans="1:32" s="57" customFormat="1" ht="60" x14ac:dyDescent="0.25">
      <c r="A49" s="55">
        <v>39</v>
      </c>
      <c r="B49" s="55" t="s">
        <v>87</v>
      </c>
      <c r="C49" s="55" t="s">
        <v>64</v>
      </c>
      <c r="D49" s="55" t="s">
        <v>207</v>
      </c>
      <c r="E49" s="55" t="s">
        <v>88</v>
      </c>
      <c r="F49" s="55" t="s">
        <v>260</v>
      </c>
      <c r="G49" s="55" t="s">
        <v>261</v>
      </c>
      <c r="H49" s="55" t="s">
        <v>31</v>
      </c>
      <c r="I49" s="55" t="s">
        <v>262</v>
      </c>
      <c r="J49" s="55" t="s">
        <v>64</v>
      </c>
      <c r="K49" s="55">
        <v>0</v>
      </c>
      <c r="L49" s="55">
        <v>0</v>
      </c>
      <c r="M49" s="55">
        <v>34</v>
      </c>
      <c r="N49" s="55">
        <v>0</v>
      </c>
      <c r="O49" s="55">
        <v>0</v>
      </c>
      <c r="P49" s="55">
        <v>34</v>
      </c>
      <c r="Q49" s="55">
        <v>0</v>
      </c>
      <c r="R49" s="55">
        <v>0</v>
      </c>
      <c r="S49" s="55">
        <v>0</v>
      </c>
      <c r="T49" s="55">
        <v>34</v>
      </c>
      <c r="U49" s="55">
        <v>0</v>
      </c>
      <c r="V49" s="55">
        <v>0</v>
      </c>
      <c r="W49" s="55"/>
      <c r="X49" s="55"/>
      <c r="Y49" s="55"/>
      <c r="Z49" s="55"/>
      <c r="AA49" s="55">
        <v>1</v>
      </c>
      <c r="AB49" s="56"/>
      <c r="AC49" s="56"/>
      <c r="AD49" s="57">
        <f t="shared" si="12"/>
        <v>34</v>
      </c>
      <c r="AE49" s="57">
        <f t="shared" si="13"/>
        <v>0</v>
      </c>
      <c r="AF49" s="57">
        <f t="shared" si="14"/>
        <v>249.322</v>
      </c>
    </row>
    <row r="50" spans="1:32" s="57" customFormat="1" ht="60" x14ac:dyDescent="0.25">
      <c r="A50" s="55">
        <v>40</v>
      </c>
      <c r="B50" s="55" t="s">
        <v>87</v>
      </c>
      <c r="C50" s="55" t="s">
        <v>64</v>
      </c>
      <c r="D50" s="55" t="s">
        <v>207</v>
      </c>
      <c r="E50" s="55" t="s">
        <v>88</v>
      </c>
      <c r="F50" s="55" t="s">
        <v>263</v>
      </c>
      <c r="G50" s="55" t="s">
        <v>264</v>
      </c>
      <c r="H50" s="55" t="s">
        <v>31</v>
      </c>
      <c r="I50" s="55">
        <v>6.75</v>
      </c>
      <c r="J50" s="55" t="s">
        <v>64</v>
      </c>
      <c r="K50" s="55">
        <v>0</v>
      </c>
      <c r="L50" s="55">
        <v>0</v>
      </c>
      <c r="M50" s="55">
        <v>34</v>
      </c>
      <c r="N50" s="55">
        <v>0</v>
      </c>
      <c r="O50" s="55">
        <v>0</v>
      </c>
      <c r="P50" s="55">
        <v>34</v>
      </c>
      <c r="Q50" s="55">
        <v>0</v>
      </c>
      <c r="R50" s="55">
        <v>0</v>
      </c>
      <c r="S50" s="55">
        <v>0</v>
      </c>
      <c r="T50" s="55">
        <v>34</v>
      </c>
      <c r="U50" s="55">
        <v>0</v>
      </c>
      <c r="V50" s="55">
        <v>0</v>
      </c>
      <c r="W50" s="55"/>
      <c r="X50" s="55"/>
      <c r="Y50" s="55"/>
      <c r="Z50" s="55"/>
      <c r="AA50" s="55">
        <v>1</v>
      </c>
      <c r="AB50" s="56"/>
      <c r="AC50" s="56"/>
      <c r="AD50" s="57">
        <f t="shared" si="12"/>
        <v>34</v>
      </c>
      <c r="AE50" s="57">
        <f t="shared" si="13"/>
        <v>0</v>
      </c>
      <c r="AF50" s="57">
        <f t="shared" si="14"/>
        <v>229.5</v>
      </c>
    </row>
    <row r="51" spans="1:32" s="57" customFormat="1" ht="60" x14ac:dyDescent="0.25">
      <c r="A51" s="55">
        <v>41</v>
      </c>
      <c r="B51" s="55" t="s">
        <v>87</v>
      </c>
      <c r="C51" s="55" t="s">
        <v>64</v>
      </c>
      <c r="D51" s="55" t="s">
        <v>265</v>
      </c>
      <c r="E51" s="55" t="s">
        <v>88</v>
      </c>
      <c r="F51" s="55" t="s">
        <v>266</v>
      </c>
      <c r="G51" s="55" t="s">
        <v>267</v>
      </c>
      <c r="H51" s="55" t="s">
        <v>31</v>
      </c>
      <c r="I51" s="55">
        <v>6.1660000000000004</v>
      </c>
      <c r="J51" s="55" t="s">
        <v>64</v>
      </c>
      <c r="K51" s="55">
        <v>0</v>
      </c>
      <c r="L51" s="55">
        <v>0</v>
      </c>
      <c r="M51" s="55">
        <v>19</v>
      </c>
      <c r="N51" s="55">
        <v>0</v>
      </c>
      <c r="O51" s="55">
        <v>0</v>
      </c>
      <c r="P51" s="55">
        <v>19</v>
      </c>
      <c r="Q51" s="55">
        <v>0</v>
      </c>
      <c r="R51" s="55">
        <v>0</v>
      </c>
      <c r="S51" s="55">
        <v>0</v>
      </c>
      <c r="T51" s="55">
        <v>19</v>
      </c>
      <c r="U51" s="55">
        <v>0</v>
      </c>
      <c r="V51" s="55">
        <v>0</v>
      </c>
      <c r="W51" s="55"/>
      <c r="X51" s="55"/>
      <c r="Y51" s="55"/>
      <c r="Z51" s="55"/>
      <c r="AA51" s="55">
        <v>1</v>
      </c>
      <c r="AB51" s="56"/>
      <c r="AC51" s="56"/>
      <c r="AD51" s="57">
        <f t="shared" si="12"/>
        <v>19</v>
      </c>
      <c r="AE51" s="57">
        <f t="shared" si="13"/>
        <v>0</v>
      </c>
      <c r="AF51" s="57">
        <f t="shared" si="14"/>
        <v>117.15400000000001</v>
      </c>
    </row>
    <row r="52" spans="1:32" s="57" customFormat="1" ht="60" x14ac:dyDescent="0.25">
      <c r="A52" s="55">
        <v>42</v>
      </c>
      <c r="B52" s="55" t="s">
        <v>74</v>
      </c>
      <c r="C52" s="55" t="s">
        <v>90</v>
      </c>
      <c r="D52" s="55" t="s">
        <v>98</v>
      </c>
      <c r="E52" s="55" t="s">
        <v>91</v>
      </c>
      <c r="F52" s="55" t="s">
        <v>268</v>
      </c>
      <c r="G52" s="55" t="s">
        <v>269</v>
      </c>
      <c r="H52" s="55" t="s">
        <v>32</v>
      </c>
      <c r="I52" s="55">
        <v>2.25</v>
      </c>
      <c r="J52" s="55" t="s">
        <v>90</v>
      </c>
      <c r="K52" s="55">
        <v>0</v>
      </c>
      <c r="L52" s="55">
        <v>0</v>
      </c>
      <c r="M52" s="55">
        <v>303</v>
      </c>
      <c r="N52" s="55" t="s">
        <v>199</v>
      </c>
      <c r="O52" s="55">
        <v>0</v>
      </c>
      <c r="P52" s="55">
        <v>303</v>
      </c>
      <c r="Q52" s="55">
        <v>0</v>
      </c>
      <c r="R52" s="55">
        <v>0</v>
      </c>
      <c r="S52" s="55">
        <v>0</v>
      </c>
      <c r="T52" s="55">
        <v>303</v>
      </c>
      <c r="U52" s="55">
        <v>0</v>
      </c>
      <c r="V52" s="55">
        <v>0</v>
      </c>
      <c r="W52" s="55"/>
      <c r="X52" s="55">
        <v>0</v>
      </c>
      <c r="Y52" s="55" t="s">
        <v>95</v>
      </c>
      <c r="Z52" s="55" t="s">
        <v>96</v>
      </c>
      <c r="AA52" s="55">
        <v>1</v>
      </c>
      <c r="AB52" s="56">
        <f>I52*M52</f>
        <v>681.75</v>
      </c>
      <c r="AC52" s="56">
        <v>3</v>
      </c>
      <c r="AD52" s="57">
        <f>M52-AC52</f>
        <v>300</v>
      </c>
      <c r="AE52" s="57">
        <f>AC52*I52</f>
        <v>6.75</v>
      </c>
      <c r="AF52" s="57">
        <f>AD52*I52</f>
        <v>675</v>
      </c>
    </row>
    <row r="53" spans="1:32" s="57" customFormat="1" ht="75" x14ac:dyDescent="0.25">
      <c r="A53" s="55">
        <v>43</v>
      </c>
      <c r="B53" s="55" t="s">
        <v>87</v>
      </c>
      <c r="C53" s="55" t="s">
        <v>64</v>
      </c>
      <c r="D53" s="55" t="s">
        <v>270</v>
      </c>
      <c r="E53" s="55" t="s">
        <v>88</v>
      </c>
      <c r="F53" s="55" t="s">
        <v>271</v>
      </c>
      <c r="G53" s="55" t="s">
        <v>272</v>
      </c>
      <c r="H53" s="55" t="s">
        <v>31</v>
      </c>
      <c r="I53" s="55">
        <v>3</v>
      </c>
      <c r="J53" s="55" t="s">
        <v>64</v>
      </c>
      <c r="K53" s="55">
        <v>0</v>
      </c>
      <c r="L53" s="55">
        <v>0</v>
      </c>
      <c r="M53" s="55">
        <v>43</v>
      </c>
      <c r="N53" s="55">
        <v>0</v>
      </c>
      <c r="O53" s="55">
        <v>0</v>
      </c>
      <c r="P53" s="55">
        <v>43</v>
      </c>
      <c r="Q53" s="55">
        <v>0</v>
      </c>
      <c r="R53" s="55">
        <v>0</v>
      </c>
      <c r="S53" s="55">
        <v>0</v>
      </c>
      <c r="T53" s="55">
        <v>43</v>
      </c>
      <c r="U53" s="55">
        <v>0</v>
      </c>
      <c r="V53" s="55">
        <v>0</v>
      </c>
      <c r="W53" s="55"/>
      <c r="X53" s="55"/>
      <c r="Y53" s="55"/>
      <c r="Z53" s="55"/>
      <c r="AA53" s="55">
        <v>1</v>
      </c>
      <c r="AB53" s="56"/>
      <c r="AC53" s="56"/>
      <c r="AD53" s="57">
        <f>M53-AC53</f>
        <v>43</v>
      </c>
      <c r="AE53" s="57">
        <f>I53*AC53</f>
        <v>0</v>
      </c>
      <c r="AF53" s="57">
        <f>I53*AD53</f>
        <v>129</v>
      </c>
    </row>
    <row r="54" spans="1:32" s="57" customFormat="1" ht="60" x14ac:dyDescent="0.25">
      <c r="A54" s="55">
        <v>44</v>
      </c>
      <c r="B54" s="55" t="s">
        <v>74</v>
      </c>
      <c r="C54" s="55" t="s">
        <v>90</v>
      </c>
      <c r="D54" s="55" t="s">
        <v>273</v>
      </c>
      <c r="E54" s="55" t="s">
        <v>91</v>
      </c>
      <c r="F54" s="55" t="s">
        <v>274</v>
      </c>
      <c r="G54" s="55" t="s">
        <v>275</v>
      </c>
      <c r="H54" s="55" t="s">
        <v>32</v>
      </c>
      <c r="I54" s="55">
        <v>1.92</v>
      </c>
      <c r="J54" s="55" t="s">
        <v>90</v>
      </c>
      <c r="K54" s="55">
        <v>0</v>
      </c>
      <c r="L54" s="55">
        <v>0</v>
      </c>
      <c r="M54" s="55">
        <v>247</v>
      </c>
      <c r="N54" s="55" t="s">
        <v>199</v>
      </c>
      <c r="O54" s="55">
        <v>0</v>
      </c>
      <c r="P54" s="55">
        <v>247</v>
      </c>
      <c r="Q54" s="55">
        <v>0</v>
      </c>
      <c r="R54" s="55">
        <v>0</v>
      </c>
      <c r="S54" s="55">
        <v>0</v>
      </c>
      <c r="T54" s="55">
        <v>247</v>
      </c>
      <c r="U54" s="55">
        <v>0</v>
      </c>
      <c r="V54" s="55">
        <v>0</v>
      </c>
      <c r="W54" s="55"/>
      <c r="X54" s="55">
        <v>0</v>
      </c>
      <c r="Y54" s="55" t="s">
        <v>95</v>
      </c>
      <c r="Z54" s="55" t="s">
        <v>96</v>
      </c>
      <c r="AA54" s="55">
        <v>1</v>
      </c>
      <c r="AB54" s="56">
        <f>I54*M54</f>
        <v>474.24</v>
      </c>
      <c r="AC54" s="56">
        <v>6</v>
      </c>
      <c r="AD54" s="57">
        <f>M54-AC54</f>
        <v>241</v>
      </c>
      <c r="AE54" s="57">
        <f>AC54*I54</f>
        <v>11.52</v>
      </c>
      <c r="AF54" s="57">
        <f>AD54*I54</f>
        <v>462.71999999999997</v>
      </c>
    </row>
    <row r="55" spans="1:32" s="57" customFormat="1" ht="60" x14ac:dyDescent="0.25">
      <c r="A55" s="55">
        <v>45</v>
      </c>
      <c r="B55" s="55" t="s">
        <v>87</v>
      </c>
      <c r="C55" s="55" t="s">
        <v>64</v>
      </c>
      <c r="D55" s="55" t="s">
        <v>207</v>
      </c>
      <c r="E55" s="55" t="s">
        <v>88</v>
      </c>
      <c r="F55" s="55" t="s">
        <v>276</v>
      </c>
      <c r="G55" s="55" t="s">
        <v>277</v>
      </c>
      <c r="H55" s="55" t="s">
        <v>31</v>
      </c>
      <c r="I55" s="55">
        <v>2.4159999999999999</v>
      </c>
      <c r="J55" s="55" t="s">
        <v>64</v>
      </c>
      <c r="K55" s="55">
        <v>0</v>
      </c>
      <c r="L55" s="55">
        <v>0</v>
      </c>
      <c r="M55" s="55">
        <v>34</v>
      </c>
      <c r="N55" s="55">
        <v>0</v>
      </c>
      <c r="O55" s="55">
        <v>0</v>
      </c>
      <c r="P55" s="55">
        <v>34</v>
      </c>
      <c r="Q55" s="55">
        <v>0</v>
      </c>
      <c r="R55" s="55">
        <v>0</v>
      </c>
      <c r="S55" s="55">
        <v>0</v>
      </c>
      <c r="T55" s="55">
        <v>34</v>
      </c>
      <c r="U55" s="55">
        <v>0</v>
      </c>
      <c r="V55" s="55">
        <v>0</v>
      </c>
      <c r="W55" s="55"/>
      <c r="X55" s="55"/>
      <c r="Y55" s="55"/>
      <c r="Z55" s="55"/>
      <c r="AA55" s="55">
        <v>1</v>
      </c>
      <c r="AB55" s="56"/>
      <c r="AC55" s="56"/>
      <c r="AD55" s="57">
        <f t="shared" ref="AD55:AD72" si="15">M55-AC55</f>
        <v>34</v>
      </c>
      <c r="AE55" s="57">
        <f t="shared" ref="AE55:AE60" si="16">I55*AC55</f>
        <v>0</v>
      </c>
      <c r="AF55" s="57">
        <f t="shared" ref="AF55:AF60" si="17">I55*AD55</f>
        <v>82.143999999999991</v>
      </c>
    </row>
    <row r="56" spans="1:32" s="57" customFormat="1" ht="75" x14ac:dyDescent="0.25">
      <c r="A56" s="55">
        <v>46</v>
      </c>
      <c r="B56" s="55" t="s">
        <v>87</v>
      </c>
      <c r="C56" s="55" t="s">
        <v>64</v>
      </c>
      <c r="D56" s="55" t="s">
        <v>278</v>
      </c>
      <c r="E56" s="55" t="s">
        <v>88</v>
      </c>
      <c r="F56" s="55" t="s">
        <v>279</v>
      </c>
      <c r="G56" s="55" t="s">
        <v>280</v>
      </c>
      <c r="H56" s="55" t="s">
        <v>31</v>
      </c>
      <c r="I56" s="55" t="s">
        <v>281</v>
      </c>
      <c r="J56" s="55" t="s">
        <v>64</v>
      </c>
      <c r="K56" s="55">
        <v>0</v>
      </c>
      <c r="L56" s="55">
        <v>0</v>
      </c>
      <c r="M56" s="55">
        <v>31</v>
      </c>
      <c r="N56" s="55">
        <v>0</v>
      </c>
      <c r="O56" s="55">
        <v>0</v>
      </c>
      <c r="P56" s="55">
        <v>31</v>
      </c>
      <c r="Q56" s="55">
        <v>0</v>
      </c>
      <c r="R56" s="55">
        <v>0</v>
      </c>
      <c r="S56" s="55">
        <v>0</v>
      </c>
      <c r="T56" s="55">
        <v>31</v>
      </c>
      <c r="U56" s="55">
        <v>0</v>
      </c>
      <c r="V56" s="55">
        <v>0</v>
      </c>
      <c r="W56" s="55"/>
      <c r="X56" s="55"/>
      <c r="Y56" s="55"/>
      <c r="Z56" s="55"/>
      <c r="AA56" s="55">
        <v>1</v>
      </c>
      <c r="AB56" s="56"/>
      <c r="AC56" s="56"/>
      <c r="AD56" s="57">
        <f t="shared" si="15"/>
        <v>31</v>
      </c>
      <c r="AE56" s="57">
        <f t="shared" si="16"/>
        <v>0</v>
      </c>
      <c r="AF56" s="57">
        <f t="shared" si="17"/>
        <v>38.75</v>
      </c>
    </row>
    <row r="57" spans="1:32" s="57" customFormat="1" ht="60" x14ac:dyDescent="0.25">
      <c r="A57" s="55">
        <v>47</v>
      </c>
      <c r="B57" s="55" t="s">
        <v>87</v>
      </c>
      <c r="C57" s="55" t="s">
        <v>64</v>
      </c>
      <c r="D57" s="55" t="s">
        <v>207</v>
      </c>
      <c r="E57" s="55" t="s">
        <v>88</v>
      </c>
      <c r="F57" s="55" t="s">
        <v>282</v>
      </c>
      <c r="G57" s="55" t="s">
        <v>283</v>
      </c>
      <c r="H57" s="55" t="s">
        <v>31</v>
      </c>
      <c r="I57" s="55">
        <v>2</v>
      </c>
      <c r="J57" s="55" t="s">
        <v>64</v>
      </c>
      <c r="K57" s="55">
        <v>0</v>
      </c>
      <c r="L57" s="55">
        <v>0</v>
      </c>
      <c r="M57" s="55">
        <v>34</v>
      </c>
      <c r="N57" s="55">
        <v>0</v>
      </c>
      <c r="O57" s="55">
        <v>0</v>
      </c>
      <c r="P57" s="55">
        <v>34</v>
      </c>
      <c r="Q57" s="55">
        <v>0</v>
      </c>
      <c r="R57" s="55">
        <v>0</v>
      </c>
      <c r="S57" s="55">
        <v>0</v>
      </c>
      <c r="T57" s="55">
        <v>34</v>
      </c>
      <c r="U57" s="55">
        <v>0</v>
      </c>
      <c r="V57" s="55">
        <v>0</v>
      </c>
      <c r="W57" s="55"/>
      <c r="X57" s="55"/>
      <c r="Y57" s="55"/>
      <c r="Z57" s="55"/>
      <c r="AA57" s="55">
        <v>1</v>
      </c>
      <c r="AB57" s="56"/>
      <c r="AC57" s="56"/>
      <c r="AD57" s="57">
        <f t="shared" si="15"/>
        <v>34</v>
      </c>
      <c r="AE57" s="57">
        <f t="shared" si="16"/>
        <v>0</v>
      </c>
      <c r="AF57" s="57">
        <f t="shared" si="17"/>
        <v>68</v>
      </c>
    </row>
    <row r="58" spans="1:32" s="57" customFormat="1" ht="60" x14ac:dyDescent="0.25">
      <c r="A58" s="55">
        <v>48</v>
      </c>
      <c r="B58" s="55" t="s">
        <v>87</v>
      </c>
      <c r="C58" s="55" t="s">
        <v>64</v>
      </c>
      <c r="D58" s="55" t="s">
        <v>207</v>
      </c>
      <c r="E58" s="55" t="s">
        <v>88</v>
      </c>
      <c r="F58" s="55" t="s">
        <v>284</v>
      </c>
      <c r="G58" s="55" t="s">
        <v>285</v>
      </c>
      <c r="H58" s="55" t="s">
        <v>31</v>
      </c>
      <c r="I58" s="55" t="s">
        <v>286</v>
      </c>
      <c r="J58" s="55" t="s">
        <v>64</v>
      </c>
      <c r="K58" s="55">
        <v>0</v>
      </c>
      <c r="L58" s="55">
        <v>0</v>
      </c>
      <c r="M58" s="55">
        <v>34</v>
      </c>
      <c r="N58" s="55">
        <v>0</v>
      </c>
      <c r="O58" s="55">
        <v>0</v>
      </c>
      <c r="P58" s="55">
        <v>34</v>
      </c>
      <c r="Q58" s="55">
        <v>0</v>
      </c>
      <c r="R58" s="55">
        <v>0</v>
      </c>
      <c r="S58" s="55">
        <v>0</v>
      </c>
      <c r="T58" s="55">
        <v>34</v>
      </c>
      <c r="U58" s="55">
        <v>0</v>
      </c>
      <c r="V58" s="55">
        <v>0</v>
      </c>
      <c r="W58" s="55"/>
      <c r="X58" s="55"/>
      <c r="Y58" s="55"/>
      <c r="Z58" s="55"/>
      <c r="AA58" s="55">
        <v>1</v>
      </c>
      <c r="AB58" s="56"/>
      <c r="AC58" s="56"/>
      <c r="AD58" s="57">
        <f t="shared" si="15"/>
        <v>34</v>
      </c>
      <c r="AE58" s="57">
        <f t="shared" si="16"/>
        <v>0</v>
      </c>
      <c r="AF58" s="57">
        <f t="shared" si="17"/>
        <v>252.14400000000001</v>
      </c>
    </row>
    <row r="59" spans="1:32" s="57" customFormat="1" ht="60" x14ac:dyDescent="0.25">
      <c r="A59" s="55">
        <v>49</v>
      </c>
      <c r="B59" s="55" t="s">
        <v>87</v>
      </c>
      <c r="C59" s="55" t="s">
        <v>64</v>
      </c>
      <c r="D59" s="55" t="s">
        <v>207</v>
      </c>
      <c r="E59" s="55" t="s">
        <v>88</v>
      </c>
      <c r="F59" s="55" t="s">
        <v>287</v>
      </c>
      <c r="G59" s="55" t="s">
        <v>288</v>
      </c>
      <c r="H59" s="55" t="s">
        <v>31</v>
      </c>
      <c r="I59" s="55">
        <v>2.3330000000000002</v>
      </c>
      <c r="J59" s="55" t="s">
        <v>64</v>
      </c>
      <c r="K59" s="55">
        <v>0</v>
      </c>
      <c r="L59" s="55">
        <v>0</v>
      </c>
      <c r="M59" s="55">
        <v>34</v>
      </c>
      <c r="N59" s="55">
        <v>0</v>
      </c>
      <c r="O59" s="55">
        <v>0</v>
      </c>
      <c r="P59" s="55">
        <v>34</v>
      </c>
      <c r="Q59" s="55">
        <v>0</v>
      </c>
      <c r="R59" s="55">
        <v>0</v>
      </c>
      <c r="S59" s="55">
        <v>0</v>
      </c>
      <c r="T59" s="55">
        <v>34</v>
      </c>
      <c r="U59" s="55">
        <v>0</v>
      </c>
      <c r="V59" s="55">
        <v>0</v>
      </c>
      <c r="W59" s="55"/>
      <c r="X59" s="55"/>
      <c r="Y59" s="55"/>
      <c r="Z59" s="55"/>
      <c r="AA59" s="55">
        <v>1</v>
      </c>
      <c r="AB59" s="56"/>
      <c r="AC59" s="56"/>
      <c r="AD59" s="57">
        <f t="shared" si="15"/>
        <v>34</v>
      </c>
      <c r="AE59" s="57">
        <f t="shared" si="16"/>
        <v>0</v>
      </c>
      <c r="AF59" s="57">
        <f t="shared" si="17"/>
        <v>79.322000000000003</v>
      </c>
    </row>
    <row r="60" spans="1:32" s="57" customFormat="1" ht="60" x14ac:dyDescent="0.25">
      <c r="A60" s="55">
        <v>50</v>
      </c>
      <c r="B60" s="55" t="s">
        <v>87</v>
      </c>
      <c r="C60" s="55" t="s">
        <v>64</v>
      </c>
      <c r="D60" s="55" t="s">
        <v>207</v>
      </c>
      <c r="E60" s="55" t="s">
        <v>88</v>
      </c>
      <c r="F60" s="55" t="s">
        <v>289</v>
      </c>
      <c r="G60" s="55" t="s">
        <v>290</v>
      </c>
      <c r="H60" s="55" t="s">
        <v>31</v>
      </c>
      <c r="I60" s="55">
        <v>6.25</v>
      </c>
      <c r="J60" s="55" t="s">
        <v>64</v>
      </c>
      <c r="K60" s="55">
        <v>0</v>
      </c>
      <c r="L60" s="55">
        <v>0</v>
      </c>
      <c r="M60" s="55">
        <v>34</v>
      </c>
      <c r="N60" s="55">
        <v>0</v>
      </c>
      <c r="O60" s="55">
        <v>0</v>
      </c>
      <c r="P60" s="55">
        <v>34</v>
      </c>
      <c r="Q60" s="55">
        <v>0</v>
      </c>
      <c r="R60" s="55">
        <v>0</v>
      </c>
      <c r="S60" s="55">
        <v>0</v>
      </c>
      <c r="T60" s="55">
        <v>34</v>
      </c>
      <c r="U60" s="55">
        <v>0</v>
      </c>
      <c r="V60" s="55">
        <v>0</v>
      </c>
      <c r="W60" s="55"/>
      <c r="X60" s="55"/>
      <c r="Y60" s="55"/>
      <c r="Z60" s="55"/>
      <c r="AA60" s="55">
        <v>1</v>
      </c>
      <c r="AB60" s="56"/>
      <c r="AC60" s="56"/>
      <c r="AD60" s="57">
        <f t="shared" si="15"/>
        <v>34</v>
      </c>
      <c r="AE60" s="57">
        <f t="shared" si="16"/>
        <v>0</v>
      </c>
      <c r="AF60" s="57">
        <f t="shared" si="17"/>
        <v>212.5</v>
      </c>
    </row>
    <row r="61" spans="1:32" s="57" customFormat="1" ht="60" x14ac:dyDescent="0.25">
      <c r="A61" s="55">
        <v>51</v>
      </c>
      <c r="B61" s="55" t="s">
        <v>74</v>
      </c>
      <c r="C61" s="55" t="s">
        <v>90</v>
      </c>
      <c r="D61" s="55" t="s">
        <v>101</v>
      </c>
      <c r="E61" s="55" t="s">
        <v>91</v>
      </c>
      <c r="F61" s="55" t="s">
        <v>291</v>
      </c>
      <c r="G61" s="55" t="s">
        <v>292</v>
      </c>
      <c r="H61" s="55" t="s">
        <v>32</v>
      </c>
      <c r="I61" s="55">
        <v>13.17</v>
      </c>
      <c r="J61" s="55" t="s">
        <v>92</v>
      </c>
      <c r="K61" s="55">
        <v>0</v>
      </c>
      <c r="L61" s="55">
        <v>0</v>
      </c>
      <c r="M61" s="55">
        <v>35</v>
      </c>
      <c r="N61" s="55" t="s">
        <v>293</v>
      </c>
      <c r="O61" s="55">
        <v>0</v>
      </c>
      <c r="P61" s="55">
        <v>35</v>
      </c>
      <c r="Q61" s="55">
        <v>0</v>
      </c>
      <c r="R61" s="55">
        <v>0</v>
      </c>
      <c r="S61" s="55">
        <v>0</v>
      </c>
      <c r="T61" s="55">
        <v>35</v>
      </c>
      <c r="U61" s="55">
        <v>0</v>
      </c>
      <c r="V61" s="55">
        <v>0</v>
      </c>
      <c r="W61" s="55"/>
      <c r="X61" s="55">
        <v>0</v>
      </c>
      <c r="Y61" s="55" t="s">
        <v>95</v>
      </c>
      <c r="Z61" s="55" t="s">
        <v>96</v>
      </c>
      <c r="AA61" s="55">
        <v>1</v>
      </c>
      <c r="AB61" s="56">
        <f t="shared" ref="AB61:AB62" si="18">I61*M61</f>
        <v>460.95</v>
      </c>
      <c r="AC61" s="56">
        <v>2</v>
      </c>
      <c r="AD61" s="57">
        <f t="shared" si="15"/>
        <v>33</v>
      </c>
      <c r="AE61" s="57">
        <f t="shared" ref="AE61:AE62" si="19">AC61*I61</f>
        <v>26.34</v>
      </c>
      <c r="AF61" s="57">
        <f t="shared" ref="AF61:AF62" si="20">AD61*I61</f>
        <v>434.61</v>
      </c>
    </row>
    <row r="62" spans="1:32" s="57" customFormat="1" ht="60" x14ac:dyDescent="0.25">
      <c r="A62" s="55">
        <v>52</v>
      </c>
      <c r="B62" s="55" t="s">
        <v>74</v>
      </c>
      <c r="C62" s="55" t="s">
        <v>90</v>
      </c>
      <c r="D62" s="55" t="s">
        <v>97</v>
      </c>
      <c r="E62" s="55" t="s">
        <v>93</v>
      </c>
      <c r="F62" s="55" t="s">
        <v>294</v>
      </c>
      <c r="G62" s="55" t="s">
        <v>295</v>
      </c>
      <c r="H62" s="55" t="s">
        <v>32</v>
      </c>
      <c r="I62" s="55">
        <v>4.83</v>
      </c>
      <c r="J62" s="55" t="s">
        <v>92</v>
      </c>
      <c r="K62" s="55">
        <v>0</v>
      </c>
      <c r="L62" s="55">
        <v>0</v>
      </c>
      <c r="M62" s="55">
        <v>60</v>
      </c>
      <c r="N62" s="55" t="s">
        <v>296</v>
      </c>
      <c r="O62" s="55">
        <v>0</v>
      </c>
      <c r="P62" s="55">
        <v>60</v>
      </c>
      <c r="Q62" s="55">
        <v>0</v>
      </c>
      <c r="R62" s="55">
        <v>0</v>
      </c>
      <c r="S62" s="55">
        <v>0</v>
      </c>
      <c r="T62" s="55">
        <v>60</v>
      </c>
      <c r="U62" s="55">
        <v>0</v>
      </c>
      <c r="V62" s="55">
        <v>0</v>
      </c>
      <c r="W62" s="55"/>
      <c r="X62" s="55">
        <v>0</v>
      </c>
      <c r="Y62" s="55" t="s">
        <v>95</v>
      </c>
      <c r="Z62" s="55" t="s">
        <v>96</v>
      </c>
      <c r="AA62" s="55">
        <v>1</v>
      </c>
      <c r="AB62" s="56">
        <f t="shared" si="18"/>
        <v>289.8</v>
      </c>
      <c r="AC62" s="56">
        <v>2</v>
      </c>
      <c r="AD62" s="57">
        <f t="shared" si="15"/>
        <v>58</v>
      </c>
      <c r="AE62" s="57">
        <f t="shared" si="19"/>
        <v>9.66</v>
      </c>
      <c r="AF62" s="57">
        <f t="shared" si="20"/>
        <v>280.14</v>
      </c>
    </row>
    <row r="63" spans="1:32" s="57" customFormat="1" ht="60" x14ac:dyDescent="0.25">
      <c r="A63" s="55">
        <v>53</v>
      </c>
      <c r="B63" s="55" t="s">
        <v>87</v>
      </c>
      <c r="C63" s="55" t="s">
        <v>64</v>
      </c>
      <c r="D63" s="55" t="s">
        <v>297</v>
      </c>
      <c r="E63" s="55" t="s">
        <v>88</v>
      </c>
      <c r="F63" s="55" t="s">
        <v>298</v>
      </c>
      <c r="G63" s="55" t="s">
        <v>299</v>
      </c>
      <c r="H63" s="55" t="s">
        <v>31</v>
      </c>
      <c r="I63" s="55" t="s">
        <v>300</v>
      </c>
      <c r="J63" s="55" t="s">
        <v>64</v>
      </c>
      <c r="K63" s="55">
        <v>0</v>
      </c>
      <c r="L63" s="55">
        <v>0</v>
      </c>
      <c r="M63" s="55">
        <v>42</v>
      </c>
      <c r="N63" s="55">
        <v>0</v>
      </c>
      <c r="O63" s="55">
        <v>0</v>
      </c>
      <c r="P63" s="55">
        <v>42</v>
      </c>
      <c r="Q63" s="55">
        <v>0</v>
      </c>
      <c r="R63" s="55">
        <v>0</v>
      </c>
      <c r="S63" s="55">
        <v>0</v>
      </c>
      <c r="T63" s="55">
        <v>42</v>
      </c>
      <c r="U63" s="55">
        <v>0</v>
      </c>
      <c r="V63" s="55">
        <v>0</v>
      </c>
      <c r="W63" s="55"/>
      <c r="X63" s="55"/>
      <c r="Y63" s="55"/>
      <c r="Z63" s="55"/>
      <c r="AA63" s="55">
        <v>1</v>
      </c>
      <c r="AB63" s="56"/>
      <c r="AC63" s="56"/>
      <c r="AD63" s="57">
        <f t="shared" si="15"/>
        <v>42</v>
      </c>
      <c r="AE63" s="57">
        <f t="shared" ref="AE63:AE69" si="21">I63*AC63</f>
        <v>0</v>
      </c>
      <c r="AF63" s="57">
        <f t="shared" ref="AF63:AF69" si="22">I63*AD63</f>
        <v>286.98599999999999</v>
      </c>
    </row>
    <row r="64" spans="1:32" s="57" customFormat="1" ht="60" x14ac:dyDescent="0.25">
      <c r="A64" s="55">
        <v>54</v>
      </c>
      <c r="B64" s="55" t="s">
        <v>87</v>
      </c>
      <c r="C64" s="55" t="s">
        <v>64</v>
      </c>
      <c r="D64" s="55" t="s">
        <v>297</v>
      </c>
      <c r="E64" s="55" t="s">
        <v>88</v>
      </c>
      <c r="F64" s="55" t="s">
        <v>301</v>
      </c>
      <c r="G64" s="55" t="s">
        <v>302</v>
      </c>
      <c r="H64" s="55" t="s">
        <v>31</v>
      </c>
      <c r="I64" s="55" t="s">
        <v>303</v>
      </c>
      <c r="J64" s="55" t="s">
        <v>64</v>
      </c>
      <c r="K64" s="55">
        <v>0</v>
      </c>
      <c r="L64" s="55">
        <v>0</v>
      </c>
      <c r="M64" s="55">
        <v>42</v>
      </c>
      <c r="N64" s="55">
        <v>0</v>
      </c>
      <c r="O64" s="55">
        <v>0</v>
      </c>
      <c r="P64" s="55">
        <v>42</v>
      </c>
      <c r="Q64" s="55">
        <v>0</v>
      </c>
      <c r="R64" s="55">
        <v>0</v>
      </c>
      <c r="S64" s="55">
        <v>0</v>
      </c>
      <c r="T64" s="55">
        <v>42</v>
      </c>
      <c r="U64" s="55">
        <v>0</v>
      </c>
      <c r="V64" s="55">
        <v>0</v>
      </c>
      <c r="W64" s="55"/>
      <c r="X64" s="55"/>
      <c r="Y64" s="55"/>
      <c r="Z64" s="55"/>
      <c r="AA64" s="55">
        <v>1</v>
      </c>
      <c r="AB64" s="56"/>
      <c r="AC64" s="56"/>
      <c r="AD64" s="57">
        <f t="shared" si="15"/>
        <v>42</v>
      </c>
      <c r="AE64" s="57">
        <f t="shared" si="21"/>
        <v>0</v>
      </c>
      <c r="AF64" s="57">
        <f t="shared" si="22"/>
        <v>300.97200000000004</v>
      </c>
    </row>
    <row r="65" spans="1:32" s="57" customFormat="1" ht="60" x14ac:dyDescent="0.25">
      <c r="A65" s="55">
        <v>55</v>
      </c>
      <c r="B65" s="55" t="s">
        <v>87</v>
      </c>
      <c r="C65" s="55" t="s">
        <v>64</v>
      </c>
      <c r="D65" s="55" t="s">
        <v>297</v>
      </c>
      <c r="E65" s="55" t="s">
        <v>88</v>
      </c>
      <c r="F65" s="55" t="s">
        <v>304</v>
      </c>
      <c r="G65" s="55" t="s">
        <v>305</v>
      </c>
      <c r="H65" s="55" t="s">
        <v>31</v>
      </c>
      <c r="I65" s="55">
        <v>7</v>
      </c>
      <c r="J65" s="55" t="s">
        <v>64</v>
      </c>
      <c r="K65" s="55">
        <v>0</v>
      </c>
      <c r="L65" s="55">
        <v>0</v>
      </c>
      <c r="M65" s="55">
        <v>42</v>
      </c>
      <c r="N65" s="55">
        <v>0</v>
      </c>
      <c r="O65" s="55">
        <v>0</v>
      </c>
      <c r="P65" s="55">
        <v>42</v>
      </c>
      <c r="Q65" s="55">
        <v>0</v>
      </c>
      <c r="R65" s="55">
        <v>0</v>
      </c>
      <c r="S65" s="55">
        <v>0</v>
      </c>
      <c r="T65" s="55">
        <v>42</v>
      </c>
      <c r="U65" s="55">
        <v>0</v>
      </c>
      <c r="V65" s="55">
        <v>0</v>
      </c>
      <c r="W65" s="55"/>
      <c r="X65" s="55"/>
      <c r="Y65" s="55"/>
      <c r="Z65" s="55"/>
      <c r="AA65" s="55">
        <v>1</v>
      </c>
      <c r="AB65" s="56"/>
      <c r="AC65" s="56"/>
      <c r="AD65" s="57">
        <f t="shared" si="15"/>
        <v>42</v>
      </c>
      <c r="AE65" s="57">
        <f t="shared" si="21"/>
        <v>0</v>
      </c>
      <c r="AF65" s="57">
        <f t="shared" si="22"/>
        <v>294</v>
      </c>
    </row>
    <row r="66" spans="1:32" s="57" customFormat="1" ht="60" x14ac:dyDescent="0.25">
      <c r="A66" s="55">
        <v>56</v>
      </c>
      <c r="B66" s="55" t="s">
        <v>87</v>
      </c>
      <c r="C66" s="55" t="s">
        <v>64</v>
      </c>
      <c r="D66" s="55" t="s">
        <v>297</v>
      </c>
      <c r="E66" s="55" t="s">
        <v>88</v>
      </c>
      <c r="F66" s="55" t="s">
        <v>306</v>
      </c>
      <c r="G66" s="55" t="s">
        <v>307</v>
      </c>
      <c r="H66" s="55" t="s">
        <v>31</v>
      </c>
      <c r="I66" s="55">
        <v>7.4160000000000004</v>
      </c>
      <c r="J66" s="55" t="s">
        <v>64</v>
      </c>
      <c r="K66" s="55">
        <v>0</v>
      </c>
      <c r="L66" s="55">
        <v>0</v>
      </c>
      <c r="M66" s="55">
        <v>42</v>
      </c>
      <c r="N66" s="55">
        <v>0</v>
      </c>
      <c r="O66" s="55">
        <v>0</v>
      </c>
      <c r="P66" s="55">
        <v>42</v>
      </c>
      <c r="Q66" s="55">
        <v>0</v>
      </c>
      <c r="R66" s="55">
        <v>0</v>
      </c>
      <c r="S66" s="55">
        <v>0</v>
      </c>
      <c r="T66" s="55">
        <v>42</v>
      </c>
      <c r="U66" s="55">
        <v>0</v>
      </c>
      <c r="V66" s="55">
        <v>0</v>
      </c>
      <c r="W66" s="55"/>
      <c r="X66" s="55"/>
      <c r="Y66" s="55"/>
      <c r="Z66" s="55"/>
      <c r="AA66" s="55">
        <v>1</v>
      </c>
      <c r="AB66" s="56"/>
      <c r="AC66" s="56"/>
      <c r="AD66" s="57">
        <f t="shared" si="15"/>
        <v>42</v>
      </c>
      <c r="AE66" s="57">
        <f t="shared" si="21"/>
        <v>0</v>
      </c>
      <c r="AF66" s="57">
        <f t="shared" si="22"/>
        <v>311.47200000000004</v>
      </c>
    </row>
    <row r="67" spans="1:32" s="57" customFormat="1" ht="60" x14ac:dyDescent="0.25">
      <c r="A67" s="55">
        <v>57</v>
      </c>
      <c r="B67" s="55" t="s">
        <v>87</v>
      </c>
      <c r="C67" s="55" t="s">
        <v>64</v>
      </c>
      <c r="D67" s="55" t="s">
        <v>297</v>
      </c>
      <c r="E67" s="55" t="s">
        <v>88</v>
      </c>
      <c r="F67" s="55" t="s">
        <v>308</v>
      </c>
      <c r="G67" s="55" t="s">
        <v>309</v>
      </c>
      <c r="H67" s="55" t="s">
        <v>31</v>
      </c>
      <c r="I67" s="55">
        <v>6.0830000000000002</v>
      </c>
      <c r="J67" s="55" t="s">
        <v>64</v>
      </c>
      <c r="K67" s="55">
        <v>0</v>
      </c>
      <c r="L67" s="55">
        <v>0</v>
      </c>
      <c r="M67" s="55">
        <v>42</v>
      </c>
      <c r="N67" s="55">
        <v>0</v>
      </c>
      <c r="O67" s="55">
        <v>0</v>
      </c>
      <c r="P67" s="55">
        <v>42</v>
      </c>
      <c r="Q67" s="55">
        <v>0</v>
      </c>
      <c r="R67" s="55">
        <v>0</v>
      </c>
      <c r="S67" s="55">
        <v>0</v>
      </c>
      <c r="T67" s="55">
        <v>42</v>
      </c>
      <c r="U67" s="55">
        <v>0</v>
      </c>
      <c r="V67" s="55">
        <v>0</v>
      </c>
      <c r="W67" s="55"/>
      <c r="X67" s="55"/>
      <c r="Y67" s="55"/>
      <c r="Z67" s="55"/>
      <c r="AA67" s="55">
        <v>1</v>
      </c>
      <c r="AB67" s="56"/>
      <c r="AC67" s="56"/>
      <c r="AD67" s="57">
        <f t="shared" si="15"/>
        <v>42</v>
      </c>
      <c r="AE67" s="57">
        <f t="shared" si="21"/>
        <v>0</v>
      </c>
      <c r="AF67" s="57">
        <f t="shared" si="22"/>
        <v>255.48600000000002</v>
      </c>
    </row>
    <row r="68" spans="1:32" s="57" customFormat="1" ht="60" x14ac:dyDescent="0.25">
      <c r="A68" s="55">
        <v>58</v>
      </c>
      <c r="B68" s="55" t="s">
        <v>87</v>
      </c>
      <c r="C68" s="55" t="s">
        <v>64</v>
      </c>
      <c r="D68" s="55" t="s">
        <v>310</v>
      </c>
      <c r="E68" s="55" t="s">
        <v>88</v>
      </c>
      <c r="F68" s="55" t="s">
        <v>311</v>
      </c>
      <c r="G68" s="55" t="s">
        <v>312</v>
      </c>
      <c r="H68" s="55" t="s">
        <v>31</v>
      </c>
      <c r="I68" s="55">
        <v>2.3330000000000002</v>
      </c>
      <c r="J68" s="55" t="s">
        <v>64</v>
      </c>
      <c r="K68" s="55">
        <v>0</v>
      </c>
      <c r="L68" s="55">
        <v>0</v>
      </c>
      <c r="M68" s="55">
        <v>8</v>
      </c>
      <c r="N68" s="55">
        <v>0</v>
      </c>
      <c r="O68" s="55">
        <v>0</v>
      </c>
      <c r="P68" s="55">
        <v>8</v>
      </c>
      <c r="Q68" s="55">
        <v>0</v>
      </c>
      <c r="R68" s="55">
        <v>0</v>
      </c>
      <c r="S68" s="55">
        <v>0</v>
      </c>
      <c r="T68" s="55">
        <v>8</v>
      </c>
      <c r="U68" s="55">
        <v>0</v>
      </c>
      <c r="V68" s="55">
        <v>0</v>
      </c>
      <c r="W68" s="55"/>
      <c r="X68" s="55"/>
      <c r="Y68" s="55"/>
      <c r="Z68" s="55"/>
      <c r="AA68" s="55">
        <v>1</v>
      </c>
      <c r="AB68" s="56"/>
      <c r="AC68" s="56"/>
      <c r="AD68" s="57">
        <f t="shared" si="15"/>
        <v>8</v>
      </c>
      <c r="AE68" s="57">
        <f t="shared" si="21"/>
        <v>0</v>
      </c>
      <c r="AF68" s="57">
        <f t="shared" si="22"/>
        <v>18.664000000000001</v>
      </c>
    </row>
    <row r="69" spans="1:32" s="57" customFormat="1" ht="60" x14ac:dyDescent="0.25">
      <c r="A69" s="55">
        <v>59</v>
      </c>
      <c r="B69" s="55" t="s">
        <v>87</v>
      </c>
      <c r="C69" s="55" t="s">
        <v>64</v>
      </c>
      <c r="D69" s="55" t="s">
        <v>310</v>
      </c>
      <c r="E69" s="55" t="s">
        <v>88</v>
      </c>
      <c r="F69" s="55" t="s">
        <v>313</v>
      </c>
      <c r="G69" s="55" t="s">
        <v>314</v>
      </c>
      <c r="H69" s="55" t="s">
        <v>31</v>
      </c>
      <c r="I69" s="55">
        <v>2.4159999999999999</v>
      </c>
      <c r="J69" s="55" t="s">
        <v>64</v>
      </c>
      <c r="K69" s="55">
        <v>0</v>
      </c>
      <c r="L69" s="55">
        <v>0</v>
      </c>
      <c r="M69" s="55">
        <v>8</v>
      </c>
      <c r="N69" s="55">
        <v>0</v>
      </c>
      <c r="O69" s="55">
        <v>0</v>
      </c>
      <c r="P69" s="55">
        <v>8</v>
      </c>
      <c r="Q69" s="55">
        <v>0</v>
      </c>
      <c r="R69" s="55">
        <v>0</v>
      </c>
      <c r="S69" s="55">
        <v>0</v>
      </c>
      <c r="T69" s="55">
        <v>8</v>
      </c>
      <c r="U69" s="55">
        <v>0</v>
      </c>
      <c r="V69" s="55">
        <v>0</v>
      </c>
      <c r="W69" s="55"/>
      <c r="X69" s="55"/>
      <c r="Y69" s="55"/>
      <c r="Z69" s="55"/>
      <c r="AA69" s="55">
        <v>1</v>
      </c>
      <c r="AB69" s="56"/>
      <c r="AC69" s="56"/>
      <c r="AD69" s="57">
        <f t="shared" si="15"/>
        <v>8</v>
      </c>
      <c r="AE69" s="57">
        <f t="shared" si="21"/>
        <v>0</v>
      </c>
      <c r="AF69" s="57">
        <f t="shared" si="22"/>
        <v>19.327999999999999</v>
      </c>
    </row>
    <row r="70" spans="1:32" s="57" customFormat="1" ht="60" x14ac:dyDescent="0.25">
      <c r="A70" s="55">
        <v>60</v>
      </c>
      <c r="B70" s="55" t="s">
        <v>74</v>
      </c>
      <c r="C70" s="55" t="s">
        <v>90</v>
      </c>
      <c r="D70" s="55" t="s">
        <v>103</v>
      </c>
      <c r="E70" s="55" t="s">
        <v>91</v>
      </c>
      <c r="F70" s="55" t="s">
        <v>315</v>
      </c>
      <c r="G70" s="55" t="s">
        <v>316</v>
      </c>
      <c r="H70" s="55" t="s">
        <v>32</v>
      </c>
      <c r="I70" s="55">
        <v>7.83</v>
      </c>
      <c r="J70" s="55" t="s">
        <v>92</v>
      </c>
      <c r="K70" s="55">
        <v>0</v>
      </c>
      <c r="L70" s="55"/>
      <c r="M70" s="55">
        <v>170</v>
      </c>
      <c r="N70" s="55" t="s">
        <v>235</v>
      </c>
      <c r="O70" s="55">
        <v>0</v>
      </c>
      <c r="P70" s="55">
        <v>170</v>
      </c>
      <c r="Q70" s="55">
        <v>0</v>
      </c>
      <c r="R70" s="55">
        <v>0</v>
      </c>
      <c r="S70" s="55">
        <v>0</v>
      </c>
      <c r="T70" s="55">
        <v>170</v>
      </c>
      <c r="U70" s="55">
        <v>0</v>
      </c>
      <c r="V70" s="55">
        <v>0</v>
      </c>
      <c r="W70" s="55"/>
      <c r="X70" s="55">
        <v>0</v>
      </c>
      <c r="Y70" s="55" t="s">
        <v>95</v>
      </c>
      <c r="Z70" s="55" t="s">
        <v>96</v>
      </c>
      <c r="AA70" s="55">
        <v>1</v>
      </c>
      <c r="AB70" s="56">
        <f t="shared" ref="AB70:AB72" si="23">I70*M70</f>
        <v>1331.1</v>
      </c>
      <c r="AC70" s="56">
        <v>5</v>
      </c>
      <c r="AD70" s="57">
        <f t="shared" si="15"/>
        <v>165</v>
      </c>
      <c r="AE70" s="57">
        <f t="shared" ref="AE70:AE72" si="24">AC70*I70</f>
        <v>39.15</v>
      </c>
      <c r="AF70" s="57">
        <f t="shared" ref="AF70:AF72" si="25">AD70*I70</f>
        <v>1291.95</v>
      </c>
    </row>
    <row r="71" spans="1:32" s="57" customFormat="1" ht="60" x14ac:dyDescent="0.25">
      <c r="A71" s="55">
        <v>61</v>
      </c>
      <c r="B71" s="55" t="s">
        <v>74</v>
      </c>
      <c r="C71" s="55" t="s">
        <v>90</v>
      </c>
      <c r="D71" s="55" t="s">
        <v>101</v>
      </c>
      <c r="E71" s="55" t="s">
        <v>91</v>
      </c>
      <c r="F71" s="55" t="s">
        <v>317</v>
      </c>
      <c r="G71" s="55" t="s">
        <v>318</v>
      </c>
      <c r="H71" s="55" t="s">
        <v>32</v>
      </c>
      <c r="I71" s="55">
        <v>14.17</v>
      </c>
      <c r="J71" s="55" t="s">
        <v>92</v>
      </c>
      <c r="K71" s="55">
        <v>0</v>
      </c>
      <c r="L71" s="55"/>
      <c r="M71" s="55">
        <v>35</v>
      </c>
      <c r="N71" s="55" t="s">
        <v>293</v>
      </c>
      <c r="O71" s="55">
        <v>0</v>
      </c>
      <c r="P71" s="55">
        <v>35</v>
      </c>
      <c r="Q71" s="55">
        <v>0</v>
      </c>
      <c r="R71" s="55">
        <v>0</v>
      </c>
      <c r="S71" s="55">
        <v>0</v>
      </c>
      <c r="T71" s="55">
        <v>35</v>
      </c>
      <c r="U71" s="55">
        <v>0</v>
      </c>
      <c r="V71" s="55">
        <v>0</v>
      </c>
      <c r="W71" s="55"/>
      <c r="X71" s="55">
        <v>0</v>
      </c>
      <c r="Y71" s="55" t="s">
        <v>95</v>
      </c>
      <c r="Z71" s="55" t="s">
        <v>96</v>
      </c>
      <c r="AA71" s="55">
        <v>1</v>
      </c>
      <c r="AB71" s="56">
        <f t="shared" si="23"/>
        <v>495.95</v>
      </c>
      <c r="AC71" s="56">
        <v>6</v>
      </c>
      <c r="AD71" s="57">
        <f t="shared" si="15"/>
        <v>29</v>
      </c>
      <c r="AE71" s="57">
        <f t="shared" si="24"/>
        <v>85.02</v>
      </c>
      <c r="AF71" s="57">
        <f t="shared" si="25"/>
        <v>410.93</v>
      </c>
    </row>
    <row r="72" spans="1:32" s="57" customFormat="1" ht="60" x14ac:dyDescent="0.25">
      <c r="A72" s="55">
        <v>62</v>
      </c>
      <c r="B72" s="55" t="s">
        <v>74</v>
      </c>
      <c r="C72" s="55" t="s">
        <v>90</v>
      </c>
      <c r="D72" s="55" t="s">
        <v>97</v>
      </c>
      <c r="E72" s="55" t="s">
        <v>93</v>
      </c>
      <c r="F72" s="55" t="s">
        <v>319</v>
      </c>
      <c r="G72" s="55" t="s">
        <v>320</v>
      </c>
      <c r="H72" s="55" t="s">
        <v>32</v>
      </c>
      <c r="I72" s="55">
        <v>8.83</v>
      </c>
      <c r="J72" s="55" t="s">
        <v>92</v>
      </c>
      <c r="K72" s="55">
        <v>0</v>
      </c>
      <c r="L72" s="55"/>
      <c r="M72" s="55">
        <v>60</v>
      </c>
      <c r="N72" s="55" t="s">
        <v>296</v>
      </c>
      <c r="O72" s="55">
        <v>0</v>
      </c>
      <c r="P72" s="55">
        <v>60</v>
      </c>
      <c r="Q72" s="55">
        <v>0</v>
      </c>
      <c r="R72" s="55">
        <v>0</v>
      </c>
      <c r="S72" s="55">
        <v>0</v>
      </c>
      <c r="T72" s="55">
        <v>60</v>
      </c>
      <c r="U72" s="55">
        <v>0</v>
      </c>
      <c r="V72" s="55">
        <v>0</v>
      </c>
      <c r="W72" s="55"/>
      <c r="X72" s="55">
        <v>0</v>
      </c>
      <c r="Y72" s="55" t="s">
        <v>95</v>
      </c>
      <c r="Z72" s="55" t="s">
        <v>96</v>
      </c>
      <c r="AA72" s="55">
        <v>1</v>
      </c>
      <c r="AB72" s="56">
        <f t="shared" si="23"/>
        <v>529.79999999999995</v>
      </c>
      <c r="AC72" s="56">
        <v>2</v>
      </c>
      <c r="AD72" s="57">
        <f t="shared" si="15"/>
        <v>58</v>
      </c>
      <c r="AE72" s="57">
        <f t="shared" si="24"/>
        <v>17.66</v>
      </c>
      <c r="AF72" s="57">
        <f t="shared" si="25"/>
        <v>512.14</v>
      </c>
    </row>
    <row r="73" spans="1:32" s="57" customFormat="1" ht="60" x14ac:dyDescent="0.25">
      <c r="A73" s="55">
        <v>63</v>
      </c>
      <c r="B73" s="55" t="s">
        <v>87</v>
      </c>
      <c r="C73" s="55" t="s">
        <v>64</v>
      </c>
      <c r="D73" s="55" t="s">
        <v>321</v>
      </c>
      <c r="E73" s="55" t="s">
        <v>88</v>
      </c>
      <c r="F73" s="55" t="s">
        <v>322</v>
      </c>
      <c r="G73" s="55" t="s">
        <v>323</v>
      </c>
      <c r="H73" s="55" t="s">
        <v>31</v>
      </c>
      <c r="I73" s="55" t="s">
        <v>164</v>
      </c>
      <c r="J73" s="55" t="s">
        <v>64</v>
      </c>
      <c r="K73" s="55">
        <v>0</v>
      </c>
      <c r="L73" s="55">
        <v>0</v>
      </c>
      <c r="M73" s="55">
        <v>39</v>
      </c>
      <c r="N73" s="55">
        <v>0</v>
      </c>
      <c r="O73" s="55">
        <v>0</v>
      </c>
      <c r="P73" s="55">
        <v>39</v>
      </c>
      <c r="Q73" s="55">
        <v>0</v>
      </c>
      <c r="R73" s="55">
        <v>0</v>
      </c>
      <c r="S73" s="55">
        <v>0</v>
      </c>
      <c r="T73" s="55">
        <v>39</v>
      </c>
      <c r="U73" s="55">
        <v>0</v>
      </c>
      <c r="V73" s="55">
        <v>0</v>
      </c>
      <c r="W73" s="55"/>
      <c r="X73" s="55">
        <v>0</v>
      </c>
      <c r="Y73" s="55"/>
      <c r="Z73" s="55"/>
      <c r="AA73" s="55">
        <v>1</v>
      </c>
      <c r="AB73" s="56"/>
      <c r="AC73" s="56"/>
      <c r="AD73" s="57">
        <f>M73-AC73</f>
        <v>39</v>
      </c>
      <c r="AE73" s="57">
        <f>I73*AC73</f>
        <v>0</v>
      </c>
      <c r="AF73" s="57">
        <f>I73*AD73</f>
        <v>74.724000000000004</v>
      </c>
    </row>
    <row r="74" spans="1:32" s="57" customFormat="1" ht="60" x14ac:dyDescent="0.25">
      <c r="A74" s="55">
        <v>64</v>
      </c>
      <c r="B74" s="55" t="s">
        <v>74</v>
      </c>
      <c r="C74" s="55" t="s">
        <v>90</v>
      </c>
      <c r="D74" s="55" t="s">
        <v>324</v>
      </c>
      <c r="E74" s="55" t="s">
        <v>91</v>
      </c>
      <c r="F74" s="55" t="s">
        <v>325</v>
      </c>
      <c r="G74" s="55" t="s">
        <v>326</v>
      </c>
      <c r="H74" s="55" t="s">
        <v>32</v>
      </c>
      <c r="I74" s="55">
        <v>9.92</v>
      </c>
      <c r="J74" s="55" t="s">
        <v>92</v>
      </c>
      <c r="K74" s="55">
        <v>0</v>
      </c>
      <c r="L74" s="55">
        <v>0</v>
      </c>
      <c r="M74" s="55">
        <v>185</v>
      </c>
      <c r="N74" s="55" t="s">
        <v>199</v>
      </c>
      <c r="O74" s="55">
        <v>0</v>
      </c>
      <c r="P74" s="55">
        <v>184</v>
      </c>
      <c r="Q74" s="55">
        <v>0</v>
      </c>
      <c r="R74" s="55">
        <v>0</v>
      </c>
      <c r="S74" s="55">
        <v>0</v>
      </c>
      <c r="T74" s="55">
        <v>184</v>
      </c>
      <c r="U74" s="55">
        <v>1</v>
      </c>
      <c r="V74" s="55">
        <v>0</v>
      </c>
      <c r="W74" s="55"/>
      <c r="X74" s="55">
        <v>0</v>
      </c>
      <c r="Y74" s="55" t="s">
        <v>95</v>
      </c>
      <c r="Z74" s="55" t="s">
        <v>96</v>
      </c>
      <c r="AA74" s="55">
        <v>1</v>
      </c>
      <c r="AB74" s="56">
        <f>I74*M74</f>
        <v>1835.2</v>
      </c>
      <c r="AC74" s="56">
        <v>3</v>
      </c>
      <c r="AD74" s="57">
        <f>M74-AC74</f>
        <v>182</v>
      </c>
      <c r="AE74" s="57">
        <f>AC74*I74</f>
        <v>29.759999999999998</v>
      </c>
      <c r="AF74" s="57">
        <f>AD74*I74</f>
        <v>1805.44</v>
      </c>
    </row>
    <row r="75" spans="1:32" s="57" customFormat="1" ht="60" x14ac:dyDescent="0.25">
      <c r="A75" s="55">
        <v>65</v>
      </c>
      <c r="B75" s="55" t="s">
        <v>87</v>
      </c>
      <c r="C75" s="55" t="s">
        <v>64</v>
      </c>
      <c r="D75" s="55" t="s">
        <v>321</v>
      </c>
      <c r="E75" s="55" t="s">
        <v>88</v>
      </c>
      <c r="F75" s="55" t="s">
        <v>327</v>
      </c>
      <c r="G75" s="55" t="s">
        <v>328</v>
      </c>
      <c r="H75" s="55" t="s">
        <v>31</v>
      </c>
      <c r="I75" s="55">
        <v>6</v>
      </c>
      <c r="J75" s="55" t="s">
        <v>64</v>
      </c>
      <c r="K75" s="55">
        <v>0</v>
      </c>
      <c r="L75" s="55">
        <v>0</v>
      </c>
      <c r="M75" s="55">
        <v>39</v>
      </c>
      <c r="N75" s="55">
        <v>0</v>
      </c>
      <c r="O75" s="55">
        <v>0</v>
      </c>
      <c r="P75" s="55">
        <v>39</v>
      </c>
      <c r="Q75" s="55">
        <v>0</v>
      </c>
      <c r="R75" s="55">
        <v>0</v>
      </c>
      <c r="S75" s="55">
        <v>0</v>
      </c>
      <c r="T75" s="55">
        <v>39</v>
      </c>
      <c r="U75" s="55">
        <v>0</v>
      </c>
      <c r="V75" s="55">
        <v>0</v>
      </c>
      <c r="W75" s="55"/>
      <c r="X75" s="55">
        <v>0</v>
      </c>
      <c r="Y75" s="55"/>
      <c r="Z75" s="55"/>
      <c r="AA75" s="55">
        <v>1</v>
      </c>
      <c r="AB75" s="56"/>
      <c r="AC75" s="56"/>
      <c r="AD75" s="57">
        <f t="shared" ref="AD75:AD82" si="26">M75-AC75</f>
        <v>39</v>
      </c>
      <c r="AE75" s="57">
        <f t="shared" ref="AE75:AE82" si="27">I75*AC75</f>
        <v>0</v>
      </c>
      <c r="AF75" s="57">
        <f t="shared" ref="AF75:AF82" si="28">I75*AD75</f>
        <v>234</v>
      </c>
    </row>
    <row r="76" spans="1:32" s="57" customFormat="1" ht="60" x14ac:dyDescent="0.25">
      <c r="A76" s="55">
        <v>66</v>
      </c>
      <c r="B76" s="55" t="s">
        <v>87</v>
      </c>
      <c r="C76" s="55" t="s">
        <v>64</v>
      </c>
      <c r="D76" s="55" t="s">
        <v>321</v>
      </c>
      <c r="E76" s="55" t="s">
        <v>88</v>
      </c>
      <c r="F76" s="55" t="s">
        <v>329</v>
      </c>
      <c r="G76" s="55" t="s">
        <v>330</v>
      </c>
      <c r="H76" s="55" t="s">
        <v>31</v>
      </c>
      <c r="I76" s="55" t="s">
        <v>331</v>
      </c>
      <c r="J76" s="55" t="s">
        <v>64</v>
      </c>
      <c r="K76" s="55">
        <v>0</v>
      </c>
      <c r="L76" s="55">
        <v>0</v>
      </c>
      <c r="M76" s="55">
        <v>39</v>
      </c>
      <c r="N76" s="55">
        <v>0</v>
      </c>
      <c r="O76" s="55">
        <v>0</v>
      </c>
      <c r="P76" s="55">
        <v>39</v>
      </c>
      <c r="Q76" s="55">
        <v>0</v>
      </c>
      <c r="R76" s="55">
        <v>0</v>
      </c>
      <c r="S76" s="55">
        <v>0</v>
      </c>
      <c r="T76" s="55">
        <v>39</v>
      </c>
      <c r="U76" s="55">
        <v>0</v>
      </c>
      <c r="V76" s="55">
        <v>0</v>
      </c>
      <c r="W76" s="55"/>
      <c r="X76" s="55">
        <v>0</v>
      </c>
      <c r="Y76" s="55"/>
      <c r="Z76" s="55"/>
      <c r="AA76" s="55">
        <v>1</v>
      </c>
      <c r="AB76" s="56"/>
      <c r="AC76" s="56"/>
      <c r="AD76" s="57">
        <f t="shared" si="26"/>
        <v>39</v>
      </c>
      <c r="AE76" s="57">
        <f t="shared" si="27"/>
        <v>0</v>
      </c>
      <c r="AF76" s="57">
        <f t="shared" si="28"/>
        <v>298.97399999999999</v>
      </c>
    </row>
    <row r="77" spans="1:32" s="57" customFormat="1" ht="60" x14ac:dyDescent="0.25">
      <c r="A77" s="55">
        <v>67</v>
      </c>
      <c r="B77" s="55" t="s">
        <v>87</v>
      </c>
      <c r="C77" s="55" t="s">
        <v>64</v>
      </c>
      <c r="D77" s="55" t="s">
        <v>321</v>
      </c>
      <c r="E77" s="55" t="s">
        <v>88</v>
      </c>
      <c r="F77" s="55" t="s">
        <v>332</v>
      </c>
      <c r="G77" s="55" t="s">
        <v>333</v>
      </c>
      <c r="H77" s="55" t="s">
        <v>31</v>
      </c>
      <c r="I77" s="55">
        <v>6.0830000000000002</v>
      </c>
      <c r="J77" s="55" t="s">
        <v>64</v>
      </c>
      <c r="K77" s="55">
        <v>0</v>
      </c>
      <c r="L77" s="55">
        <v>0</v>
      </c>
      <c r="M77" s="55">
        <v>39</v>
      </c>
      <c r="N77" s="55">
        <v>0</v>
      </c>
      <c r="O77" s="55">
        <v>0</v>
      </c>
      <c r="P77" s="55">
        <v>39</v>
      </c>
      <c r="Q77" s="55">
        <v>0</v>
      </c>
      <c r="R77" s="55">
        <v>0</v>
      </c>
      <c r="S77" s="55">
        <v>0</v>
      </c>
      <c r="T77" s="55">
        <v>39</v>
      </c>
      <c r="U77" s="55">
        <v>0</v>
      </c>
      <c r="V77" s="55">
        <v>0</v>
      </c>
      <c r="W77" s="55"/>
      <c r="X77" s="55">
        <v>0</v>
      </c>
      <c r="Y77" s="55"/>
      <c r="Z77" s="55"/>
      <c r="AA77" s="55">
        <v>1</v>
      </c>
      <c r="AB77" s="56"/>
      <c r="AC77" s="56"/>
      <c r="AD77" s="57">
        <f t="shared" si="26"/>
        <v>39</v>
      </c>
      <c r="AE77" s="57">
        <f t="shared" si="27"/>
        <v>0</v>
      </c>
      <c r="AF77" s="57">
        <f t="shared" si="28"/>
        <v>237.23699999999999</v>
      </c>
    </row>
    <row r="78" spans="1:32" s="57" customFormat="1" ht="60" x14ac:dyDescent="0.25">
      <c r="A78" s="55">
        <v>68</v>
      </c>
      <c r="B78" s="55" t="s">
        <v>87</v>
      </c>
      <c r="C78" s="55" t="s">
        <v>64</v>
      </c>
      <c r="D78" s="55" t="s">
        <v>321</v>
      </c>
      <c r="E78" s="55" t="s">
        <v>88</v>
      </c>
      <c r="F78" s="55" t="s">
        <v>334</v>
      </c>
      <c r="G78" s="55" t="s">
        <v>335</v>
      </c>
      <c r="H78" s="55" t="s">
        <v>31</v>
      </c>
      <c r="I78" s="55">
        <v>6</v>
      </c>
      <c r="J78" s="55" t="s">
        <v>64</v>
      </c>
      <c r="K78" s="55">
        <v>0</v>
      </c>
      <c r="L78" s="55">
        <v>0</v>
      </c>
      <c r="M78" s="55">
        <v>39</v>
      </c>
      <c r="N78" s="55">
        <v>0</v>
      </c>
      <c r="O78" s="55">
        <v>0</v>
      </c>
      <c r="P78" s="55">
        <v>39</v>
      </c>
      <c r="Q78" s="55">
        <v>0</v>
      </c>
      <c r="R78" s="55">
        <v>0</v>
      </c>
      <c r="S78" s="55">
        <v>0</v>
      </c>
      <c r="T78" s="55">
        <v>39</v>
      </c>
      <c r="U78" s="55">
        <v>0</v>
      </c>
      <c r="V78" s="55">
        <v>0</v>
      </c>
      <c r="W78" s="55"/>
      <c r="X78" s="55">
        <v>0</v>
      </c>
      <c r="Y78" s="55"/>
      <c r="Z78" s="55"/>
      <c r="AA78" s="55">
        <v>1</v>
      </c>
      <c r="AB78" s="56"/>
      <c r="AC78" s="56"/>
      <c r="AD78" s="57">
        <f t="shared" si="26"/>
        <v>39</v>
      </c>
      <c r="AE78" s="57">
        <f t="shared" si="27"/>
        <v>0</v>
      </c>
      <c r="AF78" s="57">
        <f t="shared" si="28"/>
        <v>234</v>
      </c>
    </row>
    <row r="79" spans="1:32" s="57" customFormat="1" ht="60" x14ac:dyDescent="0.25">
      <c r="A79" s="55">
        <v>69</v>
      </c>
      <c r="B79" s="55" t="s">
        <v>87</v>
      </c>
      <c r="C79" s="55" t="s">
        <v>64</v>
      </c>
      <c r="D79" s="55" t="s">
        <v>321</v>
      </c>
      <c r="E79" s="55" t="s">
        <v>88</v>
      </c>
      <c r="F79" s="55" t="s">
        <v>336</v>
      </c>
      <c r="G79" s="55" t="s">
        <v>337</v>
      </c>
      <c r="H79" s="55" t="s">
        <v>31</v>
      </c>
      <c r="I79" s="55">
        <v>7.4160000000000004</v>
      </c>
      <c r="J79" s="55" t="s">
        <v>64</v>
      </c>
      <c r="K79" s="55">
        <v>0</v>
      </c>
      <c r="L79" s="55">
        <v>0</v>
      </c>
      <c r="M79" s="55">
        <v>39</v>
      </c>
      <c r="N79" s="55">
        <v>0</v>
      </c>
      <c r="O79" s="55">
        <v>0</v>
      </c>
      <c r="P79" s="55">
        <v>39</v>
      </c>
      <c r="Q79" s="55">
        <v>0</v>
      </c>
      <c r="R79" s="55">
        <v>0</v>
      </c>
      <c r="S79" s="55">
        <v>0</v>
      </c>
      <c r="T79" s="55">
        <v>39</v>
      </c>
      <c r="U79" s="55">
        <v>0</v>
      </c>
      <c r="V79" s="55">
        <v>0</v>
      </c>
      <c r="W79" s="55"/>
      <c r="X79" s="55">
        <v>0</v>
      </c>
      <c r="Y79" s="55"/>
      <c r="Z79" s="55"/>
      <c r="AA79" s="55">
        <v>1</v>
      </c>
      <c r="AB79" s="56"/>
      <c r="AC79" s="56"/>
      <c r="AD79" s="57">
        <f t="shared" si="26"/>
        <v>39</v>
      </c>
      <c r="AE79" s="57">
        <f t="shared" si="27"/>
        <v>0</v>
      </c>
      <c r="AF79" s="57">
        <f t="shared" si="28"/>
        <v>289.22399999999999</v>
      </c>
    </row>
    <row r="80" spans="1:32" s="57" customFormat="1" ht="60" x14ac:dyDescent="0.25">
      <c r="A80" s="55">
        <v>70</v>
      </c>
      <c r="B80" s="55" t="s">
        <v>87</v>
      </c>
      <c r="C80" s="55" t="s">
        <v>64</v>
      </c>
      <c r="D80" s="55" t="s">
        <v>321</v>
      </c>
      <c r="E80" s="55" t="s">
        <v>88</v>
      </c>
      <c r="F80" s="55" t="s">
        <v>338</v>
      </c>
      <c r="G80" s="55" t="s">
        <v>339</v>
      </c>
      <c r="H80" s="55" t="s">
        <v>31</v>
      </c>
      <c r="I80" s="55">
        <v>5.8330000000000002</v>
      </c>
      <c r="J80" s="55" t="s">
        <v>64</v>
      </c>
      <c r="K80" s="55">
        <v>0</v>
      </c>
      <c r="L80" s="55">
        <v>0</v>
      </c>
      <c r="M80" s="55">
        <v>39</v>
      </c>
      <c r="N80" s="55">
        <v>0</v>
      </c>
      <c r="O80" s="55">
        <v>0</v>
      </c>
      <c r="P80" s="55">
        <v>39</v>
      </c>
      <c r="Q80" s="55">
        <v>0</v>
      </c>
      <c r="R80" s="55">
        <v>0</v>
      </c>
      <c r="S80" s="55">
        <v>0</v>
      </c>
      <c r="T80" s="55">
        <v>39</v>
      </c>
      <c r="U80" s="55">
        <v>0</v>
      </c>
      <c r="V80" s="55">
        <v>0</v>
      </c>
      <c r="W80" s="55"/>
      <c r="X80" s="55">
        <v>0</v>
      </c>
      <c r="Y80" s="55"/>
      <c r="Z80" s="55"/>
      <c r="AA80" s="55">
        <v>1</v>
      </c>
      <c r="AB80" s="56"/>
      <c r="AC80" s="56"/>
      <c r="AD80" s="57">
        <f t="shared" si="26"/>
        <v>39</v>
      </c>
      <c r="AE80" s="57">
        <f t="shared" si="27"/>
        <v>0</v>
      </c>
      <c r="AF80" s="57">
        <f t="shared" si="28"/>
        <v>227.48699999999999</v>
      </c>
    </row>
    <row r="81" spans="1:32" s="57" customFormat="1" ht="60" x14ac:dyDescent="0.25">
      <c r="A81" s="55">
        <v>71</v>
      </c>
      <c r="B81" s="55" t="s">
        <v>87</v>
      </c>
      <c r="C81" s="55" t="s">
        <v>64</v>
      </c>
      <c r="D81" s="55" t="s">
        <v>321</v>
      </c>
      <c r="E81" s="55" t="s">
        <v>88</v>
      </c>
      <c r="F81" s="55" t="s">
        <v>340</v>
      </c>
      <c r="G81" s="55" t="s">
        <v>341</v>
      </c>
      <c r="H81" s="55" t="s">
        <v>31</v>
      </c>
      <c r="I81" s="55">
        <v>5.5</v>
      </c>
      <c r="J81" s="55" t="s">
        <v>64</v>
      </c>
      <c r="K81" s="55">
        <v>0</v>
      </c>
      <c r="L81" s="55">
        <v>0</v>
      </c>
      <c r="M81" s="55">
        <v>39</v>
      </c>
      <c r="N81" s="55">
        <v>0</v>
      </c>
      <c r="O81" s="55">
        <v>0</v>
      </c>
      <c r="P81" s="55">
        <v>39</v>
      </c>
      <c r="Q81" s="55">
        <v>0</v>
      </c>
      <c r="R81" s="55">
        <v>0</v>
      </c>
      <c r="S81" s="55">
        <v>0</v>
      </c>
      <c r="T81" s="55">
        <v>39</v>
      </c>
      <c r="U81" s="55">
        <v>0</v>
      </c>
      <c r="V81" s="55">
        <v>0</v>
      </c>
      <c r="W81" s="55"/>
      <c r="X81" s="55">
        <v>0</v>
      </c>
      <c r="Y81" s="55"/>
      <c r="Z81" s="55"/>
      <c r="AA81" s="55">
        <v>1</v>
      </c>
      <c r="AB81" s="56"/>
      <c r="AC81" s="56"/>
      <c r="AD81" s="57">
        <f t="shared" si="26"/>
        <v>39</v>
      </c>
      <c r="AE81" s="57">
        <f t="shared" si="27"/>
        <v>0</v>
      </c>
      <c r="AF81" s="57">
        <f t="shared" si="28"/>
        <v>214.5</v>
      </c>
    </row>
    <row r="82" spans="1:32" s="57" customFormat="1" ht="60" x14ac:dyDescent="0.25">
      <c r="A82" s="55">
        <v>72</v>
      </c>
      <c r="B82" s="55" t="s">
        <v>87</v>
      </c>
      <c r="C82" s="55" t="s">
        <v>64</v>
      </c>
      <c r="D82" s="55" t="s">
        <v>321</v>
      </c>
      <c r="E82" s="55" t="s">
        <v>88</v>
      </c>
      <c r="F82" s="55" t="s">
        <v>342</v>
      </c>
      <c r="G82" s="55" t="s">
        <v>343</v>
      </c>
      <c r="H82" s="55" t="s">
        <v>31</v>
      </c>
      <c r="I82" s="55">
        <v>5.5830000000000002</v>
      </c>
      <c r="J82" s="55" t="s">
        <v>64</v>
      </c>
      <c r="K82" s="55">
        <v>0</v>
      </c>
      <c r="L82" s="55">
        <v>0</v>
      </c>
      <c r="M82" s="55">
        <v>39</v>
      </c>
      <c r="N82" s="55">
        <v>0</v>
      </c>
      <c r="O82" s="55">
        <v>0</v>
      </c>
      <c r="P82" s="55">
        <v>39</v>
      </c>
      <c r="Q82" s="55">
        <v>0</v>
      </c>
      <c r="R82" s="55">
        <v>0</v>
      </c>
      <c r="S82" s="55">
        <v>0</v>
      </c>
      <c r="T82" s="55">
        <v>39</v>
      </c>
      <c r="U82" s="55">
        <v>0</v>
      </c>
      <c r="V82" s="55">
        <v>0</v>
      </c>
      <c r="W82" s="55"/>
      <c r="X82" s="55">
        <v>0</v>
      </c>
      <c r="Y82" s="55"/>
      <c r="Z82" s="55"/>
      <c r="AA82" s="55">
        <v>1</v>
      </c>
      <c r="AB82" s="56"/>
      <c r="AC82" s="56"/>
      <c r="AD82" s="57">
        <f t="shared" si="26"/>
        <v>39</v>
      </c>
      <c r="AE82" s="57">
        <f t="shared" si="27"/>
        <v>0</v>
      </c>
      <c r="AF82" s="57">
        <f t="shared" si="28"/>
        <v>217.73699999999999</v>
      </c>
    </row>
    <row r="83" spans="1:32" s="57" customFormat="1" ht="60" x14ac:dyDescent="0.25">
      <c r="A83" s="55">
        <v>73</v>
      </c>
      <c r="B83" s="55" t="s">
        <v>74</v>
      </c>
      <c r="C83" s="55" t="s">
        <v>90</v>
      </c>
      <c r="D83" s="55" t="s">
        <v>344</v>
      </c>
      <c r="E83" s="55" t="s">
        <v>91</v>
      </c>
      <c r="F83" s="55" t="s">
        <v>345</v>
      </c>
      <c r="G83" s="55" t="s">
        <v>346</v>
      </c>
      <c r="H83" s="55" t="s">
        <v>32</v>
      </c>
      <c r="I83" s="55">
        <v>5.42</v>
      </c>
      <c r="J83" s="55" t="s">
        <v>92</v>
      </c>
      <c r="K83" s="55">
        <v>0</v>
      </c>
      <c r="L83" s="55">
        <v>0</v>
      </c>
      <c r="M83" s="55">
        <v>257</v>
      </c>
      <c r="N83" s="55">
        <v>0</v>
      </c>
      <c r="O83" s="55">
        <v>0</v>
      </c>
      <c r="P83" s="55">
        <v>257</v>
      </c>
      <c r="Q83" s="55">
        <v>0</v>
      </c>
      <c r="R83" s="55">
        <v>0</v>
      </c>
      <c r="S83" s="55">
        <v>0</v>
      </c>
      <c r="T83" s="55">
        <v>257</v>
      </c>
      <c r="U83" s="55">
        <v>0</v>
      </c>
      <c r="V83" s="55">
        <v>0</v>
      </c>
      <c r="W83" s="55"/>
      <c r="X83" s="55">
        <v>0</v>
      </c>
      <c r="Y83" s="55" t="s">
        <v>95</v>
      </c>
      <c r="Z83" s="55" t="s">
        <v>96</v>
      </c>
      <c r="AA83" s="55">
        <v>1</v>
      </c>
      <c r="AB83" s="56">
        <f>I83*M83</f>
        <v>1392.94</v>
      </c>
      <c r="AC83" s="56"/>
      <c r="AD83" s="57">
        <f>M83-AC83</f>
        <v>257</v>
      </c>
      <c r="AE83" s="57">
        <f>AC83*I83</f>
        <v>0</v>
      </c>
      <c r="AF83" s="57">
        <f>AD83*I83</f>
        <v>1392.94</v>
      </c>
    </row>
    <row r="84" spans="1:32" s="57" customFormat="1" ht="60" x14ac:dyDescent="0.25">
      <c r="A84" s="55">
        <v>74</v>
      </c>
      <c r="B84" s="55" t="s">
        <v>87</v>
      </c>
      <c r="C84" s="55" t="s">
        <v>64</v>
      </c>
      <c r="D84" s="55" t="s">
        <v>321</v>
      </c>
      <c r="E84" s="55" t="s">
        <v>88</v>
      </c>
      <c r="F84" s="55" t="s">
        <v>347</v>
      </c>
      <c r="G84" s="55" t="s">
        <v>348</v>
      </c>
      <c r="H84" s="55" t="s">
        <v>31</v>
      </c>
      <c r="I84" s="55">
        <v>6</v>
      </c>
      <c r="J84" s="55" t="s">
        <v>64</v>
      </c>
      <c r="K84" s="55">
        <v>0</v>
      </c>
      <c r="L84" s="55">
        <v>0</v>
      </c>
      <c r="M84" s="55">
        <v>39</v>
      </c>
      <c r="N84" s="55">
        <v>0</v>
      </c>
      <c r="O84" s="55">
        <v>0</v>
      </c>
      <c r="P84" s="55">
        <v>39</v>
      </c>
      <c r="Q84" s="55">
        <v>0</v>
      </c>
      <c r="R84" s="55">
        <v>0</v>
      </c>
      <c r="S84" s="55">
        <v>0</v>
      </c>
      <c r="T84" s="55">
        <v>39</v>
      </c>
      <c r="U84" s="55">
        <v>0</v>
      </c>
      <c r="V84" s="55">
        <v>0</v>
      </c>
      <c r="W84" s="55"/>
      <c r="X84" s="55">
        <v>0</v>
      </c>
      <c r="Y84" s="55"/>
      <c r="Z84" s="55"/>
      <c r="AA84" s="55">
        <v>1</v>
      </c>
      <c r="AB84" s="56"/>
      <c r="AC84" s="56"/>
      <c r="AD84" s="57">
        <f t="shared" ref="AD84:AD87" si="29">M84-AC84</f>
        <v>39</v>
      </c>
      <c r="AE84" s="57">
        <f t="shared" ref="AE84:AE87" si="30">I84*AC84</f>
        <v>0</v>
      </c>
      <c r="AF84" s="57">
        <f t="shared" ref="AF84:AF87" si="31">I84*AD84</f>
        <v>234</v>
      </c>
    </row>
    <row r="85" spans="1:32" s="57" customFormat="1" ht="60" x14ac:dyDescent="0.25">
      <c r="A85" s="55">
        <v>75</v>
      </c>
      <c r="B85" s="55" t="s">
        <v>87</v>
      </c>
      <c r="C85" s="55" t="s">
        <v>64</v>
      </c>
      <c r="D85" s="55" t="s">
        <v>321</v>
      </c>
      <c r="E85" s="55" t="s">
        <v>88</v>
      </c>
      <c r="F85" s="55" t="s">
        <v>349</v>
      </c>
      <c r="G85" s="55" t="s">
        <v>350</v>
      </c>
      <c r="H85" s="55" t="s">
        <v>31</v>
      </c>
      <c r="I85" s="55" t="s">
        <v>351</v>
      </c>
      <c r="J85" s="55" t="s">
        <v>64</v>
      </c>
      <c r="K85" s="55">
        <v>0</v>
      </c>
      <c r="L85" s="55">
        <v>0</v>
      </c>
      <c r="M85" s="55">
        <v>39</v>
      </c>
      <c r="N85" s="55">
        <v>0</v>
      </c>
      <c r="O85" s="55">
        <v>0</v>
      </c>
      <c r="P85" s="55">
        <v>39</v>
      </c>
      <c r="Q85" s="55">
        <v>0</v>
      </c>
      <c r="R85" s="55">
        <v>0</v>
      </c>
      <c r="S85" s="55">
        <v>0</v>
      </c>
      <c r="T85" s="55">
        <v>39</v>
      </c>
      <c r="U85" s="55">
        <v>0</v>
      </c>
      <c r="V85" s="55">
        <v>0</v>
      </c>
      <c r="W85" s="55"/>
      <c r="X85" s="55">
        <v>0</v>
      </c>
      <c r="Y85" s="55"/>
      <c r="Z85" s="55"/>
      <c r="AA85" s="55">
        <v>1</v>
      </c>
      <c r="AB85" s="56"/>
      <c r="AC85" s="56"/>
      <c r="AD85" s="57">
        <f t="shared" si="29"/>
        <v>39</v>
      </c>
      <c r="AE85" s="57">
        <f t="shared" si="30"/>
        <v>0</v>
      </c>
      <c r="AF85" s="57">
        <f t="shared" si="31"/>
        <v>175.5</v>
      </c>
    </row>
    <row r="86" spans="1:32" s="57" customFormat="1" ht="60" x14ac:dyDescent="0.25">
      <c r="A86" s="55">
        <v>76</v>
      </c>
      <c r="B86" s="55" t="s">
        <v>87</v>
      </c>
      <c r="C86" s="55" t="s">
        <v>64</v>
      </c>
      <c r="D86" s="55" t="s">
        <v>321</v>
      </c>
      <c r="E86" s="55" t="s">
        <v>88</v>
      </c>
      <c r="F86" s="55" t="s">
        <v>352</v>
      </c>
      <c r="G86" s="55" t="s">
        <v>353</v>
      </c>
      <c r="H86" s="55" t="s">
        <v>31</v>
      </c>
      <c r="I86" s="55" t="s">
        <v>354</v>
      </c>
      <c r="J86" s="55" t="s">
        <v>64</v>
      </c>
      <c r="K86" s="55">
        <v>0</v>
      </c>
      <c r="L86" s="55">
        <v>0</v>
      </c>
      <c r="M86" s="55">
        <v>39</v>
      </c>
      <c r="N86" s="55">
        <v>0</v>
      </c>
      <c r="O86" s="55">
        <v>0</v>
      </c>
      <c r="P86" s="55">
        <v>39</v>
      </c>
      <c r="Q86" s="55">
        <v>0</v>
      </c>
      <c r="R86" s="55">
        <v>0</v>
      </c>
      <c r="S86" s="55">
        <v>0</v>
      </c>
      <c r="T86" s="55">
        <v>39</v>
      </c>
      <c r="U86" s="55">
        <v>0</v>
      </c>
      <c r="V86" s="55">
        <v>0</v>
      </c>
      <c r="W86" s="55"/>
      <c r="X86" s="55">
        <v>0</v>
      </c>
      <c r="Y86" s="55"/>
      <c r="Z86" s="55"/>
      <c r="AA86" s="55">
        <v>1</v>
      </c>
      <c r="AB86" s="56"/>
      <c r="AC86" s="56"/>
      <c r="AD86" s="57">
        <f t="shared" si="29"/>
        <v>39</v>
      </c>
      <c r="AE86" s="57">
        <f t="shared" si="30"/>
        <v>0</v>
      </c>
      <c r="AF86" s="57">
        <f t="shared" si="31"/>
        <v>107.25</v>
      </c>
    </row>
    <row r="87" spans="1:32" s="57" customFormat="1" ht="60" x14ac:dyDescent="0.25">
      <c r="A87" s="55">
        <v>77</v>
      </c>
      <c r="B87" s="55" t="s">
        <v>87</v>
      </c>
      <c r="C87" s="55" t="s">
        <v>64</v>
      </c>
      <c r="D87" s="55" t="s">
        <v>321</v>
      </c>
      <c r="E87" s="55" t="s">
        <v>88</v>
      </c>
      <c r="F87" s="55" t="s">
        <v>355</v>
      </c>
      <c r="G87" s="55" t="s">
        <v>356</v>
      </c>
      <c r="H87" s="55" t="s">
        <v>31</v>
      </c>
      <c r="I87" s="55" t="s">
        <v>357</v>
      </c>
      <c r="J87" s="55" t="s">
        <v>64</v>
      </c>
      <c r="K87" s="55">
        <v>0</v>
      </c>
      <c r="L87" s="55">
        <v>0</v>
      </c>
      <c r="M87" s="55">
        <v>39</v>
      </c>
      <c r="N87" s="55">
        <v>0</v>
      </c>
      <c r="O87" s="55">
        <v>0</v>
      </c>
      <c r="P87" s="55">
        <v>39</v>
      </c>
      <c r="Q87" s="55">
        <v>0</v>
      </c>
      <c r="R87" s="55">
        <v>0</v>
      </c>
      <c r="S87" s="55">
        <v>0</v>
      </c>
      <c r="T87" s="55">
        <v>39</v>
      </c>
      <c r="U87" s="55">
        <v>0</v>
      </c>
      <c r="V87" s="55">
        <v>0</v>
      </c>
      <c r="W87" s="55"/>
      <c r="X87" s="55">
        <v>0</v>
      </c>
      <c r="Y87" s="55"/>
      <c r="Z87" s="55"/>
      <c r="AA87" s="55">
        <v>1</v>
      </c>
      <c r="AB87" s="56"/>
      <c r="AC87" s="56"/>
      <c r="AD87" s="57">
        <f t="shared" si="29"/>
        <v>39</v>
      </c>
      <c r="AE87" s="57">
        <f t="shared" si="30"/>
        <v>0</v>
      </c>
      <c r="AF87" s="57">
        <f t="shared" si="31"/>
        <v>243.75</v>
      </c>
    </row>
    <row r="88" spans="1:32" s="57" customFormat="1" ht="60" x14ac:dyDescent="0.25">
      <c r="A88" s="55">
        <v>78</v>
      </c>
      <c r="B88" s="55" t="s">
        <v>74</v>
      </c>
      <c r="C88" s="55" t="s">
        <v>90</v>
      </c>
      <c r="D88" s="55" t="s">
        <v>358</v>
      </c>
      <c r="E88" s="55" t="s">
        <v>91</v>
      </c>
      <c r="F88" s="55" t="s">
        <v>359</v>
      </c>
      <c r="G88" s="55" t="s">
        <v>360</v>
      </c>
      <c r="H88" s="55" t="s">
        <v>32</v>
      </c>
      <c r="I88" s="55">
        <v>0.67</v>
      </c>
      <c r="J88" s="55" t="s">
        <v>92</v>
      </c>
      <c r="K88" s="55">
        <v>0</v>
      </c>
      <c r="L88" s="55">
        <v>0</v>
      </c>
      <c r="M88" s="55">
        <v>377</v>
      </c>
      <c r="N88" s="55" t="s">
        <v>296</v>
      </c>
      <c r="O88" s="55">
        <v>0</v>
      </c>
      <c r="P88" s="55">
        <v>377</v>
      </c>
      <c r="Q88" s="55">
        <v>0</v>
      </c>
      <c r="R88" s="55">
        <v>0</v>
      </c>
      <c r="S88" s="55">
        <v>0</v>
      </c>
      <c r="T88" s="55">
        <v>377</v>
      </c>
      <c r="U88" s="55">
        <v>0</v>
      </c>
      <c r="V88" s="55">
        <v>0</v>
      </c>
      <c r="W88" s="55"/>
      <c r="X88" s="55">
        <v>0</v>
      </c>
      <c r="Y88" s="55" t="s">
        <v>95</v>
      </c>
      <c r="Z88" s="55" t="s">
        <v>96</v>
      </c>
      <c r="AA88" s="55">
        <v>1</v>
      </c>
      <c r="AB88" s="56">
        <f>I88*M88</f>
        <v>252.59</v>
      </c>
      <c r="AC88" s="56">
        <v>2</v>
      </c>
      <c r="AD88" s="57">
        <f>M88-AC88</f>
        <v>375</v>
      </c>
      <c r="AE88" s="57">
        <f>AC88*I88</f>
        <v>1.34</v>
      </c>
      <c r="AF88" s="57">
        <f>AD88*I88</f>
        <v>251.25000000000003</v>
      </c>
    </row>
    <row r="89" spans="1:32" s="57" customFormat="1" ht="60" x14ac:dyDescent="0.25">
      <c r="A89" s="55">
        <v>79</v>
      </c>
      <c r="B89" s="55" t="s">
        <v>87</v>
      </c>
      <c r="C89" s="55" t="s">
        <v>64</v>
      </c>
      <c r="D89" s="55" t="s">
        <v>321</v>
      </c>
      <c r="E89" s="55" t="s">
        <v>88</v>
      </c>
      <c r="F89" s="55" t="s">
        <v>361</v>
      </c>
      <c r="G89" s="55" t="s">
        <v>362</v>
      </c>
      <c r="H89" s="55" t="s">
        <v>31</v>
      </c>
      <c r="I89" s="55">
        <v>6</v>
      </c>
      <c r="J89" s="55" t="s">
        <v>64</v>
      </c>
      <c r="K89" s="55">
        <v>0</v>
      </c>
      <c r="L89" s="55">
        <v>0</v>
      </c>
      <c r="M89" s="55">
        <v>39</v>
      </c>
      <c r="N89" s="55">
        <v>0</v>
      </c>
      <c r="O89" s="55">
        <v>0</v>
      </c>
      <c r="P89" s="55">
        <v>39</v>
      </c>
      <c r="Q89" s="55">
        <v>0</v>
      </c>
      <c r="R89" s="55">
        <v>0</v>
      </c>
      <c r="S89" s="55">
        <v>0</v>
      </c>
      <c r="T89" s="55">
        <v>39</v>
      </c>
      <c r="U89" s="55">
        <v>0</v>
      </c>
      <c r="V89" s="55">
        <v>0</v>
      </c>
      <c r="W89" s="55"/>
      <c r="X89" s="55">
        <v>0</v>
      </c>
      <c r="Y89" s="55"/>
      <c r="Z89" s="55"/>
      <c r="AA89" s="55">
        <v>1</v>
      </c>
      <c r="AB89" s="56"/>
      <c r="AC89" s="56"/>
      <c r="AD89" s="57">
        <f t="shared" ref="AD89:AD103" si="32">M89-AC89</f>
        <v>39</v>
      </c>
      <c r="AE89" s="57">
        <f t="shared" ref="AE89:AE103" si="33">I89*AC89</f>
        <v>0</v>
      </c>
      <c r="AF89" s="57">
        <f t="shared" ref="AF89:AF103" si="34">I89*AD89</f>
        <v>234</v>
      </c>
    </row>
    <row r="90" spans="1:32" s="57" customFormat="1" ht="60" x14ac:dyDescent="0.25">
      <c r="A90" s="55">
        <v>80</v>
      </c>
      <c r="B90" s="55" t="s">
        <v>87</v>
      </c>
      <c r="C90" s="55" t="s">
        <v>64</v>
      </c>
      <c r="D90" s="55" t="s">
        <v>321</v>
      </c>
      <c r="E90" s="55" t="s">
        <v>88</v>
      </c>
      <c r="F90" s="55" t="s">
        <v>363</v>
      </c>
      <c r="G90" s="55" t="s">
        <v>364</v>
      </c>
      <c r="H90" s="55" t="s">
        <v>31</v>
      </c>
      <c r="I90" s="55">
        <v>2.25</v>
      </c>
      <c r="J90" s="55" t="s">
        <v>64</v>
      </c>
      <c r="K90" s="55">
        <v>0</v>
      </c>
      <c r="L90" s="55">
        <v>0</v>
      </c>
      <c r="M90" s="55">
        <v>39</v>
      </c>
      <c r="N90" s="55">
        <v>0</v>
      </c>
      <c r="O90" s="55">
        <v>0</v>
      </c>
      <c r="P90" s="55">
        <v>39</v>
      </c>
      <c r="Q90" s="55">
        <v>0</v>
      </c>
      <c r="R90" s="55">
        <v>0</v>
      </c>
      <c r="S90" s="55">
        <v>0</v>
      </c>
      <c r="T90" s="55">
        <v>39</v>
      </c>
      <c r="U90" s="55">
        <v>0</v>
      </c>
      <c r="V90" s="55">
        <v>0</v>
      </c>
      <c r="W90" s="55"/>
      <c r="X90" s="55">
        <v>0</v>
      </c>
      <c r="Y90" s="55"/>
      <c r="Z90" s="55"/>
      <c r="AA90" s="55">
        <v>1</v>
      </c>
      <c r="AB90" s="56"/>
      <c r="AC90" s="56"/>
      <c r="AD90" s="57">
        <f t="shared" si="32"/>
        <v>39</v>
      </c>
      <c r="AE90" s="57">
        <f t="shared" si="33"/>
        <v>0</v>
      </c>
      <c r="AF90" s="57">
        <f t="shared" si="34"/>
        <v>87.75</v>
      </c>
    </row>
    <row r="91" spans="1:32" s="57" customFormat="1" ht="60" x14ac:dyDescent="0.25">
      <c r="A91" s="55">
        <v>81</v>
      </c>
      <c r="B91" s="55" t="s">
        <v>87</v>
      </c>
      <c r="C91" s="55" t="s">
        <v>64</v>
      </c>
      <c r="D91" s="55" t="s">
        <v>321</v>
      </c>
      <c r="E91" s="55" t="s">
        <v>88</v>
      </c>
      <c r="F91" s="55" t="s">
        <v>365</v>
      </c>
      <c r="G91" s="55" t="s">
        <v>366</v>
      </c>
      <c r="H91" s="55" t="s">
        <v>31</v>
      </c>
      <c r="I91" s="55">
        <v>6.5830000000000002</v>
      </c>
      <c r="J91" s="55" t="s">
        <v>64</v>
      </c>
      <c r="K91" s="55">
        <v>0</v>
      </c>
      <c r="L91" s="55">
        <v>0</v>
      </c>
      <c r="M91" s="55">
        <v>39</v>
      </c>
      <c r="N91" s="55">
        <v>0</v>
      </c>
      <c r="O91" s="55">
        <v>0</v>
      </c>
      <c r="P91" s="55">
        <v>39</v>
      </c>
      <c r="Q91" s="55">
        <v>0</v>
      </c>
      <c r="R91" s="55">
        <v>0</v>
      </c>
      <c r="S91" s="55">
        <v>0</v>
      </c>
      <c r="T91" s="55">
        <v>39</v>
      </c>
      <c r="U91" s="55">
        <v>0</v>
      </c>
      <c r="V91" s="55">
        <v>0</v>
      </c>
      <c r="W91" s="55"/>
      <c r="X91" s="55">
        <v>0</v>
      </c>
      <c r="Y91" s="55"/>
      <c r="Z91" s="55"/>
      <c r="AA91" s="55">
        <v>1</v>
      </c>
      <c r="AB91" s="56"/>
      <c r="AC91" s="56"/>
      <c r="AD91" s="57">
        <f t="shared" si="32"/>
        <v>39</v>
      </c>
      <c r="AE91" s="57">
        <f t="shared" si="33"/>
        <v>0</v>
      </c>
      <c r="AF91" s="57">
        <f t="shared" si="34"/>
        <v>256.73700000000002</v>
      </c>
    </row>
    <row r="92" spans="1:32" s="57" customFormat="1" ht="60" x14ac:dyDescent="0.25">
      <c r="A92" s="55">
        <v>82</v>
      </c>
      <c r="B92" s="55" t="s">
        <v>87</v>
      </c>
      <c r="C92" s="55" t="s">
        <v>64</v>
      </c>
      <c r="D92" s="55" t="s">
        <v>321</v>
      </c>
      <c r="E92" s="55" t="s">
        <v>88</v>
      </c>
      <c r="F92" s="55" t="s">
        <v>367</v>
      </c>
      <c r="G92" s="55" t="s">
        <v>368</v>
      </c>
      <c r="H92" s="55" t="s">
        <v>31</v>
      </c>
      <c r="I92" s="55">
        <v>7.5</v>
      </c>
      <c r="J92" s="55" t="s">
        <v>64</v>
      </c>
      <c r="K92" s="55">
        <v>0</v>
      </c>
      <c r="L92" s="55">
        <v>0</v>
      </c>
      <c r="M92" s="55">
        <v>39</v>
      </c>
      <c r="N92" s="55">
        <v>0</v>
      </c>
      <c r="O92" s="55">
        <v>0</v>
      </c>
      <c r="P92" s="55">
        <v>39</v>
      </c>
      <c r="Q92" s="55">
        <v>0</v>
      </c>
      <c r="R92" s="55">
        <v>0</v>
      </c>
      <c r="S92" s="55">
        <v>0</v>
      </c>
      <c r="T92" s="55">
        <v>39</v>
      </c>
      <c r="U92" s="55">
        <v>0</v>
      </c>
      <c r="V92" s="55">
        <v>0</v>
      </c>
      <c r="W92" s="55"/>
      <c r="X92" s="55">
        <v>0</v>
      </c>
      <c r="Y92" s="55"/>
      <c r="Z92" s="55"/>
      <c r="AA92" s="55">
        <v>1</v>
      </c>
      <c r="AB92" s="56"/>
      <c r="AC92" s="56"/>
      <c r="AD92" s="57">
        <f t="shared" si="32"/>
        <v>39</v>
      </c>
      <c r="AE92" s="57">
        <f t="shared" si="33"/>
        <v>0</v>
      </c>
      <c r="AF92" s="57">
        <f t="shared" si="34"/>
        <v>292.5</v>
      </c>
    </row>
    <row r="93" spans="1:32" s="57" customFormat="1" ht="60" x14ac:dyDescent="0.25">
      <c r="A93" s="55">
        <v>83</v>
      </c>
      <c r="B93" s="55" t="s">
        <v>87</v>
      </c>
      <c r="C93" s="55" t="s">
        <v>64</v>
      </c>
      <c r="D93" s="55" t="s">
        <v>321</v>
      </c>
      <c r="E93" s="55" t="s">
        <v>88</v>
      </c>
      <c r="F93" s="55" t="s">
        <v>369</v>
      </c>
      <c r="G93" s="55" t="s">
        <v>370</v>
      </c>
      <c r="H93" s="55" t="s">
        <v>31</v>
      </c>
      <c r="I93" s="55">
        <v>2.25</v>
      </c>
      <c r="J93" s="55" t="s">
        <v>64</v>
      </c>
      <c r="K93" s="55">
        <v>0</v>
      </c>
      <c r="L93" s="55">
        <v>0</v>
      </c>
      <c r="M93" s="55">
        <v>39</v>
      </c>
      <c r="N93" s="55">
        <v>0</v>
      </c>
      <c r="O93" s="55">
        <v>0</v>
      </c>
      <c r="P93" s="55">
        <v>39</v>
      </c>
      <c r="Q93" s="55">
        <v>0</v>
      </c>
      <c r="R93" s="55">
        <v>0</v>
      </c>
      <c r="S93" s="55">
        <v>0</v>
      </c>
      <c r="T93" s="55">
        <v>39</v>
      </c>
      <c r="U93" s="55">
        <v>0</v>
      </c>
      <c r="V93" s="55">
        <v>0</v>
      </c>
      <c r="W93" s="55"/>
      <c r="X93" s="55">
        <v>0</v>
      </c>
      <c r="Y93" s="55"/>
      <c r="Z93" s="55"/>
      <c r="AA93" s="55">
        <v>1</v>
      </c>
      <c r="AB93" s="56"/>
      <c r="AC93" s="56"/>
      <c r="AD93" s="57">
        <f t="shared" si="32"/>
        <v>39</v>
      </c>
      <c r="AE93" s="57">
        <f t="shared" si="33"/>
        <v>0</v>
      </c>
      <c r="AF93" s="57">
        <f t="shared" si="34"/>
        <v>87.75</v>
      </c>
    </row>
    <row r="94" spans="1:32" s="57" customFormat="1" ht="60" x14ac:dyDescent="0.25">
      <c r="A94" s="55">
        <v>84</v>
      </c>
      <c r="B94" s="55" t="s">
        <v>87</v>
      </c>
      <c r="C94" s="55" t="s">
        <v>64</v>
      </c>
      <c r="D94" s="55" t="s">
        <v>321</v>
      </c>
      <c r="E94" s="55" t="s">
        <v>88</v>
      </c>
      <c r="F94" s="55" t="s">
        <v>371</v>
      </c>
      <c r="G94" s="55" t="s">
        <v>372</v>
      </c>
      <c r="H94" s="55" t="s">
        <v>31</v>
      </c>
      <c r="I94" s="55">
        <v>2.3330000000000002</v>
      </c>
      <c r="J94" s="55" t="s">
        <v>64</v>
      </c>
      <c r="K94" s="55">
        <v>0</v>
      </c>
      <c r="L94" s="55">
        <v>0</v>
      </c>
      <c r="M94" s="55">
        <v>39</v>
      </c>
      <c r="N94" s="55">
        <v>0</v>
      </c>
      <c r="O94" s="55">
        <v>0</v>
      </c>
      <c r="P94" s="55">
        <v>39</v>
      </c>
      <c r="Q94" s="55">
        <v>0</v>
      </c>
      <c r="R94" s="55">
        <v>0</v>
      </c>
      <c r="S94" s="55">
        <v>0</v>
      </c>
      <c r="T94" s="55">
        <v>39</v>
      </c>
      <c r="U94" s="55">
        <v>0</v>
      </c>
      <c r="V94" s="55">
        <v>0</v>
      </c>
      <c r="W94" s="55"/>
      <c r="X94" s="55">
        <v>0</v>
      </c>
      <c r="Y94" s="55"/>
      <c r="Z94" s="55"/>
      <c r="AA94" s="55">
        <v>1</v>
      </c>
      <c r="AB94" s="56"/>
      <c r="AC94" s="56"/>
      <c r="AD94" s="57">
        <f>M94-AC94</f>
        <v>39</v>
      </c>
      <c r="AE94" s="57">
        <f t="shared" si="33"/>
        <v>0</v>
      </c>
      <c r="AF94" s="57">
        <f t="shared" si="34"/>
        <v>90.987000000000009</v>
      </c>
    </row>
    <row r="95" spans="1:32" s="57" customFormat="1" ht="60" x14ac:dyDescent="0.25">
      <c r="A95" s="55">
        <v>85</v>
      </c>
      <c r="B95" s="55" t="s">
        <v>87</v>
      </c>
      <c r="C95" s="55" t="s">
        <v>64</v>
      </c>
      <c r="D95" s="55" t="s">
        <v>321</v>
      </c>
      <c r="E95" s="55" t="s">
        <v>88</v>
      </c>
      <c r="F95" s="55" t="s">
        <v>373</v>
      </c>
      <c r="G95" s="55" t="s">
        <v>374</v>
      </c>
      <c r="H95" s="55" t="s">
        <v>31</v>
      </c>
      <c r="I95" s="55">
        <v>7.8330000000000002</v>
      </c>
      <c r="J95" s="55" t="s">
        <v>64</v>
      </c>
      <c r="K95" s="55">
        <v>0</v>
      </c>
      <c r="L95" s="55">
        <v>0</v>
      </c>
      <c r="M95" s="55">
        <v>39</v>
      </c>
      <c r="N95" s="55">
        <v>0</v>
      </c>
      <c r="O95" s="55">
        <v>0</v>
      </c>
      <c r="P95" s="55">
        <v>39</v>
      </c>
      <c r="Q95" s="55">
        <v>0</v>
      </c>
      <c r="R95" s="55">
        <v>0</v>
      </c>
      <c r="S95" s="55">
        <v>0</v>
      </c>
      <c r="T95" s="55">
        <v>39</v>
      </c>
      <c r="U95" s="55">
        <v>0</v>
      </c>
      <c r="V95" s="55">
        <v>0</v>
      </c>
      <c r="W95" s="55"/>
      <c r="X95" s="55">
        <v>0</v>
      </c>
      <c r="Y95" s="55"/>
      <c r="Z95" s="55"/>
      <c r="AA95" s="55">
        <v>1</v>
      </c>
      <c r="AB95" s="56"/>
      <c r="AC95" s="56"/>
      <c r="AD95" s="57">
        <f t="shared" si="32"/>
        <v>39</v>
      </c>
      <c r="AE95" s="57">
        <f t="shared" si="33"/>
        <v>0</v>
      </c>
      <c r="AF95" s="57">
        <f t="shared" si="34"/>
        <v>305.48700000000002</v>
      </c>
    </row>
    <row r="96" spans="1:32" s="57" customFormat="1" ht="60" x14ac:dyDescent="0.25">
      <c r="A96" s="55">
        <v>86</v>
      </c>
      <c r="B96" s="55" t="s">
        <v>87</v>
      </c>
      <c r="C96" s="55" t="s">
        <v>64</v>
      </c>
      <c r="D96" s="55" t="s">
        <v>375</v>
      </c>
      <c r="E96" s="55" t="s">
        <v>88</v>
      </c>
      <c r="F96" s="55" t="s">
        <v>376</v>
      </c>
      <c r="G96" s="55" t="s">
        <v>377</v>
      </c>
      <c r="H96" s="55" t="s">
        <v>31</v>
      </c>
      <c r="I96" s="55" t="s">
        <v>378</v>
      </c>
      <c r="J96" s="55" t="s">
        <v>64</v>
      </c>
      <c r="K96" s="55">
        <v>0</v>
      </c>
      <c r="L96" s="55">
        <v>0</v>
      </c>
      <c r="M96" s="55">
        <v>44</v>
      </c>
      <c r="N96" s="55">
        <v>0</v>
      </c>
      <c r="O96" s="55">
        <v>0</v>
      </c>
      <c r="P96" s="55">
        <v>44</v>
      </c>
      <c r="Q96" s="55">
        <v>0</v>
      </c>
      <c r="R96" s="55">
        <v>0</v>
      </c>
      <c r="S96" s="55">
        <v>0</v>
      </c>
      <c r="T96" s="55">
        <v>44</v>
      </c>
      <c r="U96" s="55">
        <v>0</v>
      </c>
      <c r="V96" s="55">
        <v>0</v>
      </c>
      <c r="W96" s="55"/>
      <c r="X96" s="55">
        <v>0</v>
      </c>
      <c r="Y96" s="55"/>
      <c r="Z96" s="55"/>
      <c r="AA96" s="55">
        <v>1</v>
      </c>
      <c r="AB96" s="56"/>
      <c r="AC96" s="56"/>
      <c r="AD96" s="57">
        <f t="shared" si="32"/>
        <v>44</v>
      </c>
      <c r="AE96" s="57">
        <f t="shared" si="33"/>
        <v>0</v>
      </c>
      <c r="AF96" s="57">
        <f t="shared" si="34"/>
        <v>47.652000000000001</v>
      </c>
    </row>
    <row r="97" spans="1:32" s="57" customFormat="1" ht="60" x14ac:dyDescent="0.25">
      <c r="A97" s="55">
        <v>87</v>
      </c>
      <c r="B97" s="55" t="s">
        <v>87</v>
      </c>
      <c r="C97" s="55" t="s">
        <v>64</v>
      </c>
      <c r="D97" s="55" t="s">
        <v>375</v>
      </c>
      <c r="E97" s="55" t="s">
        <v>88</v>
      </c>
      <c r="F97" s="55" t="s">
        <v>379</v>
      </c>
      <c r="G97" s="55" t="s">
        <v>380</v>
      </c>
      <c r="H97" s="55" t="s">
        <v>31</v>
      </c>
      <c r="I97" s="55" t="s">
        <v>381</v>
      </c>
      <c r="J97" s="55" t="s">
        <v>64</v>
      </c>
      <c r="K97" s="55">
        <v>0</v>
      </c>
      <c r="L97" s="55">
        <v>0</v>
      </c>
      <c r="M97" s="55">
        <v>44</v>
      </c>
      <c r="N97" s="55">
        <v>0</v>
      </c>
      <c r="O97" s="55">
        <v>0</v>
      </c>
      <c r="P97" s="55">
        <v>44</v>
      </c>
      <c r="Q97" s="55">
        <v>0</v>
      </c>
      <c r="R97" s="55">
        <v>0</v>
      </c>
      <c r="S97" s="55">
        <v>0</v>
      </c>
      <c r="T97" s="55">
        <v>44</v>
      </c>
      <c r="U97" s="55">
        <v>0</v>
      </c>
      <c r="V97" s="55">
        <v>0</v>
      </c>
      <c r="W97" s="55"/>
      <c r="X97" s="55">
        <v>0</v>
      </c>
      <c r="Y97" s="55"/>
      <c r="Z97" s="55"/>
      <c r="AA97" s="55">
        <v>1</v>
      </c>
      <c r="AB97" s="56"/>
      <c r="AC97" s="56"/>
      <c r="AD97" s="57">
        <f t="shared" si="32"/>
        <v>44</v>
      </c>
      <c r="AE97" s="57">
        <f t="shared" si="33"/>
        <v>0</v>
      </c>
      <c r="AF97" s="57">
        <f t="shared" si="34"/>
        <v>99</v>
      </c>
    </row>
    <row r="98" spans="1:32" s="57" customFormat="1" ht="60" x14ac:dyDescent="0.25">
      <c r="A98" s="55">
        <v>88</v>
      </c>
      <c r="B98" s="55" t="s">
        <v>87</v>
      </c>
      <c r="C98" s="55" t="s">
        <v>64</v>
      </c>
      <c r="D98" s="55" t="s">
        <v>382</v>
      </c>
      <c r="E98" s="55" t="s">
        <v>88</v>
      </c>
      <c r="F98" s="55" t="s">
        <v>383</v>
      </c>
      <c r="G98" s="55" t="s">
        <v>384</v>
      </c>
      <c r="H98" s="55" t="s">
        <v>31</v>
      </c>
      <c r="I98" s="55">
        <v>6.1660000000000004</v>
      </c>
      <c r="J98" s="55" t="s">
        <v>64</v>
      </c>
      <c r="K98" s="55">
        <v>0</v>
      </c>
      <c r="L98" s="55">
        <v>0</v>
      </c>
      <c r="M98" s="55">
        <v>26</v>
      </c>
      <c r="N98" s="55">
        <v>0</v>
      </c>
      <c r="O98" s="55">
        <v>0</v>
      </c>
      <c r="P98" s="55">
        <v>26</v>
      </c>
      <c r="Q98" s="55">
        <v>0</v>
      </c>
      <c r="R98" s="55">
        <v>0</v>
      </c>
      <c r="S98" s="55">
        <v>0</v>
      </c>
      <c r="T98" s="55">
        <v>26</v>
      </c>
      <c r="U98" s="55">
        <v>0</v>
      </c>
      <c r="V98" s="55">
        <v>0</v>
      </c>
      <c r="W98" s="55"/>
      <c r="X98" s="55">
        <v>0</v>
      </c>
      <c r="Y98" s="55"/>
      <c r="Z98" s="55"/>
      <c r="AA98" s="55">
        <v>1</v>
      </c>
      <c r="AB98" s="56"/>
      <c r="AC98" s="56"/>
      <c r="AD98" s="57">
        <f t="shared" si="32"/>
        <v>26</v>
      </c>
      <c r="AE98" s="57">
        <f t="shared" si="33"/>
        <v>0</v>
      </c>
      <c r="AF98" s="57">
        <f t="shared" si="34"/>
        <v>160.316</v>
      </c>
    </row>
    <row r="99" spans="1:32" s="57" customFormat="1" ht="60" x14ac:dyDescent="0.25">
      <c r="A99" s="55">
        <v>89</v>
      </c>
      <c r="B99" s="55" t="s">
        <v>87</v>
      </c>
      <c r="C99" s="55" t="s">
        <v>64</v>
      </c>
      <c r="D99" s="55" t="s">
        <v>382</v>
      </c>
      <c r="E99" s="55" t="s">
        <v>88</v>
      </c>
      <c r="F99" s="55" t="s">
        <v>385</v>
      </c>
      <c r="G99" s="55" t="s">
        <v>386</v>
      </c>
      <c r="H99" s="55" t="s">
        <v>31</v>
      </c>
      <c r="I99" s="55">
        <v>7</v>
      </c>
      <c r="J99" s="55" t="s">
        <v>64</v>
      </c>
      <c r="K99" s="55">
        <v>0</v>
      </c>
      <c r="L99" s="55">
        <v>0</v>
      </c>
      <c r="M99" s="55">
        <v>26</v>
      </c>
      <c r="N99" s="55">
        <v>0</v>
      </c>
      <c r="O99" s="55">
        <v>0</v>
      </c>
      <c r="P99" s="55">
        <v>26</v>
      </c>
      <c r="Q99" s="55">
        <v>0</v>
      </c>
      <c r="R99" s="55">
        <v>0</v>
      </c>
      <c r="S99" s="55">
        <v>0</v>
      </c>
      <c r="T99" s="55">
        <v>26</v>
      </c>
      <c r="U99" s="55">
        <v>0</v>
      </c>
      <c r="V99" s="55">
        <v>0</v>
      </c>
      <c r="W99" s="55"/>
      <c r="X99" s="55">
        <v>0</v>
      </c>
      <c r="Y99" s="55"/>
      <c r="Z99" s="55"/>
      <c r="AA99" s="55">
        <v>1</v>
      </c>
      <c r="AB99" s="56"/>
      <c r="AC99" s="56"/>
      <c r="AD99" s="57">
        <f t="shared" si="32"/>
        <v>26</v>
      </c>
      <c r="AE99" s="57">
        <f t="shared" si="33"/>
        <v>0</v>
      </c>
      <c r="AF99" s="57">
        <f t="shared" si="34"/>
        <v>182</v>
      </c>
    </row>
    <row r="100" spans="1:32" s="57" customFormat="1" ht="60" x14ac:dyDescent="0.25">
      <c r="A100" s="55">
        <v>90</v>
      </c>
      <c r="B100" s="55" t="s">
        <v>87</v>
      </c>
      <c r="C100" s="55" t="s">
        <v>64</v>
      </c>
      <c r="D100" s="55" t="s">
        <v>375</v>
      </c>
      <c r="E100" s="55" t="s">
        <v>88</v>
      </c>
      <c r="F100" s="55" t="s">
        <v>387</v>
      </c>
      <c r="G100" s="55" t="s">
        <v>388</v>
      </c>
      <c r="H100" s="55" t="s">
        <v>31</v>
      </c>
      <c r="I100" s="55">
        <v>2.0830000000000002</v>
      </c>
      <c r="J100" s="55" t="s">
        <v>64</v>
      </c>
      <c r="K100" s="55">
        <v>0</v>
      </c>
      <c r="L100" s="55">
        <v>0</v>
      </c>
      <c r="M100" s="55">
        <v>44</v>
      </c>
      <c r="N100" s="55">
        <v>0</v>
      </c>
      <c r="O100" s="55">
        <v>0</v>
      </c>
      <c r="P100" s="55">
        <v>44</v>
      </c>
      <c r="Q100" s="55">
        <v>0</v>
      </c>
      <c r="R100" s="55">
        <v>0</v>
      </c>
      <c r="S100" s="55">
        <v>0</v>
      </c>
      <c r="T100" s="55">
        <v>44</v>
      </c>
      <c r="U100" s="55">
        <v>0</v>
      </c>
      <c r="V100" s="55">
        <v>0</v>
      </c>
      <c r="W100" s="55"/>
      <c r="X100" s="55">
        <v>0</v>
      </c>
      <c r="Y100" s="55"/>
      <c r="Z100" s="55"/>
      <c r="AA100" s="55">
        <v>1</v>
      </c>
      <c r="AB100" s="56"/>
      <c r="AC100" s="56"/>
      <c r="AD100" s="57">
        <f t="shared" si="32"/>
        <v>44</v>
      </c>
      <c r="AE100" s="57">
        <f t="shared" si="33"/>
        <v>0</v>
      </c>
      <c r="AF100" s="57">
        <f t="shared" si="34"/>
        <v>91.652000000000015</v>
      </c>
    </row>
    <row r="101" spans="1:32" s="57" customFormat="1" ht="60" x14ac:dyDescent="0.25">
      <c r="A101" s="55">
        <v>91</v>
      </c>
      <c r="B101" s="55" t="s">
        <v>87</v>
      </c>
      <c r="C101" s="55" t="s">
        <v>64</v>
      </c>
      <c r="D101" s="55" t="s">
        <v>382</v>
      </c>
      <c r="E101" s="55" t="s">
        <v>88</v>
      </c>
      <c r="F101" s="55" t="s">
        <v>389</v>
      </c>
      <c r="G101" s="55" t="s">
        <v>390</v>
      </c>
      <c r="H101" s="55" t="s">
        <v>31</v>
      </c>
      <c r="I101" s="55">
        <v>5.3330000000000002</v>
      </c>
      <c r="J101" s="55" t="s">
        <v>64</v>
      </c>
      <c r="K101" s="55">
        <v>0</v>
      </c>
      <c r="L101" s="55">
        <v>0</v>
      </c>
      <c r="M101" s="55">
        <v>26</v>
      </c>
      <c r="N101" s="55">
        <v>0</v>
      </c>
      <c r="O101" s="55">
        <v>0</v>
      </c>
      <c r="P101" s="55">
        <v>26</v>
      </c>
      <c r="Q101" s="55">
        <v>0</v>
      </c>
      <c r="R101" s="55">
        <v>0</v>
      </c>
      <c r="S101" s="55">
        <v>0</v>
      </c>
      <c r="T101" s="55">
        <v>26</v>
      </c>
      <c r="U101" s="55">
        <v>0</v>
      </c>
      <c r="V101" s="55">
        <v>0</v>
      </c>
      <c r="W101" s="55"/>
      <c r="X101" s="55">
        <v>0</v>
      </c>
      <c r="Y101" s="55"/>
      <c r="Z101" s="55"/>
      <c r="AA101" s="55">
        <v>1</v>
      </c>
      <c r="AB101" s="56"/>
      <c r="AC101" s="56"/>
      <c r="AD101" s="57">
        <f t="shared" si="32"/>
        <v>26</v>
      </c>
      <c r="AE101" s="57">
        <f t="shared" si="33"/>
        <v>0</v>
      </c>
      <c r="AF101" s="57">
        <f t="shared" si="34"/>
        <v>138.65800000000002</v>
      </c>
    </row>
    <row r="102" spans="1:32" s="57" customFormat="1" ht="60" x14ac:dyDescent="0.25">
      <c r="A102" s="55">
        <v>92</v>
      </c>
      <c r="B102" s="55" t="s">
        <v>87</v>
      </c>
      <c r="C102" s="55" t="s">
        <v>64</v>
      </c>
      <c r="D102" s="55" t="s">
        <v>382</v>
      </c>
      <c r="E102" s="55" t="s">
        <v>88</v>
      </c>
      <c r="F102" s="55" t="s">
        <v>391</v>
      </c>
      <c r="G102" s="55" t="s">
        <v>392</v>
      </c>
      <c r="H102" s="55" t="s">
        <v>31</v>
      </c>
      <c r="I102" s="55">
        <v>6.9160000000000004</v>
      </c>
      <c r="J102" s="55" t="s">
        <v>64</v>
      </c>
      <c r="K102" s="55">
        <v>0</v>
      </c>
      <c r="L102" s="55">
        <v>0</v>
      </c>
      <c r="M102" s="55">
        <v>26</v>
      </c>
      <c r="N102" s="55">
        <v>0</v>
      </c>
      <c r="O102" s="55">
        <v>0</v>
      </c>
      <c r="P102" s="55">
        <v>26</v>
      </c>
      <c r="Q102" s="55">
        <v>0</v>
      </c>
      <c r="R102" s="55">
        <v>0</v>
      </c>
      <c r="S102" s="55">
        <v>0</v>
      </c>
      <c r="T102" s="55">
        <v>26</v>
      </c>
      <c r="U102" s="55">
        <v>0</v>
      </c>
      <c r="V102" s="55">
        <v>0</v>
      </c>
      <c r="W102" s="55"/>
      <c r="X102" s="55">
        <v>0</v>
      </c>
      <c r="Y102" s="55"/>
      <c r="Z102" s="55"/>
      <c r="AA102" s="55">
        <v>1</v>
      </c>
      <c r="AB102" s="56"/>
      <c r="AC102" s="56"/>
      <c r="AD102" s="57">
        <f t="shared" si="32"/>
        <v>26</v>
      </c>
      <c r="AE102" s="57">
        <f t="shared" si="33"/>
        <v>0</v>
      </c>
      <c r="AF102" s="57">
        <f t="shared" si="34"/>
        <v>179.816</v>
      </c>
    </row>
    <row r="103" spans="1:32" s="57" customFormat="1" ht="60" x14ac:dyDescent="0.25">
      <c r="A103" s="55">
        <v>93</v>
      </c>
      <c r="B103" s="55" t="s">
        <v>87</v>
      </c>
      <c r="C103" s="55" t="s">
        <v>64</v>
      </c>
      <c r="D103" s="55" t="s">
        <v>382</v>
      </c>
      <c r="E103" s="55" t="s">
        <v>88</v>
      </c>
      <c r="F103" s="55" t="s">
        <v>393</v>
      </c>
      <c r="G103" s="55" t="s">
        <v>394</v>
      </c>
      <c r="H103" s="55" t="s">
        <v>31</v>
      </c>
      <c r="I103" s="55">
        <v>1.1659999999999999</v>
      </c>
      <c r="J103" s="55" t="s">
        <v>64</v>
      </c>
      <c r="K103" s="55">
        <v>0</v>
      </c>
      <c r="L103" s="55">
        <v>0</v>
      </c>
      <c r="M103" s="55">
        <v>26</v>
      </c>
      <c r="N103" s="55">
        <v>0</v>
      </c>
      <c r="O103" s="55">
        <v>0</v>
      </c>
      <c r="P103" s="55">
        <v>26</v>
      </c>
      <c r="Q103" s="55">
        <v>0</v>
      </c>
      <c r="R103" s="55">
        <v>0</v>
      </c>
      <c r="S103" s="55">
        <v>0</v>
      </c>
      <c r="T103" s="55">
        <v>26</v>
      </c>
      <c r="U103" s="55">
        <v>0</v>
      </c>
      <c r="V103" s="55">
        <v>0</v>
      </c>
      <c r="W103" s="55"/>
      <c r="X103" s="55">
        <v>0</v>
      </c>
      <c r="Y103" s="55"/>
      <c r="Z103" s="55"/>
      <c r="AA103" s="55">
        <v>1</v>
      </c>
      <c r="AB103" s="56"/>
      <c r="AC103" s="56"/>
      <c r="AD103" s="57">
        <f t="shared" si="32"/>
        <v>26</v>
      </c>
      <c r="AE103" s="57">
        <f t="shared" si="33"/>
        <v>0</v>
      </c>
      <c r="AF103" s="57">
        <f t="shared" si="34"/>
        <v>30.315999999999999</v>
      </c>
    </row>
    <row r="104" spans="1:32" s="57" customFormat="1" ht="60" x14ac:dyDescent="0.25">
      <c r="A104" s="55">
        <v>94</v>
      </c>
      <c r="B104" s="55" t="s">
        <v>74</v>
      </c>
      <c r="C104" s="55" t="s">
        <v>90</v>
      </c>
      <c r="D104" s="55" t="s">
        <v>100</v>
      </c>
      <c r="E104" s="55" t="s">
        <v>91</v>
      </c>
      <c r="F104" s="55" t="s">
        <v>395</v>
      </c>
      <c r="G104" s="55" t="s">
        <v>396</v>
      </c>
      <c r="H104" s="55" t="s">
        <v>32</v>
      </c>
      <c r="I104" s="55">
        <v>4.17</v>
      </c>
      <c r="J104" s="55" t="s">
        <v>92</v>
      </c>
      <c r="K104" s="55">
        <v>0</v>
      </c>
      <c r="L104" s="55">
        <v>0</v>
      </c>
      <c r="M104" s="55">
        <v>44</v>
      </c>
      <c r="N104" s="55">
        <v>0</v>
      </c>
      <c r="O104" s="55">
        <v>0</v>
      </c>
      <c r="P104" s="55">
        <v>44</v>
      </c>
      <c r="Q104" s="55">
        <v>0</v>
      </c>
      <c r="R104" s="55">
        <v>0</v>
      </c>
      <c r="S104" s="55">
        <v>0</v>
      </c>
      <c r="T104" s="55">
        <v>44</v>
      </c>
      <c r="U104" s="55">
        <v>0</v>
      </c>
      <c r="V104" s="55">
        <v>0</v>
      </c>
      <c r="W104" s="55"/>
      <c r="X104" s="55">
        <v>0</v>
      </c>
      <c r="Y104" s="55" t="s">
        <v>95</v>
      </c>
      <c r="Z104" s="55" t="s">
        <v>96</v>
      </c>
      <c r="AA104" s="55">
        <v>1</v>
      </c>
      <c r="AB104" s="56">
        <f>I104*M104</f>
        <v>183.48</v>
      </c>
      <c r="AC104" s="56"/>
      <c r="AD104" s="57">
        <f>M104-AC104</f>
        <v>44</v>
      </c>
      <c r="AE104" s="57">
        <f>AC104*I104</f>
        <v>0</v>
      </c>
      <c r="AF104" s="57">
        <f>AD104*I104</f>
        <v>183.48</v>
      </c>
    </row>
    <row r="105" spans="1:32" s="57" customFormat="1" ht="60" x14ac:dyDescent="0.25">
      <c r="A105" s="55">
        <v>95</v>
      </c>
      <c r="B105" s="55" t="s">
        <v>87</v>
      </c>
      <c r="C105" s="55" t="s">
        <v>64</v>
      </c>
      <c r="D105" s="55" t="s">
        <v>382</v>
      </c>
      <c r="E105" s="55" t="s">
        <v>88</v>
      </c>
      <c r="F105" s="55" t="s">
        <v>397</v>
      </c>
      <c r="G105" s="55" t="s">
        <v>398</v>
      </c>
      <c r="H105" s="55" t="s">
        <v>31</v>
      </c>
      <c r="I105" s="55">
        <v>7.1660000000000004</v>
      </c>
      <c r="J105" s="55" t="s">
        <v>64</v>
      </c>
      <c r="K105" s="55">
        <v>0</v>
      </c>
      <c r="L105" s="55">
        <v>0</v>
      </c>
      <c r="M105" s="55">
        <v>26</v>
      </c>
      <c r="N105" s="55">
        <v>0</v>
      </c>
      <c r="O105" s="55">
        <v>0</v>
      </c>
      <c r="P105" s="55">
        <v>26</v>
      </c>
      <c r="Q105" s="55">
        <v>0</v>
      </c>
      <c r="R105" s="55">
        <v>0</v>
      </c>
      <c r="S105" s="55">
        <v>0</v>
      </c>
      <c r="T105" s="55">
        <v>26</v>
      </c>
      <c r="U105" s="55">
        <v>0</v>
      </c>
      <c r="V105" s="55">
        <v>0</v>
      </c>
      <c r="W105" s="55"/>
      <c r="X105" s="55">
        <v>0</v>
      </c>
      <c r="Y105" s="55"/>
      <c r="Z105" s="55"/>
      <c r="AA105" s="55">
        <v>1</v>
      </c>
      <c r="AB105" s="56"/>
      <c r="AC105" s="56"/>
      <c r="AD105" s="57">
        <f>M105-AC105</f>
        <v>26</v>
      </c>
      <c r="AE105" s="57">
        <f>I105*AC105</f>
        <v>0</v>
      </c>
      <c r="AF105" s="57">
        <f>I105*AD105</f>
        <v>186.316</v>
      </c>
    </row>
    <row r="106" spans="1:32" s="57" customFormat="1" ht="60" x14ac:dyDescent="0.25">
      <c r="A106" s="55">
        <v>96</v>
      </c>
      <c r="B106" s="55" t="s">
        <v>74</v>
      </c>
      <c r="C106" s="55" t="s">
        <v>90</v>
      </c>
      <c r="D106" s="55" t="s">
        <v>97</v>
      </c>
      <c r="E106" s="55" t="s">
        <v>93</v>
      </c>
      <c r="F106" s="55" t="s">
        <v>399</v>
      </c>
      <c r="G106" s="55" t="s">
        <v>400</v>
      </c>
      <c r="H106" s="55" t="s">
        <v>32</v>
      </c>
      <c r="I106" s="55">
        <v>7.5</v>
      </c>
      <c r="J106" s="55" t="s">
        <v>92</v>
      </c>
      <c r="K106" s="55">
        <v>0</v>
      </c>
      <c r="L106" s="55">
        <v>0</v>
      </c>
      <c r="M106" s="55">
        <v>60</v>
      </c>
      <c r="N106" s="55" t="s">
        <v>296</v>
      </c>
      <c r="O106" s="55">
        <v>0</v>
      </c>
      <c r="P106" s="55">
        <v>60</v>
      </c>
      <c r="Q106" s="55">
        <v>0</v>
      </c>
      <c r="R106" s="55">
        <v>0</v>
      </c>
      <c r="S106" s="55">
        <v>0</v>
      </c>
      <c r="T106" s="55">
        <v>60</v>
      </c>
      <c r="U106" s="55">
        <v>0</v>
      </c>
      <c r="V106" s="55">
        <v>0</v>
      </c>
      <c r="W106" s="55"/>
      <c r="X106" s="55">
        <v>0</v>
      </c>
      <c r="Y106" s="55" t="s">
        <v>95</v>
      </c>
      <c r="Z106" s="55" t="s">
        <v>96</v>
      </c>
      <c r="AA106" s="55">
        <v>1</v>
      </c>
      <c r="AB106" s="56">
        <f>I106*M106</f>
        <v>450</v>
      </c>
      <c r="AC106" s="56">
        <v>2</v>
      </c>
      <c r="AD106" s="57">
        <f>M106-AC106</f>
        <v>58</v>
      </c>
      <c r="AE106" s="57">
        <f>AC106*I106</f>
        <v>15</v>
      </c>
      <c r="AF106" s="57">
        <f>AD106*I106</f>
        <v>435</v>
      </c>
    </row>
    <row r="107" spans="1:32" s="57" customFormat="1" ht="60" x14ac:dyDescent="0.25">
      <c r="A107" s="55">
        <v>97</v>
      </c>
      <c r="B107" s="55" t="s">
        <v>87</v>
      </c>
      <c r="C107" s="55" t="s">
        <v>64</v>
      </c>
      <c r="D107" s="55" t="s">
        <v>375</v>
      </c>
      <c r="E107" s="55" t="s">
        <v>88</v>
      </c>
      <c r="F107" s="55" t="s">
        <v>401</v>
      </c>
      <c r="G107" s="55" t="s">
        <v>402</v>
      </c>
      <c r="H107" s="55" t="s">
        <v>31</v>
      </c>
      <c r="I107" s="55">
        <v>2</v>
      </c>
      <c r="J107" s="55" t="s">
        <v>64</v>
      </c>
      <c r="K107" s="55">
        <v>0</v>
      </c>
      <c r="L107" s="55">
        <v>0</v>
      </c>
      <c r="M107" s="55">
        <v>44</v>
      </c>
      <c r="N107" s="55">
        <v>0</v>
      </c>
      <c r="O107" s="55">
        <v>0</v>
      </c>
      <c r="P107" s="55">
        <v>44</v>
      </c>
      <c r="Q107" s="55">
        <v>0</v>
      </c>
      <c r="R107" s="55">
        <v>0</v>
      </c>
      <c r="S107" s="55">
        <v>0</v>
      </c>
      <c r="T107" s="55">
        <v>44</v>
      </c>
      <c r="U107" s="55">
        <v>0</v>
      </c>
      <c r="V107" s="55">
        <v>0</v>
      </c>
      <c r="W107" s="55"/>
      <c r="X107" s="55">
        <v>0</v>
      </c>
      <c r="Y107" s="55"/>
      <c r="Z107" s="55"/>
      <c r="AA107" s="55">
        <v>1</v>
      </c>
      <c r="AB107" s="56"/>
      <c r="AC107" s="56"/>
      <c r="AD107" s="57">
        <f t="shared" ref="AD107:AD118" si="35">M107-AC107</f>
        <v>44</v>
      </c>
      <c r="AE107" s="57">
        <f t="shared" ref="AE107:AE118" si="36">I107*AC107</f>
        <v>0</v>
      </c>
      <c r="AF107" s="57">
        <f t="shared" ref="AF107:AF118" si="37">I107*AD107</f>
        <v>88</v>
      </c>
    </row>
    <row r="108" spans="1:32" s="57" customFormat="1" ht="60" x14ac:dyDescent="0.25">
      <c r="A108" s="55">
        <v>98</v>
      </c>
      <c r="B108" s="55" t="s">
        <v>87</v>
      </c>
      <c r="C108" s="55" t="s">
        <v>64</v>
      </c>
      <c r="D108" s="55" t="s">
        <v>403</v>
      </c>
      <c r="E108" s="55" t="s">
        <v>88</v>
      </c>
      <c r="F108" s="55" t="s">
        <v>404</v>
      </c>
      <c r="G108" s="55" t="s">
        <v>405</v>
      </c>
      <c r="H108" s="55" t="s">
        <v>31</v>
      </c>
      <c r="I108" s="55" t="s">
        <v>257</v>
      </c>
      <c r="J108" s="55" t="s">
        <v>64</v>
      </c>
      <c r="K108" s="55">
        <v>0</v>
      </c>
      <c r="L108" s="55">
        <v>0</v>
      </c>
      <c r="M108" s="55">
        <v>23</v>
      </c>
      <c r="N108" s="55">
        <v>0</v>
      </c>
      <c r="O108" s="55">
        <v>0</v>
      </c>
      <c r="P108" s="55">
        <v>23</v>
      </c>
      <c r="Q108" s="55">
        <v>0</v>
      </c>
      <c r="R108" s="55">
        <v>0</v>
      </c>
      <c r="S108" s="55">
        <v>0</v>
      </c>
      <c r="T108" s="55">
        <v>23</v>
      </c>
      <c r="U108" s="55">
        <v>0</v>
      </c>
      <c r="V108" s="55">
        <v>0</v>
      </c>
      <c r="W108" s="55"/>
      <c r="X108" s="55">
        <v>0</v>
      </c>
      <c r="Y108" s="55"/>
      <c r="Z108" s="55"/>
      <c r="AA108" s="55">
        <v>1</v>
      </c>
      <c r="AB108" s="56"/>
      <c r="AC108" s="56"/>
      <c r="AD108" s="57">
        <f t="shared" si="35"/>
        <v>23</v>
      </c>
      <c r="AE108" s="57">
        <f t="shared" si="36"/>
        <v>0</v>
      </c>
      <c r="AF108" s="57">
        <f t="shared" si="37"/>
        <v>149.5</v>
      </c>
    </row>
    <row r="109" spans="1:32" s="57" customFormat="1" ht="60" x14ac:dyDescent="0.25">
      <c r="A109" s="55">
        <v>99</v>
      </c>
      <c r="B109" s="55" t="s">
        <v>87</v>
      </c>
      <c r="C109" s="55" t="s">
        <v>64</v>
      </c>
      <c r="D109" s="55" t="s">
        <v>403</v>
      </c>
      <c r="E109" s="55" t="s">
        <v>88</v>
      </c>
      <c r="F109" s="55" t="s">
        <v>406</v>
      </c>
      <c r="G109" s="55" t="s">
        <v>407</v>
      </c>
      <c r="H109" s="55" t="s">
        <v>31</v>
      </c>
      <c r="I109" s="55">
        <v>7</v>
      </c>
      <c r="J109" s="55" t="s">
        <v>64</v>
      </c>
      <c r="K109" s="55">
        <v>0</v>
      </c>
      <c r="L109" s="55">
        <v>0</v>
      </c>
      <c r="M109" s="55">
        <v>23</v>
      </c>
      <c r="N109" s="55">
        <v>0</v>
      </c>
      <c r="O109" s="55">
        <v>0</v>
      </c>
      <c r="P109" s="55">
        <v>23</v>
      </c>
      <c r="Q109" s="55">
        <v>0</v>
      </c>
      <c r="R109" s="55">
        <v>0</v>
      </c>
      <c r="S109" s="55">
        <v>0</v>
      </c>
      <c r="T109" s="55">
        <v>23</v>
      </c>
      <c r="U109" s="55">
        <v>0</v>
      </c>
      <c r="V109" s="55">
        <v>0</v>
      </c>
      <c r="W109" s="55"/>
      <c r="X109" s="55">
        <v>0</v>
      </c>
      <c r="Y109" s="55"/>
      <c r="Z109" s="55"/>
      <c r="AA109" s="55">
        <v>1</v>
      </c>
      <c r="AB109" s="56"/>
      <c r="AC109" s="56"/>
      <c r="AD109" s="57">
        <f t="shared" si="35"/>
        <v>23</v>
      </c>
      <c r="AE109" s="57">
        <f t="shared" si="36"/>
        <v>0</v>
      </c>
      <c r="AF109" s="57">
        <f t="shared" si="37"/>
        <v>161</v>
      </c>
    </row>
    <row r="110" spans="1:32" s="57" customFormat="1" ht="60" x14ac:dyDescent="0.25">
      <c r="A110" s="55">
        <v>100</v>
      </c>
      <c r="B110" s="55" t="s">
        <v>87</v>
      </c>
      <c r="C110" s="55" t="s">
        <v>64</v>
      </c>
      <c r="D110" s="55" t="s">
        <v>382</v>
      </c>
      <c r="E110" s="55" t="s">
        <v>88</v>
      </c>
      <c r="F110" s="55" t="s">
        <v>408</v>
      </c>
      <c r="G110" s="55" t="s">
        <v>409</v>
      </c>
      <c r="H110" s="55" t="s">
        <v>31</v>
      </c>
      <c r="I110" s="55">
        <v>7.1660000000000004</v>
      </c>
      <c r="J110" s="55" t="s">
        <v>64</v>
      </c>
      <c r="K110" s="55">
        <v>0</v>
      </c>
      <c r="L110" s="55">
        <v>0</v>
      </c>
      <c r="M110" s="55">
        <v>26</v>
      </c>
      <c r="N110" s="55">
        <v>0</v>
      </c>
      <c r="O110" s="55">
        <v>0</v>
      </c>
      <c r="P110" s="55">
        <v>26</v>
      </c>
      <c r="Q110" s="55">
        <v>0</v>
      </c>
      <c r="R110" s="55">
        <v>0</v>
      </c>
      <c r="S110" s="55">
        <v>0</v>
      </c>
      <c r="T110" s="55">
        <v>26</v>
      </c>
      <c r="U110" s="55">
        <v>0</v>
      </c>
      <c r="V110" s="55">
        <v>0</v>
      </c>
      <c r="W110" s="55"/>
      <c r="X110" s="55">
        <v>0</v>
      </c>
      <c r="Y110" s="55"/>
      <c r="Z110" s="55"/>
      <c r="AA110" s="55">
        <v>1</v>
      </c>
      <c r="AB110" s="56"/>
      <c r="AC110" s="56"/>
      <c r="AD110" s="57">
        <f t="shared" si="35"/>
        <v>26</v>
      </c>
      <c r="AE110" s="57">
        <f t="shared" si="36"/>
        <v>0</v>
      </c>
      <c r="AF110" s="57">
        <f t="shared" si="37"/>
        <v>186.316</v>
      </c>
    </row>
    <row r="111" spans="1:32" s="57" customFormat="1" ht="60" x14ac:dyDescent="0.25">
      <c r="A111" s="55">
        <v>101</v>
      </c>
      <c r="B111" s="55" t="s">
        <v>87</v>
      </c>
      <c r="C111" s="55" t="s">
        <v>64</v>
      </c>
      <c r="D111" s="55" t="s">
        <v>382</v>
      </c>
      <c r="E111" s="55" t="s">
        <v>88</v>
      </c>
      <c r="F111" s="55" t="s">
        <v>410</v>
      </c>
      <c r="G111" s="55" t="s">
        <v>411</v>
      </c>
      <c r="H111" s="55" t="s">
        <v>31</v>
      </c>
      <c r="I111" s="55">
        <v>6.6660000000000004</v>
      </c>
      <c r="J111" s="55" t="s">
        <v>64</v>
      </c>
      <c r="K111" s="55">
        <v>0</v>
      </c>
      <c r="L111" s="55">
        <v>0</v>
      </c>
      <c r="M111" s="55">
        <v>26</v>
      </c>
      <c r="N111" s="55">
        <v>0</v>
      </c>
      <c r="O111" s="55">
        <v>0</v>
      </c>
      <c r="P111" s="55">
        <v>26</v>
      </c>
      <c r="Q111" s="55">
        <v>0</v>
      </c>
      <c r="R111" s="55">
        <v>0</v>
      </c>
      <c r="S111" s="55">
        <v>0</v>
      </c>
      <c r="T111" s="55">
        <v>26</v>
      </c>
      <c r="U111" s="55">
        <v>0</v>
      </c>
      <c r="V111" s="55">
        <v>0</v>
      </c>
      <c r="W111" s="55"/>
      <c r="X111" s="55">
        <v>0</v>
      </c>
      <c r="Y111" s="55"/>
      <c r="Z111" s="55"/>
      <c r="AA111" s="55">
        <v>1</v>
      </c>
      <c r="AB111" s="56"/>
      <c r="AC111" s="56"/>
      <c r="AD111" s="57">
        <f t="shared" si="35"/>
        <v>26</v>
      </c>
      <c r="AE111" s="57">
        <f t="shared" si="36"/>
        <v>0</v>
      </c>
      <c r="AF111" s="57">
        <f t="shared" si="37"/>
        <v>173.316</v>
      </c>
    </row>
    <row r="112" spans="1:32" s="57" customFormat="1" ht="60" x14ac:dyDescent="0.25">
      <c r="A112" s="55">
        <v>102</v>
      </c>
      <c r="B112" s="55" t="s">
        <v>87</v>
      </c>
      <c r="C112" s="55" t="s">
        <v>64</v>
      </c>
      <c r="D112" s="55" t="s">
        <v>412</v>
      </c>
      <c r="E112" s="55" t="s">
        <v>88</v>
      </c>
      <c r="F112" s="55" t="s">
        <v>413</v>
      </c>
      <c r="G112" s="55" t="s">
        <v>414</v>
      </c>
      <c r="H112" s="55" t="s">
        <v>31</v>
      </c>
      <c r="I112" s="55">
        <v>3.8330000000000002</v>
      </c>
      <c r="J112" s="55" t="s">
        <v>64</v>
      </c>
      <c r="K112" s="55">
        <v>0</v>
      </c>
      <c r="L112" s="55">
        <v>0</v>
      </c>
      <c r="M112" s="55">
        <v>47</v>
      </c>
      <c r="N112" s="55">
        <v>0</v>
      </c>
      <c r="O112" s="55">
        <v>0</v>
      </c>
      <c r="P112" s="55">
        <v>47</v>
      </c>
      <c r="Q112" s="55">
        <v>0</v>
      </c>
      <c r="R112" s="55">
        <v>0</v>
      </c>
      <c r="S112" s="55">
        <v>0</v>
      </c>
      <c r="T112" s="55">
        <v>47</v>
      </c>
      <c r="U112" s="55">
        <v>0</v>
      </c>
      <c r="V112" s="55">
        <v>0</v>
      </c>
      <c r="W112" s="55"/>
      <c r="X112" s="55">
        <v>0</v>
      </c>
      <c r="Y112" s="55"/>
      <c r="Z112" s="55"/>
      <c r="AA112" s="55">
        <v>1</v>
      </c>
      <c r="AB112" s="56"/>
      <c r="AC112" s="56"/>
      <c r="AD112" s="57">
        <f t="shared" si="35"/>
        <v>47</v>
      </c>
      <c r="AE112" s="57">
        <f t="shared" si="36"/>
        <v>0</v>
      </c>
      <c r="AF112" s="57">
        <f t="shared" si="37"/>
        <v>180.15100000000001</v>
      </c>
    </row>
    <row r="113" spans="1:32" s="57" customFormat="1" ht="60" x14ac:dyDescent="0.25">
      <c r="A113" s="55">
        <v>103</v>
      </c>
      <c r="B113" s="55" t="s">
        <v>87</v>
      </c>
      <c r="C113" s="55" t="s">
        <v>64</v>
      </c>
      <c r="D113" s="55" t="s">
        <v>382</v>
      </c>
      <c r="E113" s="55" t="s">
        <v>88</v>
      </c>
      <c r="F113" s="55" t="s">
        <v>415</v>
      </c>
      <c r="G113" s="55" t="s">
        <v>416</v>
      </c>
      <c r="H113" s="55" t="s">
        <v>31</v>
      </c>
      <c r="I113" s="55">
        <v>7.1660000000000004</v>
      </c>
      <c r="J113" s="55" t="s">
        <v>64</v>
      </c>
      <c r="K113" s="55">
        <v>0</v>
      </c>
      <c r="L113" s="55">
        <v>0</v>
      </c>
      <c r="M113" s="55">
        <v>26</v>
      </c>
      <c r="N113" s="55">
        <v>0</v>
      </c>
      <c r="O113" s="55">
        <v>0</v>
      </c>
      <c r="P113" s="55">
        <v>26</v>
      </c>
      <c r="Q113" s="55">
        <v>0</v>
      </c>
      <c r="R113" s="55">
        <v>0</v>
      </c>
      <c r="S113" s="55">
        <v>0</v>
      </c>
      <c r="T113" s="55">
        <v>26</v>
      </c>
      <c r="U113" s="55">
        <v>0</v>
      </c>
      <c r="V113" s="55">
        <v>0</v>
      </c>
      <c r="W113" s="55"/>
      <c r="X113" s="55">
        <v>0</v>
      </c>
      <c r="Y113" s="55"/>
      <c r="Z113" s="55"/>
      <c r="AA113" s="55">
        <v>1</v>
      </c>
      <c r="AB113" s="56"/>
      <c r="AC113" s="56"/>
      <c r="AD113" s="57">
        <f t="shared" si="35"/>
        <v>26</v>
      </c>
      <c r="AE113" s="57">
        <f t="shared" si="36"/>
        <v>0</v>
      </c>
      <c r="AF113" s="57">
        <f t="shared" si="37"/>
        <v>186.316</v>
      </c>
    </row>
    <row r="114" spans="1:32" s="57" customFormat="1" ht="60" x14ac:dyDescent="0.25">
      <c r="A114" s="55">
        <v>104</v>
      </c>
      <c r="B114" s="55" t="s">
        <v>87</v>
      </c>
      <c r="C114" s="55" t="s">
        <v>64</v>
      </c>
      <c r="D114" s="55" t="s">
        <v>382</v>
      </c>
      <c r="E114" s="55" t="s">
        <v>88</v>
      </c>
      <c r="F114" s="55" t="s">
        <v>417</v>
      </c>
      <c r="G114" s="55" t="s">
        <v>418</v>
      </c>
      <c r="H114" s="55" t="s">
        <v>31</v>
      </c>
      <c r="I114" s="55">
        <v>7.25</v>
      </c>
      <c r="J114" s="55" t="s">
        <v>64</v>
      </c>
      <c r="K114" s="55">
        <v>0</v>
      </c>
      <c r="L114" s="55">
        <v>0</v>
      </c>
      <c r="M114" s="55">
        <v>26</v>
      </c>
      <c r="N114" s="55">
        <v>0</v>
      </c>
      <c r="O114" s="55">
        <v>0</v>
      </c>
      <c r="P114" s="55">
        <v>26</v>
      </c>
      <c r="Q114" s="55">
        <v>0</v>
      </c>
      <c r="R114" s="55">
        <v>0</v>
      </c>
      <c r="S114" s="55">
        <v>0</v>
      </c>
      <c r="T114" s="55">
        <v>26</v>
      </c>
      <c r="U114" s="55">
        <v>0</v>
      </c>
      <c r="V114" s="55">
        <v>0</v>
      </c>
      <c r="W114" s="55"/>
      <c r="X114" s="55">
        <v>0</v>
      </c>
      <c r="Y114" s="55"/>
      <c r="Z114" s="55"/>
      <c r="AA114" s="55">
        <v>1</v>
      </c>
      <c r="AB114" s="56"/>
      <c r="AC114" s="56"/>
      <c r="AD114" s="57">
        <f t="shared" si="35"/>
        <v>26</v>
      </c>
      <c r="AE114" s="57">
        <f t="shared" si="36"/>
        <v>0</v>
      </c>
      <c r="AF114" s="57">
        <f t="shared" si="37"/>
        <v>188.5</v>
      </c>
    </row>
    <row r="115" spans="1:32" s="57" customFormat="1" ht="60" x14ac:dyDescent="0.25">
      <c r="A115" s="55">
        <v>105</v>
      </c>
      <c r="B115" s="55" t="s">
        <v>87</v>
      </c>
      <c r="C115" s="55" t="s">
        <v>64</v>
      </c>
      <c r="D115" s="55" t="s">
        <v>382</v>
      </c>
      <c r="E115" s="55" t="s">
        <v>88</v>
      </c>
      <c r="F115" s="55" t="s">
        <v>419</v>
      </c>
      <c r="G115" s="55" t="s">
        <v>420</v>
      </c>
      <c r="H115" s="55" t="s">
        <v>31</v>
      </c>
      <c r="I115" s="55">
        <v>2.4159999999999999</v>
      </c>
      <c r="J115" s="55" t="s">
        <v>64</v>
      </c>
      <c r="K115" s="55">
        <v>0</v>
      </c>
      <c r="L115" s="55">
        <v>0</v>
      </c>
      <c r="M115" s="55">
        <v>26</v>
      </c>
      <c r="N115" s="55">
        <v>0</v>
      </c>
      <c r="O115" s="55">
        <v>0</v>
      </c>
      <c r="P115" s="55">
        <v>26</v>
      </c>
      <c r="Q115" s="55">
        <v>0</v>
      </c>
      <c r="R115" s="55">
        <v>0</v>
      </c>
      <c r="S115" s="55">
        <v>0</v>
      </c>
      <c r="T115" s="55">
        <v>26</v>
      </c>
      <c r="U115" s="55">
        <v>0</v>
      </c>
      <c r="V115" s="55">
        <v>0</v>
      </c>
      <c r="W115" s="55"/>
      <c r="X115" s="55">
        <v>0</v>
      </c>
      <c r="Y115" s="55"/>
      <c r="Z115" s="55"/>
      <c r="AA115" s="55">
        <v>1</v>
      </c>
      <c r="AB115" s="56"/>
      <c r="AC115" s="56"/>
      <c r="AD115" s="57">
        <f t="shared" si="35"/>
        <v>26</v>
      </c>
      <c r="AE115" s="57">
        <f t="shared" si="36"/>
        <v>0</v>
      </c>
      <c r="AF115" s="57">
        <f t="shared" si="37"/>
        <v>62.815999999999995</v>
      </c>
    </row>
    <row r="116" spans="1:32" s="57" customFormat="1" ht="60" x14ac:dyDescent="0.25">
      <c r="A116" s="55">
        <v>106</v>
      </c>
      <c r="B116" s="55" t="s">
        <v>87</v>
      </c>
      <c r="C116" s="55" t="s">
        <v>64</v>
      </c>
      <c r="D116" s="55" t="s">
        <v>421</v>
      </c>
      <c r="E116" s="55" t="s">
        <v>88</v>
      </c>
      <c r="F116" s="55" t="s">
        <v>422</v>
      </c>
      <c r="G116" s="55" t="s">
        <v>423</v>
      </c>
      <c r="H116" s="55" t="s">
        <v>31</v>
      </c>
      <c r="I116" s="55">
        <v>6.6660000000000004</v>
      </c>
      <c r="J116" s="55" t="s">
        <v>64</v>
      </c>
      <c r="K116" s="55">
        <v>0</v>
      </c>
      <c r="L116" s="55">
        <v>0</v>
      </c>
      <c r="M116" s="55">
        <v>58</v>
      </c>
      <c r="N116" s="55">
        <v>0</v>
      </c>
      <c r="O116" s="55">
        <v>0</v>
      </c>
      <c r="P116" s="55">
        <v>58</v>
      </c>
      <c r="Q116" s="55">
        <v>0</v>
      </c>
      <c r="R116" s="55">
        <v>0</v>
      </c>
      <c r="S116" s="55">
        <v>0</v>
      </c>
      <c r="T116" s="55">
        <v>58</v>
      </c>
      <c r="U116" s="55">
        <v>0</v>
      </c>
      <c r="V116" s="55">
        <v>0</v>
      </c>
      <c r="W116" s="55"/>
      <c r="X116" s="55">
        <v>0</v>
      </c>
      <c r="Y116" s="55"/>
      <c r="Z116" s="55"/>
      <c r="AA116" s="55">
        <v>1</v>
      </c>
      <c r="AB116" s="56"/>
      <c r="AC116" s="56"/>
      <c r="AD116" s="57">
        <f t="shared" si="35"/>
        <v>58</v>
      </c>
      <c r="AE116" s="57">
        <f t="shared" si="36"/>
        <v>0</v>
      </c>
      <c r="AF116" s="57">
        <f t="shared" si="37"/>
        <v>386.62800000000004</v>
      </c>
    </row>
    <row r="117" spans="1:32" s="57" customFormat="1" ht="60" x14ac:dyDescent="0.25">
      <c r="A117" s="55">
        <v>107</v>
      </c>
      <c r="B117" s="55" t="s">
        <v>87</v>
      </c>
      <c r="C117" s="55" t="s">
        <v>64</v>
      </c>
      <c r="D117" s="55" t="s">
        <v>421</v>
      </c>
      <c r="E117" s="55" t="s">
        <v>88</v>
      </c>
      <c r="F117" s="55" t="s">
        <v>424</v>
      </c>
      <c r="G117" s="55" t="s">
        <v>425</v>
      </c>
      <c r="H117" s="55" t="s">
        <v>31</v>
      </c>
      <c r="I117" s="55">
        <v>6.1660000000000004</v>
      </c>
      <c r="J117" s="55" t="s">
        <v>64</v>
      </c>
      <c r="K117" s="55">
        <v>0</v>
      </c>
      <c r="L117" s="55">
        <v>0</v>
      </c>
      <c r="M117" s="55">
        <v>58</v>
      </c>
      <c r="N117" s="55">
        <v>0</v>
      </c>
      <c r="O117" s="55">
        <v>0</v>
      </c>
      <c r="P117" s="55">
        <v>58</v>
      </c>
      <c r="Q117" s="55">
        <v>0</v>
      </c>
      <c r="R117" s="55">
        <v>0</v>
      </c>
      <c r="S117" s="55">
        <v>0</v>
      </c>
      <c r="T117" s="55">
        <v>58</v>
      </c>
      <c r="U117" s="55">
        <v>0</v>
      </c>
      <c r="V117" s="55">
        <v>0</v>
      </c>
      <c r="W117" s="55"/>
      <c r="X117" s="55">
        <v>0</v>
      </c>
      <c r="Y117" s="55"/>
      <c r="Z117" s="55"/>
      <c r="AA117" s="55">
        <v>1</v>
      </c>
      <c r="AB117" s="56"/>
      <c r="AC117" s="56"/>
      <c r="AD117" s="57">
        <f t="shared" si="35"/>
        <v>58</v>
      </c>
      <c r="AE117" s="57">
        <f t="shared" si="36"/>
        <v>0</v>
      </c>
      <c r="AF117" s="57">
        <f t="shared" si="37"/>
        <v>357.62800000000004</v>
      </c>
    </row>
    <row r="118" spans="1:32" s="57" customFormat="1" ht="60" x14ac:dyDescent="0.25">
      <c r="A118" s="55">
        <v>108</v>
      </c>
      <c r="B118" s="55" t="s">
        <v>87</v>
      </c>
      <c r="C118" s="55" t="s">
        <v>64</v>
      </c>
      <c r="D118" s="55" t="s">
        <v>421</v>
      </c>
      <c r="E118" s="55" t="s">
        <v>88</v>
      </c>
      <c r="F118" s="55" t="s">
        <v>426</v>
      </c>
      <c r="G118" s="55" t="s">
        <v>427</v>
      </c>
      <c r="H118" s="55" t="s">
        <v>31</v>
      </c>
      <c r="I118" s="55">
        <v>7</v>
      </c>
      <c r="J118" s="55" t="s">
        <v>64</v>
      </c>
      <c r="K118" s="55">
        <v>0</v>
      </c>
      <c r="L118" s="55">
        <v>0</v>
      </c>
      <c r="M118" s="55">
        <v>58</v>
      </c>
      <c r="N118" s="55">
        <v>0</v>
      </c>
      <c r="O118" s="55">
        <v>0</v>
      </c>
      <c r="P118" s="55">
        <v>58</v>
      </c>
      <c r="Q118" s="55">
        <v>0</v>
      </c>
      <c r="R118" s="55">
        <v>0</v>
      </c>
      <c r="S118" s="55">
        <v>0</v>
      </c>
      <c r="T118" s="55">
        <v>58</v>
      </c>
      <c r="U118" s="55">
        <v>0</v>
      </c>
      <c r="V118" s="55">
        <v>0</v>
      </c>
      <c r="W118" s="55"/>
      <c r="X118" s="55">
        <v>0</v>
      </c>
      <c r="Y118" s="55"/>
      <c r="Z118" s="55"/>
      <c r="AA118" s="55">
        <v>1</v>
      </c>
      <c r="AB118" s="56"/>
      <c r="AC118" s="56"/>
      <c r="AD118" s="57">
        <f t="shared" si="35"/>
        <v>58</v>
      </c>
      <c r="AE118" s="57">
        <f t="shared" si="36"/>
        <v>0</v>
      </c>
      <c r="AF118" s="57">
        <f t="shared" si="37"/>
        <v>406</v>
      </c>
    </row>
    <row r="119" spans="1:32" s="57" customFormat="1" ht="60" x14ac:dyDescent="0.25">
      <c r="A119" s="55">
        <v>109</v>
      </c>
      <c r="B119" s="55" t="s">
        <v>74</v>
      </c>
      <c r="C119" s="55" t="s">
        <v>90</v>
      </c>
      <c r="D119" s="55" t="s">
        <v>98</v>
      </c>
      <c r="E119" s="55" t="s">
        <v>91</v>
      </c>
      <c r="F119" s="55" t="s">
        <v>428</v>
      </c>
      <c r="G119" s="55" t="s">
        <v>429</v>
      </c>
      <c r="H119" s="55" t="s">
        <v>32</v>
      </c>
      <c r="I119" s="55">
        <v>12.17</v>
      </c>
      <c r="J119" s="55" t="s">
        <v>92</v>
      </c>
      <c r="K119" s="55">
        <v>0</v>
      </c>
      <c r="L119" s="55">
        <v>0</v>
      </c>
      <c r="M119" s="55">
        <v>303</v>
      </c>
      <c r="N119" s="55" t="s">
        <v>199</v>
      </c>
      <c r="O119" s="55">
        <v>0</v>
      </c>
      <c r="P119" s="55">
        <v>303</v>
      </c>
      <c r="Q119" s="55">
        <v>0</v>
      </c>
      <c r="R119" s="55">
        <v>0</v>
      </c>
      <c r="S119" s="55">
        <v>0</v>
      </c>
      <c r="T119" s="55">
        <v>303</v>
      </c>
      <c r="U119" s="55">
        <v>0</v>
      </c>
      <c r="V119" s="55">
        <v>0</v>
      </c>
      <c r="W119" s="55"/>
      <c r="X119" s="55">
        <v>0</v>
      </c>
      <c r="Y119" s="55" t="s">
        <v>95</v>
      </c>
      <c r="Z119" s="55" t="s">
        <v>96</v>
      </c>
      <c r="AA119" s="55">
        <v>1</v>
      </c>
      <c r="AB119" s="56">
        <f>I119*M119</f>
        <v>3687.5099999999998</v>
      </c>
      <c r="AC119" s="56">
        <v>3</v>
      </c>
      <c r="AD119" s="57">
        <f>M119-AC119</f>
        <v>300</v>
      </c>
      <c r="AE119" s="57">
        <f>AC119*I119</f>
        <v>36.51</v>
      </c>
      <c r="AF119" s="57">
        <f>AD119*I119</f>
        <v>3651</v>
      </c>
    </row>
    <row r="120" spans="1:32" s="57" customFormat="1" ht="60" x14ac:dyDescent="0.25">
      <c r="A120" s="55">
        <v>110</v>
      </c>
      <c r="B120" s="55" t="s">
        <v>87</v>
      </c>
      <c r="C120" s="55" t="s">
        <v>64</v>
      </c>
      <c r="D120" s="55" t="s">
        <v>430</v>
      </c>
      <c r="E120" s="55" t="s">
        <v>88</v>
      </c>
      <c r="F120" s="55" t="s">
        <v>431</v>
      </c>
      <c r="G120" s="55" t="s">
        <v>432</v>
      </c>
      <c r="H120" s="55" t="s">
        <v>31</v>
      </c>
      <c r="I120" s="55" t="s">
        <v>433</v>
      </c>
      <c r="J120" s="55" t="s">
        <v>64</v>
      </c>
      <c r="K120" s="55">
        <v>0</v>
      </c>
      <c r="L120" s="55">
        <v>0</v>
      </c>
      <c r="M120" s="55">
        <v>58</v>
      </c>
      <c r="N120" s="55">
        <v>0</v>
      </c>
      <c r="O120" s="55">
        <v>0</v>
      </c>
      <c r="P120" s="55">
        <v>58</v>
      </c>
      <c r="Q120" s="55">
        <v>0</v>
      </c>
      <c r="R120" s="55">
        <v>0</v>
      </c>
      <c r="S120" s="55">
        <v>0</v>
      </c>
      <c r="T120" s="55">
        <v>58</v>
      </c>
      <c r="U120" s="55">
        <v>0</v>
      </c>
      <c r="V120" s="55">
        <v>0</v>
      </c>
      <c r="W120" s="55"/>
      <c r="X120" s="55"/>
      <c r="Y120" s="55"/>
      <c r="Z120" s="55"/>
      <c r="AA120" s="55">
        <v>1</v>
      </c>
      <c r="AB120" s="56"/>
      <c r="AC120" s="56"/>
      <c r="AD120" s="57">
        <f t="shared" ref="AD120:AD134" si="38">M120-AC120</f>
        <v>58</v>
      </c>
      <c r="AE120" s="57">
        <f t="shared" ref="AE120:AE129" si="39">I120*AC120</f>
        <v>0</v>
      </c>
      <c r="AF120" s="57">
        <f t="shared" ref="AF120:AF129" si="40">I120*AD120</f>
        <v>435</v>
      </c>
    </row>
    <row r="121" spans="1:32" s="57" customFormat="1" ht="60" x14ac:dyDescent="0.25">
      <c r="A121" s="55">
        <v>111</v>
      </c>
      <c r="B121" s="55" t="s">
        <v>87</v>
      </c>
      <c r="C121" s="55" t="s">
        <v>64</v>
      </c>
      <c r="D121" s="55" t="s">
        <v>430</v>
      </c>
      <c r="E121" s="55" t="s">
        <v>88</v>
      </c>
      <c r="F121" s="55" t="s">
        <v>434</v>
      </c>
      <c r="G121" s="55" t="s">
        <v>435</v>
      </c>
      <c r="H121" s="55" t="s">
        <v>31</v>
      </c>
      <c r="I121" s="55" t="s">
        <v>257</v>
      </c>
      <c r="J121" s="55" t="s">
        <v>64</v>
      </c>
      <c r="K121" s="55">
        <v>0</v>
      </c>
      <c r="L121" s="55">
        <v>0</v>
      </c>
      <c r="M121" s="55">
        <v>58</v>
      </c>
      <c r="N121" s="55">
        <v>0</v>
      </c>
      <c r="O121" s="55">
        <v>0</v>
      </c>
      <c r="P121" s="55">
        <v>58</v>
      </c>
      <c r="Q121" s="55">
        <v>0</v>
      </c>
      <c r="R121" s="55">
        <v>0</v>
      </c>
      <c r="S121" s="55">
        <v>0</v>
      </c>
      <c r="T121" s="55">
        <v>58</v>
      </c>
      <c r="U121" s="55">
        <v>0</v>
      </c>
      <c r="V121" s="55">
        <v>0</v>
      </c>
      <c r="W121" s="55"/>
      <c r="X121" s="55"/>
      <c r="Y121" s="55"/>
      <c r="Z121" s="55"/>
      <c r="AA121" s="55">
        <v>1</v>
      </c>
      <c r="AB121" s="56"/>
      <c r="AC121" s="56"/>
      <c r="AD121" s="57">
        <f t="shared" si="38"/>
        <v>58</v>
      </c>
      <c r="AE121" s="57">
        <f t="shared" si="39"/>
        <v>0</v>
      </c>
      <c r="AF121" s="57">
        <f t="shared" si="40"/>
        <v>377</v>
      </c>
    </row>
    <row r="122" spans="1:32" s="57" customFormat="1" ht="60" x14ac:dyDescent="0.25">
      <c r="A122" s="55">
        <v>112</v>
      </c>
      <c r="B122" s="55" t="s">
        <v>87</v>
      </c>
      <c r="C122" s="55" t="s">
        <v>64</v>
      </c>
      <c r="D122" s="55" t="s">
        <v>430</v>
      </c>
      <c r="E122" s="55" t="s">
        <v>88</v>
      </c>
      <c r="F122" s="55" t="s">
        <v>436</v>
      </c>
      <c r="G122" s="55" t="s">
        <v>437</v>
      </c>
      <c r="H122" s="55" t="s">
        <v>31</v>
      </c>
      <c r="I122" s="55">
        <v>7</v>
      </c>
      <c r="J122" s="55" t="s">
        <v>64</v>
      </c>
      <c r="K122" s="55">
        <v>0</v>
      </c>
      <c r="L122" s="55">
        <v>0</v>
      </c>
      <c r="M122" s="55">
        <v>58</v>
      </c>
      <c r="N122" s="55">
        <v>0</v>
      </c>
      <c r="O122" s="55">
        <v>0</v>
      </c>
      <c r="P122" s="55">
        <v>58</v>
      </c>
      <c r="Q122" s="55">
        <v>0</v>
      </c>
      <c r="R122" s="55">
        <v>0</v>
      </c>
      <c r="S122" s="55">
        <v>0</v>
      </c>
      <c r="T122" s="55">
        <v>58</v>
      </c>
      <c r="U122" s="55">
        <v>0</v>
      </c>
      <c r="V122" s="55">
        <v>0</v>
      </c>
      <c r="W122" s="55"/>
      <c r="X122" s="55"/>
      <c r="Y122" s="55"/>
      <c r="Z122" s="55"/>
      <c r="AA122" s="55">
        <v>1</v>
      </c>
      <c r="AB122" s="56"/>
      <c r="AC122" s="56"/>
      <c r="AD122" s="57">
        <f t="shared" si="38"/>
        <v>58</v>
      </c>
      <c r="AE122" s="57">
        <f t="shared" si="39"/>
        <v>0</v>
      </c>
      <c r="AF122" s="57">
        <f t="shared" si="40"/>
        <v>406</v>
      </c>
    </row>
    <row r="123" spans="1:32" s="57" customFormat="1" ht="60" x14ac:dyDescent="0.25">
      <c r="A123" s="55">
        <v>113</v>
      </c>
      <c r="B123" s="55" t="s">
        <v>87</v>
      </c>
      <c r="C123" s="55" t="s">
        <v>64</v>
      </c>
      <c r="D123" s="55" t="s">
        <v>430</v>
      </c>
      <c r="E123" s="55" t="s">
        <v>88</v>
      </c>
      <c r="F123" s="55" t="s">
        <v>438</v>
      </c>
      <c r="G123" s="55" t="s">
        <v>439</v>
      </c>
      <c r="H123" s="55" t="s">
        <v>31</v>
      </c>
      <c r="I123" s="55">
        <v>7</v>
      </c>
      <c r="J123" s="55" t="s">
        <v>64</v>
      </c>
      <c r="K123" s="55">
        <v>0</v>
      </c>
      <c r="L123" s="55">
        <v>0</v>
      </c>
      <c r="M123" s="55">
        <v>58</v>
      </c>
      <c r="N123" s="55">
        <v>0</v>
      </c>
      <c r="O123" s="55">
        <v>0</v>
      </c>
      <c r="P123" s="55">
        <v>58</v>
      </c>
      <c r="Q123" s="55">
        <v>0</v>
      </c>
      <c r="R123" s="55">
        <v>0</v>
      </c>
      <c r="S123" s="55">
        <v>0</v>
      </c>
      <c r="T123" s="55">
        <v>58</v>
      </c>
      <c r="U123" s="55">
        <v>0</v>
      </c>
      <c r="V123" s="55">
        <v>0</v>
      </c>
      <c r="W123" s="55"/>
      <c r="X123" s="55"/>
      <c r="Y123" s="55"/>
      <c r="Z123" s="55"/>
      <c r="AA123" s="55">
        <v>1</v>
      </c>
      <c r="AB123" s="56"/>
      <c r="AC123" s="56"/>
      <c r="AD123" s="57">
        <f t="shared" si="38"/>
        <v>58</v>
      </c>
      <c r="AE123" s="57">
        <f t="shared" si="39"/>
        <v>0</v>
      </c>
      <c r="AF123" s="57">
        <f t="shared" si="40"/>
        <v>406</v>
      </c>
    </row>
    <row r="124" spans="1:32" s="57" customFormat="1" ht="60" x14ac:dyDescent="0.25">
      <c r="A124" s="55">
        <v>114</v>
      </c>
      <c r="B124" s="55" t="s">
        <v>87</v>
      </c>
      <c r="C124" s="55" t="s">
        <v>64</v>
      </c>
      <c r="D124" s="55" t="s">
        <v>430</v>
      </c>
      <c r="E124" s="55" t="s">
        <v>88</v>
      </c>
      <c r="F124" s="55" t="s">
        <v>440</v>
      </c>
      <c r="G124" s="55" t="s">
        <v>441</v>
      </c>
      <c r="H124" s="55" t="s">
        <v>31</v>
      </c>
      <c r="I124" s="55">
        <v>5.5830000000000002</v>
      </c>
      <c r="J124" s="55" t="s">
        <v>64</v>
      </c>
      <c r="K124" s="55">
        <v>0</v>
      </c>
      <c r="L124" s="55">
        <v>0</v>
      </c>
      <c r="M124" s="55">
        <v>58</v>
      </c>
      <c r="N124" s="55">
        <v>0</v>
      </c>
      <c r="O124" s="55">
        <v>0</v>
      </c>
      <c r="P124" s="55">
        <v>58</v>
      </c>
      <c r="Q124" s="55">
        <v>0</v>
      </c>
      <c r="R124" s="55">
        <v>0</v>
      </c>
      <c r="S124" s="55">
        <v>0</v>
      </c>
      <c r="T124" s="55">
        <v>58</v>
      </c>
      <c r="U124" s="55">
        <v>0</v>
      </c>
      <c r="V124" s="55">
        <v>0</v>
      </c>
      <c r="W124" s="55"/>
      <c r="X124" s="55"/>
      <c r="Y124" s="55"/>
      <c r="Z124" s="55"/>
      <c r="AA124" s="55">
        <v>1</v>
      </c>
      <c r="AB124" s="56"/>
      <c r="AC124" s="56"/>
      <c r="AD124" s="57">
        <f t="shared" si="38"/>
        <v>58</v>
      </c>
      <c r="AE124" s="57">
        <f t="shared" si="39"/>
        <v>0</v>
      </c>
      <c r="AF124" s="57">
        <f t="shared" si="40"/>
        <v>323.81400000000002</v>
      </c>
    </row>
    <row r="125" spans="1:32" s="57" customFormat="1" ht="60" x14ac:dyDescent="0.25">
      <c r="A125" s="55">
        <v>115</v>
      </c>
      <c r="B125" s="55" t="s">
        <v>87</v>
      </c>
      <c r="C125" s="55" t="s">
        <v>64</v>
      </c>
      <c r="D125" s="55" t="s">
        <v>430</v>
      </c>
      <c r="E125" s="55" t="s">
        <v>88</v>
      </c>
      <c r="F125" s="55" t="s">
        <v>442</v>
      </c>
      <c r="G125" s="55" t="s">
        <v>443</v>
      </c>
      <c r="H125" s="55" t="s">
        <v>31</v>
      </c>
      <c r="I125" s="55">
        <v>5.9160000000000004</v>
      </c>
      <c r="J125" s="55" t="s">
        <v>64</v>
      </c>
      <c r="K125" s="55">
        <v>0</v>
      </c>
      <c r="L125" s="55">
        <v>0</v>
      </c>
      <c r="M125" s="55">
        <v>58</v>
      </c>
      <c r="N125" s="55">
        <v>0</v>
      </c>
      <c r="O125" s="55">
        <v>0</v>
      </c>
      <c r="P125" s="55">
        <v>58</v>
      </c>
      <c r="Q125" s="55">
        <v>0</v>
      </c>
      <c r="R125" s="55">
        <v>0</v>
      </c>
      <c r="S125" s="55">
        <v>0</v>
      </c>
      <c r="T125" s="55">
        <v>58</v>
      </c>
      <c r="U125" s="55">
        <v>0</v>
      </c>
      <c r="V125" s="55">
        <v>0</v>
      </c>
      <c r="W125" s="55"/>
      <c r="X125" s="55"/>
      <c r="Y125" s="55"/>
      <c r="Z125" s="55"/>
      <c r="AA125" s="55">
        <v>1</v>
      </c>
      <c r="AB125" s="56"/>
      <c r="AC125" s="56"/>
      <c r="AD125" s="57">
        <f t="shared" si="38"/>
        <v>58</v>
      </c>
      <c r="AE125" s="57">
        <f t="shared" si="39"/>
        <v>0</v>
      </c>
      <c r="AF125" s="57">
        <f t="shared" si="40"/>
        <v>343.12800000000004</v>
      </c>
    </row>
    <row r="126" spans="1:32" s="57" customFormat="1" ht="60" x14ac:dyDescent="0.25">
      <c r="A126" s="55">
        <v>116</v>
      </c>
      <c r="B126" s="55" t="s">
        <v>87</v>
      </c>
      <c r="C126" s="55" t="s">
        <v>64</v>
      </c>
      <c r="D126" s="55" t="s">
        <v>430</v>
      </c>
      <c r="E126" s="55" t="s">
        <v>88</v>
      </c>
      <c r="F126" s="55" t="s">
        <v>444</v>
      </c>
      <c r="G126" s="55" t="s">
        <v>445</v>
      </c>
      <c r="H126" s="55" t="s">
        <v>31</v>
      </c>
      <c r="I126" s="55">
        <v>6</v>
      </c>
      <c r="J126" s="55" t="s">
        <v>64</v>
      </c>
      <c r="K126" s="55">
        <v>0</v>
      </c>
      <c r="L126" s="55">
        <v>0</v>
      </c>
      <c r="M126" s="55">
        <v>58</v>
      </c>
      <c r="N126" s="55">
        <v>0</v>
      </c>
      <c r="O126" s="55">
        <v>0</v>
      </c>
      <c r="P126" s="55">
        <v>58</v>
      </c>
      <c r="Q126" s="55">
        <v>0</v>
      </c>
      <c r="R126" s="55">
        <v>0</v>
      </c>
      <c r="S126" s="55">
        <v>0</v>
      </c>
      <c r="T126" s="55">
        <v>58</v>
      </c>
      <c r="U126" s="55">
        <v>0</v>
      </c>
      <c r="V126" s="55">
        <v>0</v>
      </c>
      <c r="W126" s="55"/>
      <c r="X126" s="55"/>
      <c r="Y126" s="55"/>
      <c r="Z126" s="55"/>
      <c r="AA126" s="55">
        <v>1</v>
      </c>
      <c r="AB126" s="56"/>
      <c r="AC126" s="56"/>
      <c r="AD126" s="57">
        <f t="shared" si="38"/>
        <v>58</v>
      </c>
      <c r="AE126" s="57">
        <f t="shared" si="39"/>
        <v>0</v>
      </c>
      <c r="AF126" s="57">
        <f t="shared" si="40"/>
        <v>348</v>
      </c>
    </row>
    <row r="127" spans="1:32" s="57" customFormat="1" ht="60" x14ac:dyDescent="0.25">
      <c r="A127" s="55">
        <v>117</v>
      </c>
      <c r="B127" s="55" t="s">
        <v>87</v>
      </c>
      <c r="C127" s="55" t="s">
        <v>64</v>
      </c>
      <c r="D127" s="55" t="s">
        <v>430</v>
      </c>
      <c r="E127" s="55" t="s">
        <v>88</v>
      </c>
      <c r="F127" s="55" t="s">
        <v>446</v>
      </c>
      <c r="G127" s="55" t="s">
        <v>447</v>
      </c>
      <c r="H127" s="55" t="s">
        <v>31</v>
      </c>
      <c r="I127" s="55">
        <v>6.4160000000000004</v>
      </c>
      <c r="J127" s="55" t="s">
        <v>64</v>
      </c>
      <c r="K127" s="55">
        <v>0</v>
      </c>
      <c r="L127" s="55">
        <v>0</v>
      </c>
      <c r="M127" s="55">
        <v>58</v>
      </c>
      <c r="N127" s="55">
        <v>0</v>
      </c>
      <c r="O127" s="55">
        <v>0</v>
      </c>
      <c r="P127" s="55">
        <v>58</v>
      </c>
      <c r="Q127" s="55">
        <v>0</v>
      </c>
      <c r="R127" s="55">
        <v>0</v>
      </c>
      <c r="S127" s="55">
        <v>0</v>
      </c>
      <c r="T127" s="55">
        <v>58</v>
      </c>
      <c r="U127" s="55">
        <v>0</v>
      </c>
      <c r="V127" s="55">
        <v>0</v>
      </c>
      <c r="W127" s="55"/>
      <c r="X127" s="55"/>
      <c r="Y127" s="55"/>
      <c r="Z127" s="55"/>
      <c r="AA127" s="55">
        <v>1</v>
      </c>
      <c r="AB127" s="56"/>
      <c r="AC127" s="56"/>
      <c r="AD127" s="57">
        <f t="shared" si="38"/>
        <v>58</v>
      </c>
      <c r="AE127" s="57">
        <f t="shared" si="39"/>
        <v>0</v>
      </c>
      <c r="AF127" s="57">
        <f t="shared" si="40"/>
        <v>372.12800000000004</v>
      </c>
    </row>
    <row r="128" spans="1:32" s="57" customFormat="1" ht="60" x14ac:dyDescent="0.25">
      <c r="A128" s="55">
        <v>118</v>
      </c>
      <c r="B128" s="55" t="s">
        <v>87</v>
      </c>
      <c r="C128" s="55" t="s">
        <v>64</v>
      </c>
      <c r="D128" s="55" t="s">
        <v>430</v>
      </c>
      <c r="E128" s="55" t="s">
        <v>88</v>
      </c>
      <c r="F128" s="55" t="s">
        <v>448</v>
      </c>
      <c r="G128" s="55" t="s">
        <v>449</v>
      </c>
      <c r="H128" s="55" t="s">
        <v>31</v>
      </c>
      <c r="I128" s="55">
        <v>5.9160000000000004</v>
      </c>
      <c r="J128" s="55" t="s">
        <v>64</v>
      </c>
      <c r="K128" s="55">
        <v>0</v>
      </c>
      <c r="L128" s="55">
        <v>0</v>
      </c>
      <c r="M128" s="55">
        <v>58</v>
      </c>
      <c r="N128" s="55">
        <v>0</v>
      </c>
      <c r="O128" s="55">
        <v>0</v>
      </c>
      <c r="P128" s="55">
        <v>58</v>
      </c>
      <c r="Q128" s="55">
        <v>0</v>
      </c>
      <c r="R128" s="55">
        <v>0</v>
      </c>
      <c r="S128" s="55">
        <v>0</v>
      </c>
      <c r="T128" s="55">
        <v>58</v>
      </c>
      <c r="U128" s="55">
        <v>0</v>
      </c>
      <c r="V128" s="55">
        <v>0</v>
      </c>
      <c r="W128" s="55"/>
      <c r="X128" s="55"/>
      <c r="Y128" s="55"/>
      <c r="Z128" s="55"/>
      <c r="AA128" s="55">
        <v>1</v>
      </c>
      <c r="AB128" s="56"/>
      <c r="AC128" s="56"/>
      <c r="AD128" s="57">
        <f t="shared" si="38"/>
        <v>58</v>
      </c>
      <c r="AE128" s="57">
        <f t="shared" si="39"/>
        <v>0</v>
      </c>
      <c r="AF128" s="57">
        <f t="shared" si="40"/>
        <v>343.12800000000004</v>
      </c>
    </row>
    <row r="129" spans="1:32" s="57" customFormat="1" ht="60" x14ac:dyDescent="0.25">
      <c r="A129" s="55">
        <v>119</v>
      </c>
      <c r="B129" s="55" t="s">
        <v>87</v>
      </c>
      <c r="C129" s="55" t="s">
        <v>64</v>
      </c>
      <c r="D129" s="55" t="s">
        <v>430</v>
      </c>
      <c r="E129" s="55" t="s">
        <v>88</v>
      </c>
      <c r="F129" s="55" t="s">
        <v>450</v>
      </c>
      <c r="G129" s="55" t="s">
        <v>451</v>
      </c>
      <c r="H129" s="55" t="s">
        <v>31</v>
      </c>
      <c r="I129" s="55">
        <v>7.0830000000000002</v>
      </c>
      <c r="J129" s="55" t="s">
        <v>64</v>
      </c>
      <c r="K129" s="55">
        <v>0</v>
      </c>
      <c r="L129" s="55">
        <v>0</v>
      </c>
      <c r="M129" s="55">
        <v>58</v>
      </c>
      <c r="N129" s="55">
        <v>0</v>
      </c>
      <c r="O129" s="55">
        <v>0</v>
      </c>
      <c r="P129" s="55">
        <v>58</v>
      </c>
      <c r="Q129" s="55">
        <v>0</v>
      </c>
      <c r="R129" s="55">
        <v>0</v>
      </c>
      <c r="S129" s="55">
        <v>0</v>
      </c>
      <c r="T129" s="55">
        <v>58</v>
      </c>
      <c r="U129" s="55">
        <v>0</v>
      </c>
      <c r="V129" s="55">
        <v>0</v>
      </c>
      <c r="W129" s="55"/>
      <c r="X129" s="55"/>
      <c r="Y129" s="55"/>
      <c r="Z129" s="55"/>
      <c r="AA129" s="55">
        <v>1</v>
      </c>
      <c r="AB129" s="56"/>
      <c r="AC129" s="56"/>
      <c r="AD129" s="57">
        <f t="shared" si="38"/>
        <v>58</v>
      </c>
      <c r="AE129" s="57">
        <f t="shared" si="39"/>
        <v>0</v>
      </c>
      <c r="AF129" s="57">
        <f t="shared" si="40"/>
        <v>410.81400000000002</v>
      </c>
    </row>
    <row r="130" spans="1:32" s="57" customFormat="1" ht="60" x14ac:dyDescent="0.25">
      <c r="A130" s="55">
        <v>120</v>
      </c>
      <c r="B130" s="55" t="s">
        <v>74</v>
      </c>
      <c r="C130" s="55" t="s">
        <v>90</v>
      </c>
      <c r="D130" s="55" t="s">
        <v>103</v>
      </c>
      <c r="E130" s="55" t="s">
        <v>91</v>
      </c>
      <c r="F130" s="55" t="s">
        <v>452</v>
      </c>
      <c r="G130" s="55" t="s">
        <v>453</v>
      </c>
      <c r="H130" s="55" t="s">
        <v>32</v>
      </c>
      <c r="I130" s="55">
        <v>8.5</v>
      </c>
      <c r="J130" s="55" t="s">
        <v>92</v>
      </c>
      <c r="K130" s="55">
        <v>0</v>
      </c>
      <c r="L130" s="55">
        <v>0</v>
      </c>
      <c r="M130" s="55">
        <v>170</v>
      </c>
      <c r="N130" s="55" t="s">
        <v>235</v>
      </c>
      <c r="O130" s="55">
        <v>0</v>
      </c>
      <c r="P130" s="55">
        <v>170</v>
      </c>
      <c r="Q130" s="55">
        <v>0</v>
      </c>
      <c r="R130" s="55">
        <v>0</v>
      </c>
      <c r="S130" s="55">
        <v>0</v>
      </c>
      <c r="T130" s="55">
        <v>170</v>
      </c>
      <c r="U130" s="55">
        <v>0</v>
      </c>
      <c r="V130" s="55">
        <v>0</v>
      </c>
      <c r="W130" s="55"/>
      <c r="X130" s="55">
        <v>0</v>
      </c>
      <c r="Y130" s="55" t="s">
        <v>95</v>
      </c>
      <c r="Z130" s="55" t="s">
        <v>96</v>
      </c>
      <c r="AA130" s="55">
        <v>1</v>
      </c>
      <c r="AB130" s="56">
        <f t="shared" ref="AB130:AB131" si="41">I130*M130</f>
        <v>1445</v>
      </c>
      <c r="AC130" s="56">
        <v>5</v>
      </c>
      <c r="AD130" s="57">
        <f t="shared" si="38"/>
        <v>165</v>
      </c>
      <c r="AE130" s="57">
        <f t="shared" ref="AE130:AE131" si="42">AC130*I130</f>
        <v>42.5</v>
      </c>
      <c r="AF130" s="57">
        <f t="shared" ref="AF130:AF131" si="43">AD130*I130</f>
        <v>1402.5</v>
      </c>
    </row>
    <row r="131" spans="1:32" s="57" customFormat="1" ht="60" x14ac:dyDescent="0.25">
      <c r="A131" s="55">
        <v>120</v>
      </c>
      <c r="B131" s="55" t="s">
        <v>74</v>
      </c>
      <c r="C131" s="55" t="s">
        <v>90</v>
      </c>
      <c r="D131" s="55" t="s">
        <v>103</v>
      </c>
      <c r="E131" s="55" t="s">
        <v>91</v>
      </c>
      <c r="F131" s="55" t="s">
        <v>452</v>
      </c>
      <c r="G131" s="55" t="s">
        <v>454</v>
      </c>
      <c r="H131" s="55" t="s">
        <v>32</v>
      </c>
      <c r="I131" s="55">
        <v>7.63</v>
      </c>
      <c r="J131" s="55" t="s">
        <v>92</v>
      </c>
      <c r="K131" s="55">
        <v>0</v>
      </c>
      <c r="L131" s="55">
        <v>0</v>
      </c>
      <c r="M131" s="55">
        <v>170</v>
      </c>
      <c r="N131" s="55" t="s">
        <v>235</v>
      </c>
      <c r="O131" s="55">
        <v>0</v>
      </c>
      <c r="P131" s="55">
        <v>170</v>
      </c>
      <c r="Q131" s="55">
        <v>0</v>
      </c>
      <c r="R131" s="55">
        <v>0</v>
      </c>
      <c r="S131" s="55">
        <v>0</v>
      </c>
      <c r="T131" s="55">
        <v>170</v>
      </c>
      <c r="U131" s="55">
        <v>0</v>
      </c>
      <c r="V131" s="55">
        <v>0</v>
      </c>
      <c r="W131" s="55"/>
      <c r="X131" s="55">
        <v>0</v>
      </c>
      <c r="Y131" s="55" t="s">
        <v>95</v>
      </c>
      <c r="Z131" s="55" t="s">
        <v>96</v>
      </c>
      <c r="AA131" s="55">
        <v>1</v>
      </c>
      <c r="AB131" s="56">
        <f t="shared" si="41"/>
        <v>1297.0999999999999</v>
      </c>
      <c r="AC131" s="56">
        <v>5</v>
      </c>
      <c r="AD131" s="57">
        <f t="shared" si="38"/>
        <v>165</v>
      </c>
      <c r="AE131" s="57">
        <f t="shared" si="42"/>
        <v>38.15</v>
      </c>
      <c r="AF131" s="57">
        <f t="shared" si="43"/>
        <v>1258.95</v>
      </c>
    </row>
    <row r="132" spans="1:32" s="57" customFormat="1" ht="75" x14ac:dyDescent="0.25">
      <c r="A132" s="55">
        <v>121</v>
      </c>
      <c r="B132" s="55" t="s">
        <v>87</v>
      </c>
      <c r="C132" s="55" t="s">
        <v>64</v>
      </c>
      <c r="D132" s="55" t="s">
        <v>455</v>
      </c>
      <c r="E132" s="55" t="s">
        <v>88</v>
      </c>
      <c r="F132" s="55" t="s">
        <v>456</v>
      </c>
      <c r="G132" s="55" t="s">
        <v>457</v>
      </c>
      <c r="H132" s="55" t="s">
        <v>31</v>
      </c>
      <c r="I132" s="55">
        <v>2.25</v>
      </c>
      <c r="J132" s="55" t="s">
        <v>64</v>
      </c>
      <c r="K132" s="55">
        <v>0</v>
      </c>
      <c r="L132" s="55">
        <v>0</v>
      </c>
      <c r="M132" s="55">
        <v>31</v>
      </c>
      <c r="N132" s="55">
        <v>0</v>
      </c>
      <c r="O132" s="55">
        <v>0</v>
      </c>
      <c r="P132" s="55">
        <v>31</v>
      </c>
      <c r="Q132" s="55">
        <v>0</v>
      </c>
      <c r="R132" s="55">
        <v>0</v>
      </c>
      <c r="S132" s="55">
        <v>0</v>
      </c>
      <c r="T132" s="55">
        <v>31</v>
      </c>
      <c r="U132" s="55">
        <v>0</v>
      </c>
      <c r="V132" s="55">
        <v>0</v>
      </c>
      <c r="W132" s="55"/>
      <c r="X132" s="55"/>
      <c r="Y132" s="55"/>
      <c r="Z132" s="55"/>
      <c r="AA132" s="55">
        <v>1</v>
      </c>
      <c r="AB132" s="56"/>
      <c r="AC132" s="56"/>
      <c r="AD132" s="57">
        <f t="shared" si="38"/>
        <v>31</v>
      </c>
      <c r="AE132" s="57">
        <f t="shared" ref="AE132:AE134" si="44">I132*AC132</f>
        <v>0</v>
      </c>
      <c r="AF132" s="57">
        <f t="shared" ref="AF132:AF134" si="45">I132*AD132</f>
        <v>69.75</v>
      </c>
    </row>
    <row r="133" spans="1:32" s="57" customFormat="1" ht="75" x14ac:dyDescent="0.25">
      <c r="A133" s="55">
        <v>122</v>
      </c>
      <c r="B133" s="55" t="s">
        <v>87</v>
      </c>
      <c r="C133" s="55" t="s">
        <v>64</v>
      </c>
      <c r="D133" s="55" t="s">
        <v>455</v>
      </c>
      <c r="E133" s="55" t="s">
        <v>88</v>
      </c>
      <c r="F133" s="55" t="s">
        <v>458</v>
      </c>
      <c r="G133" s="55" t="s">
        <v>459</v>
      </c>
      <c r="H133" s="55" t="s">
        <v>31</v>
      </c>
      <c r="I133" s="55">
        <v>7.1660000000000004</v>
      </c>
      <c r="J133" s="55" t="s">
        <v>64</v>
      </c>
      <c r="K133" s="55">
        <v>0</v>
      </c>
      <c r="L133" s="55">
        <v>0</v>
      </c>
      <c r="M133" s="55">
        <v>31</v>
      </c>
      <c r="N133" s="55">
        <v>0</v>
      </c>
      <c r="O133" s="55">
        <v>0</v>
      </c>
      <c r="P133" s="55">
        <v>31</v>
      </c>
      <c r="Q133" s="55">
        <v>0</v>
      </c>
      <c r="R133" s="55">
        <v>0</v>
      </c>
      <c r="S133" s="55">
        <v>0</v>
      </c>
      <c r="T133" s="55">
        <v>31</v>
      </c>
      <c r="U133" s="55">
        <v>0</v>
      </c>
      <c r="V133" s="55">
        <v>0</v>
      </c>
      <c r="W133" s="55"/>
      <c r="X133" s="55"/>
      <c r="Y133" s="55"/>
      <c r="Z133" s="55"/>
      <c r="AA133" s="55">
        <v>1</v>
      </c>
      <c r="AB133" s="56"/>
      <c r="AC133" s="56"/>
      <c r="AD133" s="57">
        <f t="shared" si="38"/>
        <v>31</v>
      </c>
      <c r="AE133" s="57">
        <f t="shared" si="44"/>
        <v>0</v>
      </c>
      <c r="AF133" s="57">
        <f t="shared" si="45"/>
        <v>222.14600000000002</v>
      </c>
    </row>
    <row r="134" spans="1:32" s="57" customFormat="1" ht="75" x14ac:dyDescent="0.25">
      <c r="A134" s="55">
        <v>123</v>
      </c>
      <c r="B134" s="55" t="s">
        <v>87</v>
      </c>
      <c r="C134" s="55" t="s">
        <v>64</v>
      </c>
      <c r="D134" s="55" t="s">
        <v>455</v>
      </c>
      <c r="E134" s="55" t="s">
        <v>88</v>
      </c>
      <c r="F134" s="55" t="s">
        <v>460</v>
      </c>
      <c r="G134" s="55" t="s">
        <v>461</v>
      </c>
      <c r="H134" s="55" t="s">
        <v>31</v>
      </c>
      <c r="I134" s="55">
        <v>2</v>
      </c>
      <c r="J134" s="55" t="s">
        <v>64</v>
      </c>
      <c r="K134" s="55">
        <v>0</v>
      </c>
      <c r="L134" s="55">
        <v>0</v>
      </c>
      <c r="M134" s="55">
        <v>31</v>
      </c>
      <c r="N134" s="55">
        <v>0</v>
      </c>
      <c r="O134" s="55">
        <v>0</v>
      </c>
      <c r="P134" s="55">
        <v>31</v>
      </c>
      <c r="Q134" s="55">
        <v>0</v>
      </c>
      <c r="R134" s="55">
        <v>0</v>
      </c>
      <c r="S134" s="55">
        <v>0</v>
      </c>
      <c r="T134" s="55">
        <v>31</v>
      </c>
      <c r="U134" s="55">
        <v>0</v>
      </c>
      <c r="V134" s="55">
        <v>0</v>
      </c>
      <c r="W134" s="55"/>
      <c r="X134" s="55"/>
      <c r="Y134" s="55"/>
      <c r="Z134" s="55"/>
      <c r="AA134" s="55">
        <v>1</v>
      </c>
      <c r="AB134" s="56"/>
      <c r="AC134" s="56"/>
      <c r="AD134" s="57">
        <f t="shared" si="38"/>
        <v>31</v>
      </c>
      <c r="AE134" s="57">
        <f t="shared" si="44"/>
        <v>0</v>
      </c>
      <c r="AF134" s="57">
        <f t="shared" si="45"/>
        <v>62</v>
      </c>
    </row>
    <row r="135" spans="1:32" s="57" customFormat="1" x14ac:dyDescent="0.25">
      <c r="I135" s="57">
        <f>SUBTOTAL(9,I18:I131)</f>
        <v>460.42100000000016</v>
      </c>
      <c r="M135" s="57">
        <f>SUBTOTAL(9,M18:M131)</f>
        <v>7556</v>
      </c>
      <c r="AB135" s="58">
        <f>SUBTOTAL(9,AB18:AB131)</f>
        <v>20653.91</v>
      </c>
      <c r="AC135" s="57">
        <f>SUBTOTAL(9,AC11:AC134)</f>
        <v>94</v>
      </c>
      <c r="AD135" s="57">
        <f>SUBTOTAL(9,AD11:AD134)</f>
        <v>7997</v>
      </c>
      <c r="AE135" s="57">
        <f>SUBTOTAL(9,AE11:AE134)</f>
        <v>528.79399999999998</v>
      </c>
      <c r="AF135" s="57">
        <f t="shared" ref="AF135" si="46">SUBTOTAL(9,AF11:AF134)</f>
        <v>41096.498999999974</v>
      </c>
    </row>
    <row r="136" spans="1:32" s="57" customFormat="1" x14ac:dyDescent="0.25"/>
    <row r="137" spans="1:32" s="57" customFormat="1" ht="33" x14ac:dyDescent="0.25">
      <c r="L137" s="57" t="s">
        <v>462</v>
      </c>
      <c r="M137" s="57" t="s">
        <v>463</v>
      </c>
    </row>
    <row r="138" spans="1:32" s="57" customFormat="1" x14ac:dyDescent="0.25"/>
    <row r="139" spans="1:32" s="57" customFormat="1" x14ac:dyDescent="0.25"/>
    <row r="140" spans="1:32" s="57" customFormat="1" ht="33" x14ac:dyDescent="0.25">
      <c r="L140" s="57" t="s">
        <v>464</v>
      </c>
      <c r="M140" s="57" t="s">
        <v>465</v>
      </c>
      <c r="AB140" s="59" t="s">
        <v>466</v>
      </c>
      <c r="AC140" s="60">
        <f>AB135/4456</f>
        <v>4.6350785457809698</v>
      </c>
      <c r="AE140" s="57">
        <v>4.6350800000000003</v>
      </c>
    </row>
    <row r="141" spans="1:32" s="57" customFormat="1" x14ac:dyDescent="0.25">
      <c r="AB141" s="57" t="s">
        <v>467</v>
      </c>
      <c r="AC141" s="61">
        <f>M135/4456</f>
        <v>1.6956912028725315</v>
      </c>
      <c r="AE141" s="57">
        <v>0.81215999999999999</v>
      </c>
    </row>
    <row r="142" spans="1:32" s="57" customFormat="1" x14ac:dyDescent="0.25"/>
    <row r="143" spans="1:32" s="57" customFormat="1" x14ac:dyDescent="0.25">
      <c r="AB143" s="57" t="s">
        <v>468</v>
      </c>
      <c r="AC143" s="62">
        <f>AE135/4456</f>
        <v>0.11867010771992818</v>
      </c>
      <c r="AE143" s="57">
        <v>0.11403276481148999</v>
      </c>
      <c r="AF143" s="62">
        <v>4.6373429084380618E-3</v>
      </c>
    </row>
    <row r="144" spans="1:32" s="57" customFormat="1" x14ac:dyDescent="0.25">
      <c r="AB144" s="57" t="s">
        <v>469</v>
      </c>
      <c r="AC144" s="62">
        <f>AF135/4456</f>
        <v>9.2227331687612146</v>
      </c>
      <c r="AE144" s="57">
        <v>4.5210457809694802</v>
      </c>
      <c r="AF144" s="62">
        <v>4.7016873877917424</v>
      </c>
    </row>
    <row r="145" spans="28:32" s="57" customFormat="1" x14ac:dyDescent="0.25">
      <c r="AB145" s="57" t="s">
        <v>470</v>
      </c>
      <c r="AC145" s="62">
        <f>AC135/4456</f>
        <v>2.1095152603231599E-2</v>
      </c>
      <c r="AE145" s="57">
        <v>1.75044883303411E-2</v>
      </c>
      <c r="AF145" s="62">
        <v>3.5906642728904849E-3</v>
      </c>
    </row>
    <row r="146" spans="28:32" s="57" customFormat="1" x14ac:dyDescent="0.25">
      <c r="AB146" s="57" t="s">
        <v>471</v>
      </c>
      <c r="AC146" s="62">
        <f>AD135/4456</f>
        <v>1.7946588868940754</v>
      </c>
      <c r="AE146" s="57">
        <v>0.79465888689407504</v>
      </c>
      <c r="AF146" s="62">
        <v>1</v>
      </c>
    </row>
    <row r="147" spans="28:32" s="57" customFormat="1" x14ac:dyDescent="0.25"/>
    <row r="148" spans="28:32" s="57" customFormat="1" x14ac:dyDescent="0.25"/>
    <row r="149" spans="28:32" s="57" customFormat="1" x14ac:dyDescent="0.25"/>
    <row r="150" spans="28:32" s="57" customFormat="1" x14ac:dyDescent="0.25"/>
    <row r="151" spans="28:32" s="57" customFormat="1" x14ac:dyDescent="0.25"/>
    <row r="152" spans="28:32" s="57" customFormat="1" x14ac:dyDescent="0.25"/>
    <row r="153" spans="28:32" s="57" customFormat="1" x14ac:dyDescent="0.25"/>
    <row r="154" spans="28:32" s="57" customFormat="1" x14ac:dyDescent="0.25"/>
    <row r="155" spans="28:32" s="57" customFormat="1" x14ac:dyDescent="0.25"/>
    <row r="156" spans="28:32" s="57" customFormat="1" x14ac:dyDescent="0.25"/>
    <row r="157" spans="28:32" s="57" customFormat="1" x14ac:dyDescent="0.25"/>
    <row r="158" spans="28:32" s="57" customFormat="1" x14ac:dyDescent="0.25"/>
    <row r="159" spans="28:32" s="57" customFormat="1" x14ac:dyDescent="0.25"/>
    <row r="160" spans="28:32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  <row r="939" s="57" customFormat="1" x14ac:dyDescent="0.25"/>
    <row r="940" s="57" customFormat="1" x14ac:dyDescent="0.25"/>
    <row r="941" s="57" customFormat="1" x14ac:dyDescent="0.25"/>
    <row r="942" s="57" customFormat="1" x14ac:dyDescent="0.25"/>
    <row r="943" s="57" customFormat="1" x14ac:dyDescent="0.25"/>
    <row r="944" s="57" customFormat="1" x14ac:dyDescent="0.25"/>
    <row r="945" s="57" customFormat="1" x14ac:dyDescent="0.25"/>
    <row r="946" s="57" customFormat="1" x14ac:dyDescent="0.25"/>
    <row r="947" s="57" customFormat="1" x14ac:dyDescent="0.25"/>
    <row r="948" s="57" customFormat="1" x14ac:dyDescent="0.25"/>
    <row r="949" s="57" customFormat="1" x14ac:dyDescent="0.25"/>
    <row r="950" s="57" customFormat="1" x14ac:dyDescent="0.25"/>
    <row r="951" s="57" customFormat="1" x14ac:dyDescent="0.25"/>
    <row r="952" s="57" customFormat="1" x14ac:dyDescent="0.25"/>
    <row r="953" s="57" customFormat="1" x14ac:dyDescent="0.25"/>
    <row r="954" s="57" customFormat="1" x14ac:dyDescent="0.25"/>
    <row r="955" s="57" customFormat="1" x14ac:dyDescent="0.25"/>
    <row r="956" s="57" customFormat="1" x14ac:dyDescent="0.25"/>
    <row r="957" s="57" customFormat="1" x14ac:dyDescent="0.25"/>
    <row r="958" s="57" customFormat="1" x14ac:dyDescent="0.25"/>
    <row r="959" s="57" customFormat="1" x14ac:dyDescent="0.25"/>
    <row r="960" s="57" customFormat="1" x14ac:dyDescent="0.25"/>
    <row r="961" s="57" customFormat="1" x14ac:dyDescent="0.25"/>
    <row r="962" s="57" customFormat="1" x14ac:dyDescent="0.25"/>
    <row r="963" s="57" customFormat="1" x14ac:dyDescent="0.25"/>
    <row r="964" s="57" customFormat="1" x14ac:dyDescent="0.25"/>
    <row r="965" s="57" customFormat="1" x14ac:dyDescent="0.25"/>
    <row r="966" s="57" customFormat="1" x14ac:dyDescent="0.25"/>
    <row r="967" s="57" customFormat="1" x14ac:dyDescent="0.25"/>
    <row r="968" s="57" customFormat="1" x14ac:dyDescent="0.25"/>
    <row r="969" s="57" customFormat="1" x14ac:dyDescent="0.25"/>
    <row r="970" s="57" customFormat="1" x14ac:dyDescent="0.25"/>
    <row r="971" s="57" customFormat="1" x14ac:dyDescent="0.25"/>
    <row r="972" s="57" customFormat="1" x14ac:dyDescent="0.25"/>
    <row r="973" s="57" customFormat="1" x14ac:dyDescent="0.25"/>
    <row r="974" s="57" customFormat="1" x14ac:dyDescent="0.25"/>
    <row r="975" s="57" customFormat="1" x14ac:dyDescent="0.25"/>
    <row r="976" s="57" customFormat="1" x14ac:dyDescent="0.25"/>
    <row r="977" s="57" customFormat="1" x14ac:dyDescent="0.25"/>
    <row r="978" s="57" customFormat="1" x14ac:dyDescent="0.25"/>
    <row r="979" s="57" customFormat="1" x14ac:dyDescent="0.25"/>
    <row r="980" s="57" customFormat="1" x14ac:dyDescent="0.25"/>
    <row r="981" s="57" customFormat="1" x14ac:dyDescent="0.25"/>
    <row r="982" s="57" customFormat="1" x14ac:dyDescent="0.25"/>
    <row r="983" s="57" customFormat="1" x14ac:dyDescent="0.25"/>
    <row r="984" s="57" customFormat="1" x14ac:dyDescent="0.25"/>
    <row r="985" s="57" customFormat="1" x14ac:dyDescent="0.25"/>
    <row r="986" s="57" customFormat="1" x14ac:dyDescent="0.25"/>
    <row r="987" s="57" customFormat="1" x14ac:dyDescent="0.25"/>
    <row r="988" s="57" customFormat="1" x14ac:dyDescent="0.25"/>
    <row r="989" s="57" customFormat="1" x14ac:dyDescent="0.25"/>
    <row r="990" s="57" customFormat="1" x14ac:dyDescent="0.25"/>
    <row r="991" s="57" customFormat="1" x14ac:dyDescent="0.25"/>
    <row r="992" s="57" customFormat="1" x14ac:dyDescent="0.25"/>
    <row r="993" s="57" customFormat="1" x14ac:dyDescent="0.25"/>
    <row r="994" s="57" customFormat="1" x14ac:dyDescent="0.25"/>
    <row r="995" s="57" customFormat="1" x14ac:dyDescent="0.25"/>
    <row r="996" s="57" customFormat="1" x14ac:dyDescent="0.25"/>
    <row r="997" s="57" customFormat="1" x14ac:dyDescent="0.25"/>
    <row r="998" s="57" customFormat="1" x14ac:dyDescent="0.25"/>
    <row r="999" s="57" customFormat="1" x14ac:dyDescent="0.25"/>
    <row r="1000" s="57" customFormat="1" x14ac:dyDescent="0.25"/>
  </sheetData>
  <sheetProtection formatCells="0" formatColumns="0" formatRows="0" insertColumns="0" insertRows="0" insertHyperlinks="0" deleteColumns="0" deleteRows="0" sort="0" autoFilter="0" pivotTables="0"/>
  <autoFilter ref="A10:AC134" xr:uid="{00000000-0009-0000-0000-00000B000000}"/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5748031496062992" right="0.15748031496062992" top="0.59055118110236227" bottom="3.937007874015748E-2" header="0.31496062992125984" footer="0.31496062992125984"/>
  <pageSetup paperSize="9" scale="5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157C3-180F-47EF-A442-032FA8735560}">
  <sheetPr>
    <pageSetUpPr fitToPage="1"/>
  </sheetPr>
  <dimension ref="A1:F33"/>
  <sheetViews>
    <sheetView view="pageBreakPreview" zoomScale="60" zoomScaleNormal="100" workbookViewId="0">
      <selection activeCell="N29" sqref="N29"/>
    </sheetView>
  </sheetViews>
  <sheetFormatPr defaultRowHeight="16.5" x14ac:dyDescent="0.3"/>
  <cols>
    <col min="1" max="1" width="9.140625" style="48" customWidth="1"/>
    <col min="2" max="2" width="7.7109375" style="48" customWidth="1"/>
    <col min="3" max="3" width="74.5703125" style="48" customWidth="1"/>
    <col min="4" max="5" width="23.85546875" style="48" customWidth="1"/>
    <col min="6" max="6" width="9.140625" style="48" customWidth="1"/>
    <col min="7" max="16384" width="9.140625" style="46"/>
  </cols>
  <sheetData>
    <row r="1" spans="1:5" x14ac:dyDescent="0.3">
      <c r="A1" s="69"/>
    </row>
    <row r="2" spans="1:5" ht="44.25" customHeight="1" x14ac:dyDescent="0.3">
      <c r="B2" s="166" t="s">
        <v>104</v>
      </c>
      <c r="C2" s="167"/>
      <c r="D2" s="168"/>
    </row>
    <row r="3" spans="1:5" ht="17.25" customHeight="1" thickBot="1" x14ac:dyDescent="0.35">
      <c r="B3" s="169" t="s">
        <v>74</v>
      </c>
      <c r="C3" s="170"/>
      <c r="D3" s="71"/>
    </row>
    <row r="4" spans="1:5" x14ac:dyDescent="0.3">
      <c r="B4" s="164" t="s">
        <v>75</v>
      </c>
      <c r="C4" s="165"/>
      <c r="D4" s="69"/>
    </row>
    <row r="5" spans="1:5" ht="17.25" customHeight="1" thickBot="1" x14ac:dyDescent="0.35">
      <c r="B5" s="63" t="s">
        <v>105</v>
      </c>
      <c r="C5" s="70">
        <v>2020</v>
      </c>
      <c r="D5" s="48" t="s">
        <v>106</v>
      </c>
    </row>
    <row r="6" spans="1:5" ht="6.75" customHeight="1" thickBot="1" x14ac:dyDescent="0.35">
      <c r="B6" s="63"/>
      <c r="C6" s="63"/>
      <c r="D6" s="69"/>
    </row>
    <row r="7" spans="1:5" ht="17.25" hidden="1" customHeight="1" x14ac:dyDescent="0.3">
      <c r="B7" s="63"/>
      <c r="C7" s="63"/>
    </row>
    <row r="8" spans="1:5" ht="17.25" customHeight="1" thickBot="1" x14ac:dyDescent="0.35">
      <c r="B8" s="65" t="s">
        <v>72</v>
      </c>
      <c r="C8" s="68" t="s">
        <v>1</v>
      </c>
      <c r="D8" s="67" t="s">
        <v>2</v>
      </c>
      <c r="E8" s="67" t="s">
        <v>107</v>
      </c>
    </row>
    <row r="9" spans="1:5" ht="68.25" customHeight="1" thickBot="1" x14ac:dyDescent="0.35">
      <c r="B9" s="65">
        <v>1</v>
      </c>
      <c r="C9" s="65" t="s">
        <v>33</v>
      </c>
      <c r="D9" s="72">
        <v>4456</v>
      </c>
      <c r="E9" s="64"/>
    </row>
    <row r="10" spans="1:5" ht="17.25" customHeight="1" thickBot="1" x14ac:dyDescent="0.35">
      <c r="B10" s="66" t="s">
        <v>108</v>
      </c>
      <c r="C10" s="65" t="s">
        <v>34</v>
      </c>
      <c r="D10" s="72">
        <v>0</v>
      </c>
      <c r="E10" s="64"/>
    </row>
    <row r="11" spans="1:5" ht="17.25" customHeight="1" thickBot="1" x14ac:dyDescent="0.35">
      <c r="B11" s="65" t="s">
        <v>109</v>
      </c>
      <c r="C11" s="65" t="s">
        <v>35</v>
      </c>
      <c r="D11" s="72">
        <v>0</v>
      </c>
      <c r="E11" s="64"/>
    </row>
    <row r="12" spans="1:5" ht="17.25" customHeight="1" thickBot="1" x14ac:dyDescent="0.35">
      <c r="B12" s="65" t="s">
        <v>110</v>
      </c>
      <c r="C12" s="65" t="s">
        <v>111</v>
      </c>
      <c r="D12" s="72">
        <v>927</v>
      </c>
      <c r="E12" s="64"/>
    </row>
    <row r="13" spans="1:5" ht="20.25" customHeight="1" thickBot="1" x14ac:dyDescent="0.35">
      <c r="B13" s="65" t="s">
        <v>112</v>
      </c>
      <c r="C13" s="65" t="s">
        <v>36</v>
      </c>
      <c r="D13" s="72">
        <v>3529</v>
      </c>
      <c r="E13" s="64"/>
    </row>
    <row r="14" spans="1:5" ht="41.25" customHeight="1" thickBot="1" x14ac:dyDescent="0.35">
      <c r="B14" s="65">
        <v>2</v>
      </c>
      <c r="C14" s="65" t="s">
        <v>475</v>
      </c>
      <c r="D14" s="72">
        <v>4.6350800000000003</v>
      </c>
      <c r="E14" s="64"/>
    </row>
    <row r="15" spans="1:5" ht="33" customHeight="1" thickBot="1" x14ac:dyDescent="0.35">
      <c r="B15" s="65">
        <v>3</v>
      </c>
      <c r="C15" s="65" t="s">
        <v>474</v>
      </c>
      <c r="D15" s="72">
        <v>0.81215999999999999</v>
      </c>
      <c r="E15" s="64"/>
    </row>
    <row r="16" spans="1:5" ht="46.5" customHeight="1" thickBot="1" x14ac:dyDescent="0.35">
      <c r="B16" s="65">
        <v>4</v>
      </c>
      <c r="C16" s="65" t="s">
        <v>473</v>
      </c>
      <c r="D16" s="72">
        <v>4.7063199999999998</v>
      </c>
      <c r="E16" s="64"/>
    </row>
    <row r="17" spans="2:6" ht="69" customHeight="1" thickBot="1" x14ac:dyDescent="0.35">
      <c r="B17" s="65">
        <v>5</v>
      </c>
      <c r="C17" s="65" t="s">
        <v>472</v>
      </c>
      <c r="D17" s="72">
        <v>1.00359</v>
      </c>
      <c r="E17" s="64"/>
    </row>
    <row r="18" spans="2:6" ht="52.5" customHeight="1" x14ac:dyDescent="0.3"/>
    <row r="19" spans="2:6" ht="24" customHeight="1" x14ac:dyDescent="0.3">
      <c r="B19" s="57"/>
      <c r="C19" s="57"/>
    </row>
    <row r="20" spans="2:6" ht="24.75" customHeight="1" x14ac:dyDescent="0.3">
      <c r="B20" s="57"/>
      <c r="C20" s="57"/>
    </row>
    <row r="21" spans="2:6" ht="27" customHeight="1" x14ac:dyDescent="0.3">
      <c r="B21" s="57"/>
      <c r="C21" s="57"/>
    </row>
    <row r="22" spans="2:6" ht="42" customHeight="1" x14ac:dyDescent="0.3"/>
    <row r="23" spans="2:6" ht="17.25" hidden="1" customHeight="1" x14ac:dyDescent="0.3">
      <c r="B23" s="57"/>
      <c r="C23" s="57"/>
    </row>
    <row r="24" spans="2:6" ht="17.25" hidden="1" customHeight="1" x14ac:dyDescent="0.3">
      <c r="B24" s="57"/>
      <c r="C24" s="57"/>
    </row>
    <row r="25" spans="2:6" ht="17.25" hidden="1" customHeight="1" x14ac:dyDescent="0.3">
      <c r="B25" s="57"/>
      <c r="C25" s="57"/>
    </row>
    <row r="26" spans="2:6" hidden="1" x14ac:dyDescent="0.3">
      <c r="B26" s="57"/>
      <c r="C26" s="57"/>
    </row>
    <row r="27" spans="2:6" ht="43.5" customHeight="1" x14ac:dyDescent="0.3">
      <c r="F27" s="48" t="s">
        <v>113</v>
      </c>
    </row>
    <row r="28" spans="2:6" x14ac:dyDescent="0.3">
      <c r="B28" s="57"/>
      <c r="C28" s="57"/>
    </row>
    <row r="29" spans="2:6" x14ac:dyDescent="0.3">
      <c r="B29" s="57"/>
      <c r="C29" s="57"/>
    </row>
    <row r="30" spans="2:6" ht="20.25" customHeight="1" x14ac:dyDescent="0.3">
      <c r="B30" s="57"/>
      <c r="C30" s="57"/>
    </row>
    <row r="31" spans="2:6" x14ac:dyDescent="0.3">
      <c r="B31" s="63"/>
      <c r="C31" s="63"/>
    </row>
    <row r="32" spans="2:6" x14ac:dyDescent="0.3">
      <c r="B32" s="63"/>
      <c r="C32" s="63"/>
    </row>
    <row r="33" spans="2:3" x14ac:dyDescent="0.3">
      <c r="B33" s="63"/>
      <c r="C33" s="63"/>
    </row>
  </sheetData>
  <sheetProtection formatCells="0" formatColumns="0" formatRows="0" insertColumns="0" insertRows="0" insertHyperlinks="0" deleteColumns="0" deleteRows="0" selectLockedCells="1" sort="0" autoFilter="0" pivotTables="0"/>
  <mergeCells count="3">
    <mergeCell ref="B4:C4"/>
    <mergeCell ref="B2:D2"/>
    <mergeCell ref="B3:C3"/>
  </mergeCells>
  <pageMargins left="0.15" right="0.15" top="0.6" bottom="0.02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1.9 0</vt:lpstr>
      <vt:lpstr>ф 1.7</vt:lpstr>
      <vt:lpstr>ф. 1.9</vt:lpstr>
      <vt:lpstr>ф. 3.1</vt:lpstr>
      <vt:lpstr>1.3</vt:lpstr>
      <vt:lpstr>ф. 3.2</vt:lpstr>
      <vt:lpstr>8.1 2020</vt:lpstr>
      <vt:lpstr>8.3</vt:lpstr>
      <vt:lpstr>'8.1 2020'!_ftn1</vt:lpstr>
      <vt:lpstr>'8.1 2020'!_ftnref1</vt:lpstr>
      <vt:lpstr>'8.1 2020'!_Toc472327096</vt:lpstr>
      <vt:lpstr>'8.1 2020'!Заголовки_для_печати</vt:lpstr>
      <vt:lpstr>'1.9 0'!Область_печати</vt:lpstr>
      <vt:lpstr>'8.1 2020'!Область_печати</vt:lpstr>
      <vt:lpstr>'8.3'!Область_печати</vt:lpstr>
      <vt:lpstr>'ф. 1.9'!Область_печати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2021-03-26T03:58:06Z</dcterms:modified>
</cp:coreProperties>
</file>