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VereshchakaAV\Desktop\Мои документы\ИП\Проект 2022-2026 гг\факт 2022 год\2 кв\"/>
    </mc:Choice>
  </mc:AlternateContent>
  <xr:revisionPtr revIDLastSave="0" documentId="13_ncr:1_{52F2A5BE-A359-4AC4-9BB6-EA356D90B212}" xr6:coauthVersionLast="47" xr6:coauthVersionMax="47" xr10:uidLastSave="{00000000-0000-0000-0000-000000000000}"/>
  <bookViews>
    <workbookView xWindow="-120" yWindow="-120" windowWidth="29040" windowHeight="15840" tabRatio="781" activeTab="8" xr2:uid="{00000000-000D-0000-FFFF-FFFF00000000}"/>
  </bookViews>
  <sheets>
    <sheet name="Ф10" sheetId="6" r:id="rId1"/>
    <sheet name="Ф11" sheetId="7" r:id="rId2"/>
    <sheet name="Ф12" sheetId="8" r:id="rId3"/>
    <sheet name="Ф13" sheetId="9" r:id="rId4"/>
    <sheet name="Ф14" sheetId="10" r:id="rId5"/>
    <sheet name="Ф15" sheetId="11" r:id="rId6"/>
    <sheet name="Ф16" sheetId="12" r:id="rId7"/>
    <sheet name="Ф17" sheetId="13" r:id="rId8"/>
    <sheet name="Ф20" sheetId="4" r:id="rId9"/>
  </sheets>
  <definedNames>
    <definedName name="TABLE" localSheetId="8">Ф20!#REF!</definedName>
    <definedName name="TABLE_2" localSheetId="8">Ф20!#REF!</definedName>
    <definedName name="_xlnm.Print_Area" localSheetId="0">Ф10!$A$1:$T$86</definedName>
    <definedName name="_xlnm.Print_Area" localSheetId="1">Ф11!$A$1:$X$88</definedName>
    <definedName name="_xlnm.Print_Area" localSheetId="2">Ф12!$A$1:$V$86</definedName>
    <definedName name="_xlnm.Print_Area" localSheetId="3">Ф13!$A$1:$CA$88</definedName>
    <definedName name="_xlnm.Print_Area" localSheetId="4">Ф14!$A$1:$AH$90</definedName>
    <definedName name="_xlnm.Print_Area" localSheetId="5">Ф15!$A$1:$CE$87</definedName>
    <definedName name="_xlnm.Print_Area" localSheetId="6">Ф16!$A$1:$BH$87</definedName>
    <definedName name="_xlnm.Print_Area" localSheetId="7">Ф17!$A$1:$BC$88</definedName>
    <definedName name="_xlnm.Print_Area" localSheetId="8">Ф20!$A$1:$N$546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6" i="7" l="1"/>
  <c r="U28" i="7"/>
  <c r="P53" i="6"/>
  <c r="Q53" i="6"/>
  <c r="R53" i="6"/>
  <c r="O53" i="6"/>
  <c r="AP25" i="13"/>
  <c r="AQ25" i="13"/>
  <c r="AR25" i="13"/>
  <c r="AS25" i="13"/>
  <c r="AO25" i="13"/>
  <c r="AP27" i="13"/>
  <c r="AQ27" i="13"/>
  <c r="AR27" i="13"/>
  <c r="AS27" i="13"/>
  <c r="AO27" i="13"/>
  <c r="AO65" i="13"/>
  <c r="AO64" i="13"/>
  <c r="AP65" i="13"/>
  <c r="AQ65" i="13"/>
  <c r="AR65" i="13"/>
  <c r="AS65" i="13"/>
  <c r="AQ64" i="13"/>
  <c r="AR64" i="13"/>
  <c r="AS64" i="13"/>
  <c r="AP64" i="13"/>
  <c r="O65" i="13"/>
  <c r="Q62" i="13"/>
  <c r="Q61" i="13"/>
  <c r="Q54" i="13"/>
  <c r="Q27" i="13"/>
  <c r="Q25" i="13"/>
  <c r="O64" i="13"/>
  <c r="AM64" i="13"/>
  <c r="F65" i="9"/>
  <c r="I65" i="7"/>
  <c r="I66" i="7"/>
  <c r="I64" i="7"/>
  <c r="L63" i="7"/>
  <c r="H61" i="6"/>
  <c r="H84" i="6"/>
  <c r="H83" i="6"/>
  <c r="H65" i="6"/>
  <c r="H64" i="6"/>
  <c r="H63" i="6"/>
  <c r="H62" i="6"/>
  <c r="Q62" i="6"/>
  <c r="H58" i="6"/>
  <c r="R58" i="6"/>
  <c r="H57" i="6"/>
  <c r="R57" i="6"/>
  <c r="H56" i="6"/>
  <c r="AS26" i="9"/>
  <c r="AS58" i="9"/>
  <c r="AR64" i="9"/>
  <c r="AK66" i="9"/>
  <c r="AK67" i="9"/>
  <c r="AK65" i="9"/>
  <c r="P64" i="9"/>
  <c r="J85" i="4"/>
  <c r="J113" i="4"/>
  <c r="J143" i="4"/>
  <c r="J84" i="4"/>
  <c r="J72" i="4"/>
  <c r="J317" i="4"/>
  <c r="D26" i="9"/>
  <c r="D28" i="9"/>
  <c r="T84" i="8"/>
  <c r="T83" i="8"/>
  <c r="T65" i="8"/>
  <c r="T62" i="8"/>
  <c r="T57" i="8"/>
  <c r="T58" i="8"/>
  <c r="T56" i="8"/>
  <c r="R55" i="8"/>
  <c r="S84" i="8"/>
  <c r="R84" i="8"/>
  <c r="S83" i="8"/>
  <c r="R83" i="8"/>
  <c r="S58" i="8"/>
  <c r="R58" i="8"/>
  <c r="S57" i="8"/>
  <c r="R57" i="8"/>
  <c r="S56" i="8"/>
  <c r="R56" i="8"/>
  <c r="R65" i="8"/>
  <c r="S65" i="8"/>
  <c r="S62" i="8"/>
  <c r="R62" i="8"/>
  <c r="T55" i="8"/>
  <c r="AN63" i="13"/>
  <c r="AF29" i="13"/>
  <c r="AG29" i="13"/>
  <c r="AH29" i="13"/>
  <c r="AI29" i="13"/>
  <c r="AJ29" i="13"/>
  <c r="AK29" i="13"/>
  <c r="AL29" i="13"/>
  <c r="AM29" i="13"/>
  <c r="AN29" i="13"/>
  <c r="AE29" i="13"/>
  <c r="J54" i="13"/>
  <c r="AD54" i="13"/>
  <c r="AJ84" i="13"/>
  <c r="AK84" i="13"/>
  <c r="AL84" i="13"/>
  <c r="AM84" i="13"/>
  <c r="AN84" i="13"/>
  <c r="AK55" i="13"/>
  <c r="AL55" i="13"/>
  <c r="AM55" i="13"/>
  <c r="AN55" i="13"/>
  <c r="AJ55" i="13"/>
  <c r="AN86" i="13"/>
  <c r="AM86" i="13"/>
  <c r="AL86" i="13"/>
  <c r="AK86" i="13"/>
  <c r="AJ86" i="13"/>
  <c r="AN85" i="13"/>
  <c r="AM85" i="13"/>
  <c r="AL85" i="13"/>
  <c r="AK85" i="13"/>
  <c r="AJ85" i="13"/>
  <c r="AK64" i="13"/>
  <c r="AL64" i="13"/>
  <c r="AG64" i="13"/>
  <c r="AG62" i="13"/>
  <c r="AG61" i="13"/>
  <c r="AG54" i="13"/>
  <c r="AG27" i="13"/>
  <c r="AG25" i="13"/>
  <c r="AN64" i="13"/>
  <c r="AI64" i="13"/>
  <c r="AI62" i="13"/>
  <c r="AI61" i="13"/>
  <c r="AI54" i="13"/>
  <c r="AI27" i="13"/>
  <c r="AI25" i="13"/>
  <c r="AK65" i="13"/>
  <c r="AF65" i="13"/>
  <c r="AL65" i="13"/>
  <c r="AG65" i="13"/>
  <c r="AM65" i="13"/>
  <c r="AJ65" i="13"/>
  <c r="AN65" i="13"/>
  <c r="AK66" i="13"/>
  <c r="AJ66" i="13"/>
  <c r="AL66" i="13"/>
  <c r="AG66" i="13"/>
  <c r="AM66" i="13"/>
  <c r="AH66" i="13"/>
  <c r="AN66" i="13"/>
  <c r="AI66" i="13"/>
  <c r="AL63" i="13"/>
  <c r="AM63" i="13"/>
  <c r="AK63" i="13"/>
  <c r="AJ63" i="13"/>
  <c r="AN56" i="13"/>
  <c r="AK57" i="13"/>
  <c r="AL57" i="13"/>
  <c r="AJ57" i="13"/>
  <c r="AM57" i="13"/>
  <c r="AN57" i="13"/>
  <c r="AK58" i="13"/>
  <c r="AF58" i="13"/>
  <c r="AL58" i="13"/>
  <c r="AG58" i="13"/>
  <c r="AM58" i="13"/>
  <c r="AH58" i="13"/>
  <c r="AN58" i="13"/>
  <c r="AI58" i="13"/>
  <c r="AL56" i="13"/>
  <c r="AM56" i="13"/>
  <c r="AK56" i="13"/>
  <c r="AJ56" i="13"/>
  <c r="AI86" i="13"/>
  <c r="AH86" i="13"/>
  <c r="AG86" i="13"/>
  <c r="AE86" i="13"/>
  <c r="AF86" i="13"/>
  <c r="AI85" i="13"/>
  <c r="AH85" i="13"/>
  <c r="AG85" i="13"/>
  <c r="AG84" i="13"/>
  <c r="AF85" i="13"/>
  <c r="AE85" i="13"/>
  <c r="AI65" i="13"/>
  <c r="AH65" i="13"/>
  <c r="AI63" i="13"/>
  <c r="AH63" i="13"/>
  <c r="AG63" i="13"/>
  <c r="AF63" i="13"/>
  <c r="AE63" i="13"/>
  <c r="AF57" i="13"/>
  <c r="AG57" i="13"/>
  <c r="AH57" i="13"/>
  <c r="AI57" i="13"/>
  <c r="AI55" i="13"/>
  <c r="AI56" i="13"/>
  <c r="AH56" i="13"/>
  <c r="AG56" i="13"/>
  <c r="AE59" i="13"/>
  <c r="AE60" i="13"/>
  <c r="AH84" i="13"/>
  <c r="AI84" i="13"/>
  <c r="AD86" i="13"/>
  <c r="AD85" i="13"/>
  <c r="AD84" i="13"/>
  <c r="AD83" i="13"/>
  <c r="AD82" i="13"/>
  <c r="AD81" i="13"/>
  <c r="AD80" i="13"/>
  <c r="AD79" i="13"/>
  <c r="AD78" i="13"/>
  <c r="AD77" i="13"/>
  <c r="AD76" i="13"/>
  <c r="AD75" i="13"/>
  <c r="AD74" i="13"/>
  <c r="AD73" i="13"/>
  <c r="AD72" i="13"/>
  <c r="AD71" i="13"/>
  <c r="AD70" i="13"/>
  <c r="AD69" i="13"/>
  <c r="AD68" i="13"/>
  <c r="AD67" i="13"/>
  <c r="AD66" i="13"/>
  <c r="AD65" i="13"/>
  <c r="AD64" i="13"/>
  <c r="AD63" i="13"/>
  <c r="AD62" i="13"/>
  <c r="AD61" i="13"/>
  <c r="AD60" i="13"/>
  <c r="AD59" i="13"/>
  <c r="AD58" i="13"/>
  <c r="AD57" i="13"/>
  <c r="AD56" i="13"/>
  <c r="AD55" i="13"/>
  <c r="AD53" i="13"/>
  <c r="AD52" i="13"/>
  <c r="AD51" i="13"/>
  <c r="AD50" i="13"/>
  <c r="AD49" i="13"/>
  <c r="AD48" i="13"/>
  <c r="AD47" i="13"/>
  <c r="AD46" i="13"/>
  <c r="AD45" i="13"/>
  <c r="AD44" i="13"/>
  <c r="AD43" i="13"/>
  <c r="AD42" i="13"/>
  <c r="AD41" i="13"/>
  <c r="AD40" i="13"/>
  <c r="AD39" i="13"/>
  <c r="AD38" i="13"/>
  <c r="AD37" i="13"/>
  <c r="AD36" i="13"/>
  <c r="AD35" i="13"/>
  <c r="AD34" i="13"/>
  <c r="AD33" i="13"/>
  <c r="AD29" i="13"/>
  <c r="AD27" i="13"/>
  <c r="AD26" i="13"/>
  <c r="AD25" i="13"/>
  <c r="K62" i="13"/>
  <c r="L62" i="13"/>
  <c r="M62" i="13"/>
  <c r="N62" i="13"/>
  <c r="J62" i="13"/>
  <c r="J63" i="13"/>
  <c r="E54" i="13"/>
  <c r="F54" i="13"/>
  <c r="G54" i="13"/>
  <c r="H54" i="13"/>
  <c r="I54" i="13"/>
  <c r="I27" i="13"/>
  <c r="I25" i="13"/>
  <c r="T54" i="13"/>
  <c r="T27" i="13"/>
  <c r="T25" i="13"/>
  <c r="U54" i="13"/>
  <c r="U27" i="13"/>
  <c r="U25" i="13"/>
  <c r="V54" i="13"/>
  <c r="V27" i="13"/>
  <c r="V25" i="13"/>
  <c r="W54" i="13"/>
  <c r="X54" i="13"/>
  <c r="Y54" i="13"/>
  <c r="Z54" i="13"/>
  <c r="Z27" i="13"/>
  <c r="Z25" i="13"/>
  <c r="AA54" i="13"/>
  <c r="AA27" i="13"/>
  <c r="AA25" i="13"/>
  <c r="AB54" i="13"/>
  <c r="AB27" i="13"/>
  <c r="AB25" i="13"/>
  <c r="AC54" i="13"/>
  <c r="AC27" i="13"/>
  <c r="AC25" i="13"/>
  <c r="D29" i="13"/>
  <c r="W27" i="13"/>
  <c r="W25" i="13"/>
  <c r="X27" i="13"/>
  <c r="Y27" i="13"/>
  <c r="Y25" i="13"/>
  <c r="X25" i="13"/>
  <c r="T61" i="13"/>
  <c r="U61" i="13"/>
  <c r="V61" i="13"/>
  <c r="W61" i="13"/>
  <c r="X61" i="13"/>
  <c r="Y61" i="13"/>
  <c r="Z61" i="13"/>
  <c r="AA61" i="13"/>
  <c r="AB61" i="13"/>
  <c r="AC61" i="13"/>
  <c r="H63" i="13"/>
  <c r="G63" i="13"/>
  <c r="E62" i="13"/>
  <c r="K55" i="13"/>
  <c r="L55" i="13"/>
  <c r="M55" i="13"/>
  <c r="N55" i="13"/>
  <c r="J55" i="13"/>
  <c r="J56" i="13"/>
  <c r="I56" i="13"/>
  <c r="AF84" i="13"/>
  <c r="AE65" i="13"/>
  <c r="AF66" i="13"/>
  <c r="AE66" i="13"/>
  <c r="AH55" i="13"/>
  <c r="AE58" i="13"/>
  <c r="AE57" i="13"/>
  <c r="AJ58" i="13"/>
  <c r="AG55" i="13"/>
  <c r="AF56" i="13"/>
  <c r="AE56" i="13"/>
  <c r="AE55" i="13"/>
  <c r="AF55" i="13"/>
  <c r="AE84" i="13"/>
  <c r="E55" i="13"/>
  <c r="F55" i="13"/>
  <c r="G55" i="13"/>
  <c r="H55" i="13"/>
  <c r="I55" i="13"/>
  <c r="D55" i="13"/>
  <c r="D54" i="13"/>
  <c r="D25" i="13"/>
  <c r="D84" i="13"/>
  <c r="D86" i="13"/>
  <c r="D85" i="13"/>
  <c r="D57" i="13"/>
  <c r="D58" i="13"/>
  <c r="D56" i="13"/>
  <c r="D63" i="13"/>
  <c r="Q54" i="11"/>
  <c r="Q27" i="11" s="1"/>
  <c r="O56" i="11"/>
  <c r="P56" i="11"/>
  <c r="Q56" i="11"/>
  <c r="N56" i="11"/>
  <c r="AQ56" i="11"/>
  <c r="AR56" i="11"/>
  <c r="AW63" i="11"/>
  <c r="AP63" i="11" s="1"/>
  <c r="AP62" i="11" s="1"/>
  <c r="AP61" i="11" s="1"/>
  <c r="AP54" i="11" s="1"/>
  <c r="AP27" i="11" s="1"/>
  <c r="AP25" i="11" s="1"/>
  <c r="AZ58" i="11"/>
  <c r="AS58" i="11" s="1"/>
  <c r="AZ59" i="11"/>
  <c r="AS59" i="11"/>
  <c r="AZ57" i="11"/>
  <c r="AZ56" i="11" s="1"/>
  <c r="AZ27" i="11" s="1"/>
  <c r="AZ25" i="11" s="1"/>
  <c r="AP59" i="11"/>
  <c r="AP58" i="11"/>
  <c r="AP57" i="11"/>
  <c r="AP56" i="11"/>
  <c r="BW66" i="11"/>
  <c r="BX66" i="11"/>
  <c r="BY66" i="11"/>
  <c r="BZ66" i="11"/>
  <c r="CA66" i="11"/>
  <c r="G59" i="11"/>
  <c r="G58" i="11"/>
  <c r="G57" i="11"/>
  <c r="G56" i="11" s="1"/>
  <c r="J57" i="11"/>
  <c r="J56" i="11" s="1"/>
  <c r="AI56" i="11"/>
  <c r="AJ56" i="11"/>
  <c r="AK56" i="11"/>
  <c r="AH83" i="11"/>
  <c r="AI83" i="11"/>
  <c r="AJ83" i="11"/>
  <c r="AJ29" i="11" s="1"/>
  <c r="AK83" i="11"/>
  <c r="AK29" i="11" s="1"/>
  <c r="AL83" i="11"/>
  <c r="AL29" i="11" s="1"/>
  <c r="AG83" i="11"/>
  <c r="AI62" i="11"/>
  <c r="AI61" i="11" s="1"/>
  <c r="AI54" i="11" s="1"/>
  <c r="AI27" i="11" s="1"/>
  <c r="AL56" i="11"/>
  <c r="H83" i="11"/>
  <c r="I83" i="11"/>
  <c r="G85" i="11"/>
  <c r="G84" i="11"/>
  <c r="G83" i="11" s="1"/>
  <c r="G29" i="11" s="1"/>
  <c r="J85" i="11"/>
  <c r="J84" i="11"/>
  <c r="J83" i="11"/>
  <c r="J29" i="11" s="1"/>
  <c r="AM27" i="11"/>
  <c r="F56" i="11"/>
  <c r="H56" i="11"/>
  <c r="I56" i="11"/>
  <c r="K56" i="11"/>
  <c r="E56" i="11"/>
  <c r="J64" i="11"/>
  <c r="J65" i="11"/>
  <c r="J66" i="11"/>
  <c r="J63" i="11"/>
  <c r="J62" i="11" s="1"/>
  <c r="J61" i="11" s="1"/>
  <c r="J54" i="11" s="1"/>
  <c r="J27" i="11" s="1"/>
  <c r="J25" i="11" s="1"/>
  <c r="G64" i="11"/>
  <c r="G65" i="11"/>
  <c r="G66" i="11"/>
  <c r="G63" i="11"/>
  <c r="J58" i="11"/>
  <c r="J59" i="11"/>
  <c r="H25" i="10"/>
  <c r="I30" i="9"/>
  <c r="H29" i="10"/>
  <c r="G29" i="10"/>
  <c r="H83" i="10"/>
  <c r="G83" i="10"/>
  <c r="M54" i="10"/>
  <c r="H27" i="10"/>
  <c r="H54" i="10"/>
  <c r="R54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E56" i="10"/>
  <c r="M58" i="10"/>
  <c r="M59" i="10"/>
  <c r="M57" i="10"/>
  <c r="F86" i="9"/>
  <c r="F85" i="9"/>
  <c r="F67" i="9"/>
  <c r="F58" i="9"/>
  <c r="F59" i="9"/>
  <c r="F60" i="9"/>
  <c r="U86" i="7"/>
  <c r="U85" i="7"/>
  <c r="U60" i="7"/>
  <c r="U59" i="7"/>
  <c r="U58" i="7"/>
  <c r="U67" i="7"/>
  <c r="U66" i="7"/>
  <c r="U65" i="7"/>
  <c r="T65" i="7"/>
  <c r="U55" i="7"/>
  <c r="M57" i="7"/>
  <c r="N57" i="7"/>
  <c r="O57" i="7"/>
  <c r="P57" i="7"/>
  <c r="Q57" i="7"/>
  <c r="R57" i="7"/>
  <c r="S57" i="7"/>
  <c r="T57" i="7"/>
  <c r="T60" i="7"/>
  <c r="T59" i="7"/>
  <c r="T58" i="7"/>
  <c r="AO58" i="9"/>
  <c r="AO57" i="9"/>
  <c r="P30" i="9"/>
  <c r="Q30" i="9"/>
  <c r="R30" i="9"/>
  <c r="F57" i="9"/>
  <c r="G64" i="9"/>
  <c r="G59" i="9"/>
  <c r="H59" i="9"/>
  <c r="I59" i="9"/>
  <c r="J59" i="9"/>
  <c r="K59" i="9"/>
  <c r="G60" i="9"/>
  <c r="H60" i="9"/>
  <c r="I60" i="9"/>
  <c r="J60" i="9"/>
  <c r="K60" i="9"/>
  <c r="K58" i="9"/>
  <c r="K57" i="9"/>
  <c r="K55" i="9"/>
  <c r="K28" i="9"/>
  <c r="G58" i="9"/>
  <c r="H58" i="9"/>
  <c r="I58" i="9"/>
  <c r="J58" i="9"/>
  <c r="J57" i="9"/>
  <c r="J55" i="9"/>
  <c r="J28" i="9"/>
  <c r="D57" i="9"/>
  <c r="D63" i="9"/>
  <c r="D84" i="9"/>
  <c r="D30" i="9"/>
  <c r="CA84" i="9"/>
  <c r="CA30" i="9"/>
  <c r="E84" i="9"/>
  <c r="E30" i="9"/>
  <c r="F84" i="9"/>
  <c r="F30" i="9"/>
  <c r="G84" i="9"/>
  <c r="G30" i="9"/>
  <c r="H84" i="9"/>
  <c r="H30" i="9"/>
  <c r="I84" i="9"/>
  <c r="J84" i="9"/>
  <c r="J30" i="9"/>
  <c r="K84" i="9"/>
  <c r="K30" i="9"/>
  <c r="L84" i="9"/>
  <c r="L30" i="9"/>
  <c r="M84" i="9"/>
  <c r="M30" i="9"/>
  <c r="N84" i="9"/>
  <c r="N30" i="9"/>
  <c r="O84" i="9"/>
  <c r="O30" i="9"/>
  <c r="P84" i="9"/>
  <c r="Q84" i="9"/>
  <c r="R84" i="9"/>
  <c r="S84" i="9"/>
  <c r="S30" i="9"/>
  <c r="T84" i="9"/>
  <c r="T30" i="9"/>
  <c r="U84" i="9"/>
  <c r="U30" i="9"/>
  <c r="V84" i="9"/>
  <c r="V30" i="9"/>
  <c r="W84" i="9"/>
  <c r="W30" i="9"/>
  <c r="X84" i="9"/>
  <c r="X30" i="9"/>
  <c r="Y84" i="9"/>
  <c r="Y30" i="9"/>
  <c r="Z84" i="9"/>
  <c r="Z30" i="9"/>
  <c r="AA84" i="9"/>
  <c r="AA30" i="9"/>
  <c r="AB84" i="9"/>
  <c r="AB30" i="9"/>
  <c r="AC84" i="9"/>
  <c r="AC30" i="9"/>
  <c r="AD84" i="9"/>
  <c r="AD30" i="9"/>
  <c r="AE84" i="9"/>
  <c r="AE30" i="9"/>
  <c r="AF84" i="9"/>
  <c r="AF30" i="9"/>
  <c r="AG84" i="9"/>
  <c r="AG30" i="9"/>
  <c r="AH84" i="9"/>
  <c r="AH30" i="9"/>
  <c r="AI84" i="9"/>
  <c r="AI30" i="9"/>
  <c r="AJ84" i="9"/>
  <c r="AJ30" i="9"/>
  <c r="AK84" i="9"/>
  <c r="AL84" i="9"/>
  <c r="AL30" i="9"/>
  <c r="AM84" i="9"/>
  <c r="AM30" i="9"/>
  <c r="AN84" i="9"/>
  <c r="AN30" i="9"/>
  <c r="AO84" i="9"/>
  <c r="AO30" i="9"/>
  <c r="AP84" i="9"/>
  <c r="AP30" i="9"/>
  <c r="AQ84" i="9"/>
  <c r="AR84" i="9"/>
  <c r="AR30" i="9"/>
  <c r="AS84" i="9"/>
  <c r="AS30" i="9"/>
  <c r="AT84" i="9"/>
  <c r="AT30" i="9"/>
  <c r="AU84" i="9"/>
  <c r="AU30" i="9"/>
  <c r="AV84" i="9"/>
  <c r="AV30" i="9"/>
  <c r="AW84" i="9"/>
  <c r="AW30" i="9"/>
  <c r="AX84" i="9"/>
  <c r="AX30" i="9"/>
  <c r="AY84" i="9"/>
  <c r="AY30" i="9"/>
  <c r="AZ84" i="9"/>
  <c r="AZ30" i="9"/>
  <c r="BA84" i="9"/>
  <c r="BA30" i="9"/>
  <c r="BB84" i="9"/>
  <c r="BB30" i="9"/>
  <c r="BC84" i="9"/>
  <c r="BD84" i="9"/>
  <c r="BE84" i="9"/>
  <c r="BF84" i="9"/>
  <c r="BF30" i="9"/>
  <c r="BG84" i="9"/>
  <c r="BG30" i="9"/>
  <c r="BH84" i="9"/>
  <c r="BH30" i="9"/>
  <c r="BI84" i="9"/>
  <c r="BI30" i="9"/>
  <c r="BJ84" i="9"/>
  <c r="BJ30" i="9"/>
  <c r="BK84" i="9"/>
  <c r="BK30" i="9"/>
  <c r="BL84" i="9"/>
  <c r="BL30" i="9"/>
  <c r="BM84" i="9"/>
  <c r="BM30" i="9"/>
  <c r="BN84" i="9"/>
  <c r="BN30" i="9"/>
  <c r="BO84" i="9"/>
  <c r="BO30" i="9"/>
  <c r="BP84" i="9"/>
  <c r="BP30" i="9"/>
  <c r="BQ84" i="9"/>
  <c r="BQ30" i="9"/>
  <c r="BR84" i="9"/>
  <c r="BR30" i="9"/>
  <c r="BS84" i="9"/>
  <c r="BS30" i="9"/>
  <c r="BT84" i="9"/>
  <c r="BT30" i="9"/>
  <c r="BU84" i="9"/>
  <c r="BU30" i="9"/>
  <c r="BV84" i="9"/>
  <c r="BV30" i="9"/>
  <c r="BW84" i="9"/>
  <c r="BW30" i="9"/>
  <c r="BX84" i="9"/>
  <c r="BX30" i="9"/>
  <c r="BY84" i="9"/>
  <c r="BY30" i="9"/>
  <c r="BZ84" i="9"/>
  <c r="BZ30" i="9"/>
  <c r="AK30" i="9"/>
  <c r="AQ30" i="9"/>
  <c r="BC30" i="9"/>
  <c r="BD30" i="9"/>
  <c r="BE30" i="9"/>
  <c r="E57" i="9"/>
  <c r="G57" i="9"/>
  <c r="H57" i="9"/>
  <c r="I57" i="9"/>
  <c r="L57" i="9"/>
  <c r="L55" i="9"/>
  <c r="L28" i="9"/>
  <c r="N57" i="9"/>
  <c r="N55" i="9"/>
  <c r="N28" i="9"/>
  <c r="N26" i="9"/>
  <c r="O57" i="9"/>
  <c r="P57" i="9"/>
  <c r="Q57" i="9"/>
  <c r="R57" i="9"/>
  <c r="S57" i="9"/>
  <c r="S55" i="9"/>
  <c r="S28" i="9"/>
  <c r="T57" i="9"/>
  <c r="U57" i="9"/>
  <c r="V57" i="9"/>
  <c r="W57" i="9"/>
  <c r="X57" i="9"/>
  <c r="Y57" i="9"/>
  <c r="Y55" i="9"/>
  <c r="Y28" i="9"/>
  <c r="Z57" i="9"/>
  <c r="Z55" i="9"/>
  <c r="Z28" i="9"/>
  <c r="AA57" i="9"/>
  <c r="AB57" i="9"/>
  <c r="AC57" i="9"/>
  <c r="AD57" i="9"/>
  <c r="AE57" i="9"/>
  <c r="AE55" i="9"/>
  <c r="AE28" i="9"/>
  <c r="AF57" i="9"/>
  <c r="AG57" i="9"/>
  <c r="AH57" i="9"/>
  <c r="AI57" i="9"/>
  <c r="AJ57" i="9"/>
  <c r="AK57" i="9"/>
  <c r="AL57" i="9"/>
  <c r="AL55" i="9"/>
  <c r="AL28" i="9"/>
  <c r="AM57" i="9"/>
  <c r="AN57" i="9"/>
  <c r="AP57" i="9"/>
  <c r="AQ57" i="9"/>
  <c r="AR57" i="9"/>
  <c r="AS57" i="9"/>
  <c r="AT57" i="9"/>
  <c r="AU57" i="9"/>
  <c r="AV57" i="9"/>
  <c r="AW57" i="9"/>
  <c r="AX57" i="9"/>
  <c r="AY57" i="9"/>
  <c r="AY55" i="9"/>
  <c r="AY28" i="9"/>
  <c r="AY26" i="9"/>
  <c r="AZ57" i="9"/>
  <c r="BA57" i="9"/>
  <c r="BB57" i="9"/>
  <c r="BC57" i="9"/>
  <c r="BD57" i="9"/>
  <c r="BE57" i="9"/>
  <c r="BF57" i="9"/>
  <c r="BG57" i="9"/>
  <c r="BH57" i="9"/>
  <c r="BI57" i="9"/>
  <c r="BI55" i="9"/>
  <c r="BI28" i="9"/>
  <c r="BJ57" i="9"/>
  <c r="BJ55" i="9"/>
  <c r="BJ28" i="9"/>
  <c r="BJ26" i="9"/>
  <c r="BK57" i="9"/>
  <c r="BK55" i="9"/>
  <c r="BK28" i="9"/>
  <c r="BL57" i="9"/>
  <c r="BM57" i="9"/>
  <c r="BN57" i="9"/>
  <c r="BO57" i="9"/>
  <c r="BP57" i="9"/>
  <c r="BQ57" i="9"/>
  <c r="BR57" i="9"/>
  <c r="BS57" i="9"/>
  <c r="BT57" i="9"/>
  <c r="BU57" i="9"/>
  <c r="BV57" i="9"/>
  <c r="BV55" i="9"/>
  <c r="BV28" i="9"/>
  <c r="BW57" i="9"/>
  <c r="BW55" i="9"/>
  <c r="BW28" i="9"/>
  <c r="BX57" i="9"/>
  <c r="BY57" i="9"/>
  <c r="BZ57" i="9"/>
  <c r="CA57" i="9"/>
  <c r="I65" i="8"/>
  <c r="J53" i="8"/>
  <c r="K53" i="8"/>
  <c r="N53" i="8"/>
  <c r="N26" i="8"/>
  <c r="O53" i="8"/>
  <c r="Q53" i="8"/>
  <c r="Q26" i="8"/>
  <c r="H62" i="8"/>
  <c r="I57" i="8"/>
  <c r="I58" i="8"/>
  <c r="I56" i="8"/>
  <c r="H57" i="8"/>
  <c r="H58" i="8"/>
  <c r="H56" i="8"/>
  <c r="H55" i="8"/>
  <c r="P55" i="8"/>
  <c r="I84" i="8"/>
  <c r="I83" i="8"/>
  <c r="I82" i="8"/>
  <c r="I28" i="8"/>
  <c r="H84" i="8"/>
  <c r="H83" i="8"/>
  <c r="Q82" i="8"/>
  <c r="Q28" i="8"/>
  <c r="P84" i="8"/>
  <c r="P82" i="8"/>
  <c r="P28" i="8"/>
  <c r="P83" i="8"/>
  <c r="K28" i="8"/>
  <c r="L28" i="8"/>
  <c r="M28" i="8"/>
  <c r="U28" i="8"/>
  <c r="E53" i="8"/>
  <c r="F53" i="8"/>
  <c r="F26" i="8"/>
  <c r="F24" i="8"/>
  <c r="G53" i="8"/>
  <c r="G26" i="8"/>
  <c r="G24" i="8"/>
  <c r="D53" i="8"/>
  <c r="D24" i="8"/>
  <c r="F28" i="8"/>
  <c r="G28" i="8"/>
  <c r="D28" i="8"/>
  <c r="G62" i="8"/>
  <c r="G84" i="8"/>
  <c r="G83" i="8"/>
  <c r="G82" i="8"/>
  <c r="F84" i="8"/>
  <c r="F83" i="8"/>
  <c r="E82" i="8"/>
  <c r="F82" i="8"/>
  <c r="H82" i="8"/>
  <c r="H28" i="8"/>
  <c r="J82" i="8"/>
  <c r="J28" i="8"/>
  <c r="K82" i="8"/>
  <c r="L82" i="8"/>
  <c r="M82" i="8"/>
  <c r="N82" i="8"/>
  <c r="N28" i="8"/>
  <c r="O82" i="8"/>
  <c r="O28" i="8"/>
  <c r="R82" i="8"/>
  <c r="R28" i="8"/>
  <c r="S82" i="8"/>
  <c r="S28" i="8"/>
  <c r="T82" i="8"/>
  <c r="T28" i="8"/>
  <c r="U82" i="8"/>
  <c r="V82" i="8"/>
  <c r="V28" i="8"/>
  <c r="D82" i="8"/>
  <c r="D84" i="8"/>
  <c r="D83" i="8"/>
  <c r="D63" i="8"/>
  <c r="D64" i="8"/>
  <c r="D65" i="8"/>
  <c r="D62" i="8"/>
  <c r="F57" i="8"/>
  <c r="G57" i="8"/>
  <c r="F58" i="8"/>
  <c r="G58" i="8"/>
  <c r="F56" i="8"/>
  <c r="F55" i="8"/>
  <c r="D57" i="8"/>
  <c r="D58" i="8"/>
  <c r="D56" i="8"/>
  <c r="E55" i="8"/>
  <c r="J55" i="8"/>
  <c r="K55" i="8"/>
  <c r="L55" i="8"/>
  <c r="M55" i="8"/>
  <c r="N55" i="8"/>
  <c r="O55" i="8"/>
  <c r="Q55" i="8"/>
  <c r="S55" i="8"/>
  <c r="D55" i="8"/>
  <c r="E60" i="8"/>
  <c r="N60" i="8"/>
  <c r="Q60" i="8"/>
  <c r="U67" i="8"/>
  <c r="V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E55" i="7"/>
  <c r="F55" i="7"/>
  <c r="G55" i="7"/>
  <c r="D55" i="7"/>
  <c r="J30" i="7"/>
  <c r="K30" i="7"/>
  <c r="E30" i="7"/>
  <c r="F30" i="7"/>
  <c r="G30" i="7"/>
  <c r="D30" i="7"/>
  <c r="I57" i="7"/>
  <c r="I58" i="7"/>
  <c r="L57" i="7"/>
  <c r="L58" i="7"/>
  <c r="G57" i="7"/>
  <c r="G59" i="7"/>
  <c r="G60" i="7"/>
  <c r="G58" i="7"/>
  <c r="D57" i="7"/>
  <c r="D59" i="7"/>
  <c r="D60" i="7"/>
  <c r="D58" i="7"/>
  <c r="G65" i="7"/>
  <c r="G66" i="7"/>
  <c r="G67" i="7"/>
  <c r="G64" i="7"/>
  <c r="D65" i="7"/>
  <c r="D66" i="7"/>
  <c r="D67" i="7"/>
  <c r="D64" i="7"/>
  <c r="I84" i="7"/>
  <c r="I30" i="7"/>
  <c r="J84" i="7"/>
  <c r="K84" i="7"/>
  <c r="L84" i="7"/>
  <c r="L30" i="7"/>
  <c r="M84" i="7"/>
  <c r="D84" i="7"/>
  <c r="D86" i="7"/>
  <c r="D85" i="7"/>
  <c r="G84" i="7"/>
  <c r="G86" i="7"/>
  <c r="G85" i="7"/>
  <c r="Q58" i="6"/>
  <c r="R56" i="6"/>
  <c r="Q56" i="6"/>
  <c r="R84" i="6"/>
  <c r="R82" i="6"/>
  <c r="Q84" i="6"/>
  <c r="Q82" i="6"/>
  <c r="R83" i="6"/>
  <c r="Q83" i="6"/>
  <c r="R62" i="6"/>
  <c r="O28" i="6"/>
  <c r="O55" i="6"/>
  <c r="O58" i="6"/>
  <c r="O57" i="6"/>
  <c r="O65" i="6"/>
  <c r="M82" i="6"/>
  <c r="J28" i="6"/>
  <c r="I28" i="6"/>
  <c r="G26" i="6"/>
  <c r="G28" i="6"/>
  <c r="G53" i="6"/>
  <c r="F53" i="6"/>
  <c r="F26" i="6"/>
  <c r="D26" i="6"/>
  <c r="F84" i="6"/>
  <c r="F83" i="6"/>
  <c r="F82" i="6"/>
  <c r="F63" i="6"/>
  <c r="F64" i="6"/>
  <c r="F65" i="6"/>
  <c r="F62" i="6"/>
  <c r="F57" i="6"/>
  <c r="F58" i="6"/>
  <c r="F56" i="6"/>
  <c r="D28" i="6"/>
  <c r="D55" i="6"/>
  <c r="D61" i="6"/>
  <c r="D65" i="6"/>
  <c r="D64" i="6"/>
  <c r="D63" i="6"/>
  <c r="D62" i="6"/>
  <c r="D58" i="6"/>
  <c r="D57" i="6"/>
  <c r="D56" i="6"/>
  <c r="D84" i="6"/>
  <c r="D82" i="6"/>
  <c r="D83" i="6"/>
  <c r="E82" i="6"/>
  <c r="G82" i="6"/>
  <c r="H82" i="6"/>
  <c r="I82" i="6"/>
  <c r="J82" i="6"/>
  <c r="K82" i="6"/>
  <c r="L82" i="6"/>
  <c r="N82" i="6"/>
  <c r="O82" i="6"/>
  <c r="P82" i="6"/>
  <c r="P28" i="6"/>
  <c r="G55" i="6"/>
  <c r="H55" i="6"/>
  <c r="I55" i="6"/>
  <c r="J55" i="6"/>
  <c r="K55" i="6"/>
  <c r="L55" i="6"/>
  <c r="M55" i="6"/>
  <c r="N55" i="6"/>
  <c r="P55" i="6"/>
  <c r="Q24" i="8"/>
  <c r="N24" i="8"/>
  <c r="I55" i="8"/>
  <c r="G56" i="8"/>
  <c r="G55" i="8"/>
  <c r="F55" i="6"/>
  <c r="K317" i="4"/>
  <c r="BC62" i="13"/>
  <c r="BC61" i="13"/>
  <c r="AX62" i="13"/>
  <c r="AX61" i="13"/>
  <c r="Z62" i="13"/>
  <c r="AA62" i="13"/>
  <c r="AB62" i="13"/>
  <c r="AC62" i="13"/>
  <c r="N68" i="10"/>
  <c r="I68" i="10"/>
  <c r="X68" i="10"/>
  <c r="AW62" i="13"/>
  <c r="AW61" i="13"/>
  <c r="AV62" i="13"/>
  <c r="AV61" i="13"/>
  <c r="AU62" i="13"/>
  <c r="AU61" i="13"/>
  <c r="K293" i="4"/>
  <c r="K292" i="4"/>
  <c r="AR65" i="9"/>
  <c r="AR67" i="9"/>
  <c r="AC68" i="10"/>
  <c r="AC54" i="10"/>
  <c r="AC27" i="10"/>
  <c r="AC25" i="10"/>
  <c r="BJ66" i="9"/>
  <c r="BJ63" i="9"/>
  <c r="BJ62" i="9"/>
  <c r="BF64" i="9"/>
  <c r="BF63" i="9"/>
  <c r="L62" i="8"/>
  <c r="T64" i="9"/>
  <c r="F64" i="9"/>
  <c r="I61" i="6"/>
  <c r="I60" i="6"/>
  <c r="I53" i="6"/>
  <c r="J61" i="6"/>
  <c r="J60" i="6"/>
  <c r="J53" i="6"/>
  <c r="N61" i="6"/>
  <c r="N60" i="6"/>
  <c r="E60" i="6"/>
  <c r="E53" i="6"/>
  <c r="E26" i="6"/>
  <c r="AS62" i="13"/>
  <c r="AS61" i="13"/>
  <c r="AL62" i="13"/>
  <c r="AL61" i="13"/>
  <c r="AL54" i="13"/>
  <c r="AL27" i="13"/>
  <c r="AL25" i="13"/>
  <c r="AN62" i="13"/>
  <c r="AN61" i="13"/>
  <c r="AN54" i="13"/>
  <c r="AN27" i="13"/>
  <c r="AN25" i="13"/>
  <c r="P62" i="13"/>
  <c r="P61" i="13"/>
  <c r="P54" i="13"/>
  <c r="P27" i="13"/>
  <c r="P25" i="13"/>
  <c r="R62" i="13"/>
  <c r="R61" i="13"/>
  <c r="R54" i="13"/>
  <c r="R27" i="13"/>
  <c r="R25" i="13"/>
  <c r="S62" i="13"/>
  <c r="S61" i="13"/>
  <c r="S54" i="13"/>
  <c r="S27" i="13"/>
  <c r="S25" i="13"/>
  <c r="V62" i="11"/>
  <c r="V61" i="11" s="1"/>
  <c r="V54" i="11" s="1"/>
  <c r="V27" i="11" s="1"/>
  <c r="V66" i="10"/>
  <c r="L66" i="10"/>
  <c r="L64" i="10"/>
  <c r="L62" i="10"/>
  <c r="L61" i="10"/>
  <c r="L54" i="10"/>
  <c r="L27" i="10"/>
  <c r="L25" i="10"/>
  <c r="L65" i="10"/>
  <c r="H62" i="10"/>
  <c r="H61" i="10"/>
  <c r="I62" i="10"/>
  <c r="I61" i="10"/>
  <c r="O62" i="10"/>
  <c r="O61" i="10"/>
  <c r="P62" i="10"/>
  <c r="P61" i="10"/>
  <c r="P54" i="10"/>
  <c r="P27" i="10"/>
  <c r="P25" i="10"/>
  <c r="Q62" i="10"/>
  <c r="Q61" i="10"/>
  <c r="Q54" i="10"/>
  <c r="Q27" i="10"/>
  <c r="Q25" i="10"/>
  <c r="R62" i="10"/>
  <c r="R61" i="10"/>
  <c r="S62" i="10"/>
  <c r="S61" i="10"/>
  <c r="S54" i="10"/>
  <c r="S27" i="10"/>
  <c r="S25" i="10"/>
  <c r="T62" i="10"/>
  <c r="T61" i="10"/>
  <c r="T54" i="10"/>
  <c r="T27" i="10"/>
  <c r="T25" i="10"/>
  <c r="U62" i="10"/>
  <c r="U61" i="10"/>
  <c r="U54" i="10"/>
  <c r="U27" i="10"/>
  <c r="U25" i="10"/>
  <c r="W62" i="10"/>
  <c r="W61" i="10"/>
  <c r="W54" i="10"/>
  <c r="W27" i="10"/>
  <c r="W25" i="10"/>
  <c r="X62" i="10"/>
  <c r="X61" i="10"/>
  <c r="Y62" i="10"/>
  <c r="Y61" i="10"/>
  <c r="Y54" i="10"/>
  <c r="Y27" i="10"/>
  <c r="Y25" i="10"/>
  <c r="Z62" i="10"/>
  <c r="Z61" i="10"/>
  <c r="Z54" i="10"/>
  <c r="Z27" i="10"/>
  <c r="Z25" i="10"/>
  <c r="AB62" i="10"/>
  <c r="AB61" i="10"/>
  <c r="AB54" i="10"/>
  <c r="AB27" i="10"/>
  <c r="AB25" i="10"/>
  <c r="AC62" i="10"/>
  <c r="AC61" i="10"/>
  <c r="AD62" i="10"/>
  <c r="AD61" i="10"/>
  <c r="AE62" i="10"/>
  <c r="AE61" i="10"/>
  <c r="AF62" i="10"/>
  <c r="AF61" i="10"/>
  <c r="AF27" i="10"/>
  <c r="AF25" i="10"/>
  <c r="AG62" i="10"/>
  <c r="AG61" i="10"/>
  <c r="AH62" i="10"/>
  <c r="AH61" i="10"/>
  <c r="AP64" i="11"/>
  <c r="AK63" i="9"/>
  <c r="I63" i="9"/>
  <c r="E63" i="9"/>
  <c r="L63" i="9"/>
  <c r="M63" i="9"/>
  <c r="M62" i="9"/>
  <c r="N63" i="9"/>
  <c r="O63" i="9"/>
  <c r="P63" i="9"/>
  <c r="Q63" i="9"/>
  <c r="Q55" i="9"/>
  <c r="Q28" i="9"/>
  <c r="Q26" i="9"/>
  <c r="R63" i="9"/>
  <c r="R55" i="9"/>
  <c r="R28" i="9"/>
  <c r="R26" i="9"/>
  <c r="S63" i="9"/>
  <c r="U63" i="9"/>
  <c r="V63" i="9"/>
  <c r="V62" i="9"/>
  <c r="X63" i="9"/>
  <c r="X62" i="9"/>
  <c r="Y63" i="9"/>
  <c r="Z63" i="9"/>
  <c r="AB63" i="9"/>
  <c r="AC63" i="9"/>
  <c r="AE63" i="9"/>
  <c r="AF63" i="9"/>
  <c r="AF55" i="9"/>
  <c r="AG63" i="9"/>
  <c r="AG55" i="9"/>
  <c r="AG28" i="9"/>
  <c r="AI63" i="9"/>
  <c r="AI55" i="9"/>
  <c r="AI28" i="9"/>
  <c r="AJ63" i="9"/>
  <c r="AL63" i="9"/>
  <c r="AM63" i="9"/>
  <c r="AN63" i="9"/>
  <c r="AP63" i="9"/>
  <c r="AQ63" i="9"/>
  <c r="AQ55" i="9"/>
  <c r="AQ28" i="9"/>
  <c r="AS63" i="9"/>
  <c r="AS62" i="9"/>
  <c r="AT63" i="9"/>
  <c r="AT55" i="9"/>
  <c r="AT28" i="9"/>
  <c r="AT26" i="9"/>
  <c r="AU63" i="9"/>
  <c r="AU55" i="9"/>
  <c r="AU28" i="9"/>
  <c r="AV63" i="9"/>
  <c r="AW63" i="9"/>
  <c r="AW62" i="9"/>
  <c r="AX63" i="9"/>
  <c r="AX62" i="9"/>
  <c r="AY63" i="9"/>
  <c r="AY62" i="9"/>
  <c r="AZ63" i="9"/>
  <c r="AZ62" i="9"/>
  <c r="BA63" i="9"/>
  <c r="BB63" i="9"/>
  <c r="BD63" i="9"/>
  <c r="BD62" i="9"/>
  <c r="BE63" i="9"/>
  <c r="BE62" i="9"/>
  <c r="BG63" i="9"/>
  <c r="BH63" i="9"/>
  <c r="BH55" i="9"/>
  <c r="BH28" i="9"/>
  <c r="BH26" i="9"/>
  <c r="BI63" i="9"/>
  <c r="BK63" i="9"/>
  <c r="BL63" i="9"/>
  <c r="BN63" i="9"/>
  <c r="BO63" i="9"/>
  <c r="BO62" i="9"/>
  <c r="BP63" i="9"/>
  <c r="BP55" i="9"/>
  <c r="BP28" i="9"/>
  <c r="BQ63" i="9"/>
  <c r="BR63" i="9"/>
  <c r="BS63" i="9"/>
  <c r="BS55" i="9"/>
  <c r="BS28" i="9"/>
  <c r="BT63" i="9"/>
  <c r="BU63" i="9"/>
  <c r="BU62" i="9"/>
  <c r="BV63" i="9"/>
  <c r="M63" i="8"/>
  <c r="M61" i="8"/>
  <c r="M60" i="8"/>
  <c r="M53" i="8"/>
  <c r="M26" i="8"/>
  <c r="M24" i="8"/>
  <c r="BC65" i="9"/>
  <c r="BC63" i="9"/>
  <c r="M64" i="8"/>
  <c r="I64" i="8"/>
  <c r="BC66" i="9"/>
  <c r="AO66" i="9"/>
  <c r="M65" i="8"/>
  <c r="BC67" i="9"/>
  <c r="AO67" i="9"/>
  <c r="N63" i="8"/>
  <c r="AA65" i="9"/>
  <c r="N65" i="8"/>
  <c r="AA67" i="9"/>
  <c r="N62" i="8"/>
  <c r="AA64" i="9"/>
  <c r="E61" i="8"/>
  <c r="J61" i="8"/>
  <c r="J60" i="8"/>
  <c r="K61" i="8"/>
  <c r="K60" i="8"/>
  <c r="O61" i="8"/>
  <c r="O60" i="8"/>
  <c r="U61" i="8"/>
  <c r="E63" i="7"/>
  <c r="F63" i="7"/>
  <c r="H63" i="7"/>
  <c r="J63" i="7"/>
  <c r="K63" i="7"/>
  <c r="M63" i="7"/>
  <c r="N63" i="7"/>
  <c r="O63" i="7"/>
  <c r="P63" i="7"/>
  <c r="Q63" i="7"/>
  <c r="R63" i="7"/>
  <c r="S63" i="7"/>
  <c r="V63" i="7"/>
  <c r="W63" i="7"/>
  <c r="N64" i="8"/>
  <c r="L63" i="8"/>
  <c r="T65" i="9"/>
  <c r="J77" i="4"/>
  <c r="J28" i="4"/>
  <c r="J33" i="4"/>
  <c r="AQ66" i="11"/>
  <c r="AQ62" i="11" s="1"/>
  <c r="AQ61" i="11" s="1"/>
  <c r="AQ54" i="11" s="1"/>
  <c r="AQ27" i="11" s="1"/>
  <c r="AQ25" i="11" s="1"/>
  <c r="AR66" i="11"/>
  <c r="AR62" i="11" s="1"/>
  <c r="AR61" i="11" s="1"/>
  <c r="AR54" i="11" s="1"/>
  <c r="AR27" i="11" s="1"/>
  <c r="AR25" i="11" s="1"/>
  <c r="AS66" i="11"/>
  <c r="AT66" i="11"/>
  <c r="CC66" i="11"/>
  <c r="J66" i="10"/>
  <c r="K66" i="10"/>
  <c r="M66" i="10"/>
  <c r="N66" i="10"/>
  <c r="G67" i="9"/>
  <c r="E64" i="10"/>
  <c r="H67" i="9"/>
  <c r="F64" i="10"/>
  <c r="J67" i="9"/>
  <c r="K67" i="9"/>
  <c r="P63" i="8"/>
  <c r="L64" i="8"/>
  <c r="T66" i="9"/>
  <c r="P64" i="8"/>
  <c r="P65" i="8"/>
  <c r="K28" i="6"/>
  <c r="M28" i="6"/>
  <c r="J293" i="4"/>
  <c r="J292" i="4"/>
  <c r="J291" i="4"/>
  <c r="K68" i="11"/>
  <c r="AF68" i="11"/>
  <c r="AF54" i="11" s="1"/>
  <c r="AF27" i="11" s="1"/>
  <c r="AF25" i="11" s="1"/>
  <c r="AI29" i="11"/>
  <c r="AM68" i="11"/>
  <c r="F62" i="11"/>
  <c r="F61" i="11" s="1"/>
  <c r="F54" i="11" s="1"/>
  <c r="F27" i="11" s="1"/>
  <c r="E62" i="11"/>
  <c r="E61" i="11"/>
  <c r="E54" i="11" s="1"/>
  <c r="E27" i="11" s="1"/>
  <c r="AV62" i="9"/>
  <c r="BI62" i="9"/>
  <c r="BW63" i="9"/>
  <c r="BW62" i="9"/>
  <c r="BX63" i="9"/>
  <c r="BX62" i="9"/>
  <c r="BY63" i="9"/>
  <c r="BZ63" i="9"/>
  <c r="AH68" i="10"/>
  <c r="AD68" i="10"/>
  <c r="AE68" i="10"/>
  <c r="AF68" i="10"/>
  <c r="AG68" i="10"/>
  <c r="F68" i="10"/>
  <c r="F67" i="10"/>
  <c r="G68" i="10"/>
  <c r="G67" i="10"/>
  <c r="H68" i="10"/>
  <c r="H67" i="10"/>
  <c r="P62" i="8"/>
  <c r="AH64" i="9"/>
  <c r="F28" i="6"/>
  <c r="H28" i="6"/>
  <c r="L28" i="6"/>
  <c r="N28" i="6"/>
  <c r="O25" i="10"/>
  <c r="J65" i="10"/>
  <c r="K65" i="10"/>
  <c r="J63" i="10"/>
  <c r="K63" i="10"/>
  <c r="M64" i="10"/>
  <c r="N64" i="10"/>
  <c r="M65" i="10"/>
  <c r="N65" i="10"/>
  <c r="M63" i="10"/>
  <c r="N63" i="10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H64" i="9"/>
  <c r="N61" i="13"/>
  <c r="N54" i="13"/>
  <c r="N27" i="13"/>
  <c r="N25" i="13"/>
  <c r="M61" i="13"/>
  <c r="M54" i="13"/>
  <c r="M27" i="13"/>
  <c r="M25" i="13"/>
  <c r="L61" i="13"/>
  <c r="L54" i="13"/>
  <c r="L27" i="13"/>
  <c r="L25" i="13"/>
  <c r="K61" i="13"/>
  <c r="K54" i="13"/>
  <c r="K27" i="13"/>
  <c r="K25" i="13"/>
  <c r="J61" i="13"/>
  <c r="J27" i="13"/>
  <c r="J25" i="13"/>
  <c r="J26" i="8"/>
  <c r="J24" i="8"/>
  <c r="I23" i="12"/>
  <c r="F66" i="6"/>
  <c r="J74" i="4"/>
  <c r="D12" i="4"/>
  <c r="E51" i="13"/>
  <c r="E50" i="13"/>
  <c r="E33" i="13"/>
  <c r="E26" i="13"/>
  <c r="F51" i="13"/>
  <c r="F50" i="13"/>
  <c r="F33" i="13"/>
  <c r="F26" i="13"/>
  <c r="G51" i="13"/>
  <c r="G50" i="13"/>
  <c r="G33" i="13"/>
  <c r="G26" i="13"/>
  <c r="H51" i="13"/>
  <c r="H50" i="13"/>
  <c r="H33" i="13"/>
  <c r="H26" i="13"/>
  <c r="I51" i="13"/>
  <c r="I50" i="13"/>
  <c r="I33" i="13"/>
  <c r="I26" i="13"/>
  <c r="J51" i="13"/>
  <c r="J50" i="13"/>
  <c r="J33" i="13"/>
  <c r="J26" i="13"/>
  <c r="K51" i="13"/>
  <c r="K50" i="13"/>
  <c r="K33" i="13"/>
  <c r="K26" i="13"/>
  <c r="L51" i="13"/>
  <c r="L50" i="13"/>
  <c r="L33" i="13"/>
  <c r="L26" i="13"/>
  <c r="M51" i="13"/>
  <c r="M50" i="13"/>
  <c r="M33" i="13"/>
  <c r="M26" i="13"/>
  <c r="N51" i="13"/>
  <c r="N50" i="13"/>
  <c r="N33" i="13"/>
  <c r="N26" i="13"/>
  <c r="O51" i="13"/>
  <c r="O50" i="13"/>
  <c r="O33" i="13"/>
  <c r="O26" i="13"/>
  <c r="P51" i="13"/>
  <c r="P50" i="13"/>
  <c r="P33" i="13"/>
  <c r="P26" i="13"/>
  <c r="Q51" i="13"/>
  <c r="Q50" i="13"/>
  <c r="Q33" i="13"/>
  <c r="Q26" i="13"/>
  <c r="R51" i="13"/>
  <c r="R50" i="13"/>
  <c r="R33" i="13"/>
  <c r="R26" i="13"/>
  <c r="S51" i="13"/>
  <c r="S50" i="13"/>
  <c r="S33" i="13"/>
  <c r="S26" i="13"/>
  <c r="T51" i="13"/>
  <c r="T50" i="13"/>
  <c r="T33" i="13"/>
  <c r="T26" i="13"/>
  <c r="U51" i="13"/>
  <c r="U50" i="13"/>
  <c r="U33" i="13"/>
  <c r="U26" i="13"/>
  <c r="V51" i="13"/>
  <c r="V50" i="13"/>
  <c r="V33" i="13"/>
  <c r="V26" i="13"/>
  <c r="W51" i="13"/>
  <c r="W50" i="13"/>
  <c r="W33" i="13"/>
  <c r="W26" i="13"/>
  <c r="X51" i="13"/>
  <c r="X50" i="13"/>
  <c r="X33" i="13"/>
  <c r="X26" i="13"/>
  <c r="Y51" i="13"/>
  <c r="Y50" i="13"/>
  <c r="Y33" i="13"/>
  <c r="Y26" i="13"/>
  <c r="Z51" i="13"/>
  <c r="Z50" i="13"/>
  <c r="Z33" i="13"/>
  <c r="Z26" i="13"/>
  <c r="AA51" i="13"/>
  <c r="AA50" i="13"/>
  <c r="AA33" i="13"/>
  <c r="AA26" i="13"/>
  <c r="AB51" i="13"/>
  <c r="AB50" i="13"/>
  <c r="AB33" i="13"/>
  <c r="AB26" i="13"/>
  <c r="AC51" i="13"/>
  <c r="AC50" i="13"/>
  <c r="AC33" i="13"/>
  <c r="AC26" i="13"/>
  <c r="AE51" i="13"/>
  <c r="AE50" i="13"/>
  <c r="AE33" i="13"/>
  <c r="AE26" i="13"/>
  <c r="AF51" i="13"/>
  <c r="AF50" i="13"/>
  <c r="AF33" i="13"/>
  <c r="AG51" i="13"/>
  <c r="AG50" i="13"/>
  <c r="AG33" i="13"/>
  <c r="AH51" i="13"/>
  <c r="AH50" i="13"/>
  <c r="AH33" i="13"/>
  <c r="AI51" i="13"/>
  <c r="AI50" i="13"/>
  <c r="AI33" i="13"/>
  <c r="AJ51" i="13"/>
  <c r="AJ50" i="13"/>
  <c r="AJ33" i="13"/>
  <c r="AJ26" i="13"/>
  <c r="AK51" i="13"/>
  <c r="AK50" i="13"/>
  <c r="AK33" i="13"/>
  <c r="AK26" i="13"/>
  <c r="AL51" i="13"/>
  <c r="AL50" i="13"/>
  <c r="AL33" i="13"/>
  <c r="AL26" i="13"/>
  <c r="AM51" i="13"/>
  <c r="AM50" i="13"/>
  <c r="AM33" i="13"/>
  <c r="AM26" i="13"/>
  <c r="AN51" i="13"/>
  <c r="AN50" i="13"/>
  <c r="AN33" i="13"/>
  <c r="AN26" i="13"/>
  <c r="AO51" i="13"/>
  <c r="AO50" i="13"/>
  <c r="AO33" i="13"/>
  <c r="AP51" i="13"/>
  <c r="AP50" i="13"/>
  <c r="AP33" i="13"/>
  <c r="AQ51" i="13"/>
  <c r="AQ50" i="13"/>
  <c r="AQ33" i="13"/>
  <c r="AR51" i="13"/>
  <c r="AR50" i="13"/>
  <c r="AR33" i="13"/>
  <c r="AS51" i="13"/>
  <c r="AS50" i="13"/>
  <c r="AS33" i="13"/>
  <c r="AT51" i="13"/>
  <c r="AT50" i="13"/>
  <c r="AT33" i="13"/>
  <c r="AU51" i="13"/>
  <c r="AU50" i="13"/>
  <c r="AU33" i="13"/>
  <c r="AV51" i="13"/>
  <c r="AV50" i="13"/>
  <c r="AV33" i="13"/>
  <c r="AW51" i="13"/>
  <c r="AW50" i="13"/>
  <c r="AW33" i="13"/>
  <c r="AX51" i="13"/>
  <c r="AX50" i="13"/>
  <c r="AX33" i="13"/>
  <c r="AY51" i="13"/>
  <c r="AY50" i="13"/>
  <c r="AY33" i="13"/>
  <c r="AZ51" i="13"/>
  <c r="AZ50" i="13"/>
  <c r="AZ33" i="13"/>
  <c r="BA51" i="13"/>
  <c r="BA50" i="13"/>
  <c r="BA33" i="13"/>
  <c r="BB51" i="13"/>
  <c r="BB50" i="13"/>
  <c r="BB33" i="13"/>
  <c r="BC51" i="13"/>
  <c r="BC50" i="13"/>
  <c r="BC33" i="13"/>
  <c r="D68" i="11"/>
  <c r="E68" i="11"/>
  <c r="F68" i="11"/>
  <c r="G68" i="11"/>
  <c r="H68" i="11"/>
  <c r="I68" i="11"/>
  <c r="J68" i="11"/>
  <c r="L68" i="11"/>
  <c r="M68" i="11"/>
  <c r="N68" i="11"/>
  <c r="O68" i="11"/>
  <c r="P68" i="11"/>
  <c r="Q68" i="11"/>
  <c r="R68" i="11"/>
  <c r="S68" i="11"/>
  <c r="T68" i="11"/>
  <c r="U68" i="11"/>
  <c r="V68" i="11"/>
  <c r="W68" i="11"/>
  <c r="X68" i="11"/>
  <c r="Z68" i="11"/>
  <c r="AA68" i="11"/>
  <c r="AB68" i="11"/>
  <c r="AC68" i="11"/>
  <c r="AD68" i="11"/>
  <c r="AE68" i="11"/>
  <c r="AG68" i="11"/>
  <c r="AH68" i="11"/>
  <c r="AI68" i="11"/>
  <c r="AJ68" i="11"/>
  <c r="AK68" i="11"/>
  <c r="AL68" i="11"/>
  <c r="AN68" i="11"/>
  <c r="AO68" i="11"/>
  <c r="AP68" i="11"/>
  <c r="AQ68" i="11"/>
  <c r="AR68" i="11"/>
  <c r="AS68" i="11"/>
  <c r="AT68" i="11"/>
  <c r="AU68" i="11"/>
  <c r="AV68" i="11"/>
  <c r="AW68" i="11"/>
  <c r="AX68" i="11"/>
  <c r="AY68" i="11"/>
  <c r="AZ68" i="11"/>
  <c r="BA68" i="11"/>
  <c r="BB68" i="11"/>
  <c r="BC68" i="11"/>
  <c r="BD68" i="11"/>
  <c r="BE68" i="11"/>
  <c r="BF68" i="11"/>
  <c r="BG68" i="11"/>
  <c r="BH68" i="11"/>
  <c r="BH54" i="11"/>
  <c r="BH27" i="11" s="1"/>
  <c r="BH25" i="11" s="1"/>
  <c r="BI68" i="11"/>
  <c r="BJ68" i="11"/>
  <c r="BK68" i="11"/>
  <c r="BL68" i="11"/>
  <c r="BM68" i="11"/>
  <c r="BN68" i="11"/>
  <c r="BO68" i="11"/>
  <c r="BO54" i="11" s="1"/>
  <c r="BO27" i="11" s="1"/>
  <c r="BO25" i="11" s="1"/>
  <c r="BP68" i="11"/>
  <c r="BQ68" i="11"/>
  <c r="BR68" i="11"/>
  <c r="BS68" i="11"/>
  <c r="BT68" i="11"/>
  <c r="BU68" i="11"/>
  <c r="BV68" i="11"/>
  <c r="BW68" i="11"/>
  <c r="BX68" i="11"/>
  <c r="BY68" i="11"/>
  <c r="BZ68" i="11"/>
  <c r="CA68" i="11"/>
  <c r="CB68" i="11"/>
  <c r="CC68" i="11"/>
  <c r="CD68" i="11"/>
  <c r="E68" i="10"/>
  <c r="E67" i="10"/>
  <c r="J68" i="10"/>
  <c r="K68" i="10"/>
  <c r="L68" i="10"/>
  <c r="M68" i="10"/>
  <c r="O68" i="10"/>
  <c r="P68" i="10"/>
  <c r="Q68" i="10"/>
  <c r="R68" i="10"/>
  <c r="S68" i="10"/>
  <c r="T68" i="10"/>
  <c r="U68" i="10"/>
  <c r="V68" i="10"/>
  <c r="W68" i="10"/>
  <c r="Y68" i="10"/>
  <c r="Z68" i="10"/>
  <c r="AA68" i="10"/>
  <c r="AB68" i="10"/>
  <c r="C68" i="10"/>
  <c r="BM69" i="9"/>
  <c r="BN69" i="9"/>
  <c r="BO69" i="9"/>
  <c r="BP69" i="9"/>
  <c r="BQ69" i="9"/>
  <c r="BR69" i="9"/>
  <c r="BS69" i="9"/>
  <c r="BT69" i="9"/>
  <c r="BU69" i="9"/>
  <c r="BV69" i="9"/>
  <c r="BW69" i="9"/>
  <c r="BX69" i="9"/>
  <c r="BY69" i="9"/>
  <c r="BZ69" i="9"/>
  <c r="CA69" i="9"/>
  <c r="C67" i="8"/>
  <c r="X69" i="7"/>
  <c r="J69" i="7"/>
  <c r="K69" i="7"/>
  <c r="M69" i="7"/>
  <c r="N69" i="7"/>
  <c r="O69" i="7"/>
  <c r="O62" i="7"/>
  <c r="O55" i="7"/>
  <c r="O28" i="7"/>
  <c r="P69" i="7"/>
  <c r="Q69" i="7"/>
  <c r="Q62" i="7"/>
  <c r="Q55" i="7"/>
  <c r="Q28" i="7"/>
  <c r="R69" i="7"/>
  <c r="S69" i="7"/>
  <c r="U69" i="7"/>
  <c r="V69" i="7"/>
  <c r="W69" i="7"/>
  <c r="C69" i="7"/>
  <c r="C67" i="6"/>
  <c r="E69" i="7"/>
  <c r="F69" i="7"/>
  <c r="H69" i="7"/>
  <c r="H62" i="7"/>
  <c r="H28" i="7"/>
  <c r="AQ51" i="11"/>
  <c r="AQ50" i="11"/>
  <c r="AQ33" i="11"/>
  <c r="AQ26" i="11"/>
  <c r="AR51" i="11"/>
  <c r="AR50" i="11" s="1"/>
  <c r="AR33" i="11" s="1"/>
  <c r="AR26" i="11" s="1"/>
  <c r="AS51" i="11"/>
  <c r="AS50" i="11" s="1"/>
  <c r="AS33" i="11" s="1"/>
  <c r="AS26" i="11" s="1"/>
  <c r="AT51" i="11"/>
  <c r="AT50" i="11"/>
  <c r="AT33" i="11"/>
  <c r="AT26" i="11"/>
  <c r="AU51" i="11"/>
  <c r="AU50" i="11" s="1"/>
  <c r="AU33" i="11" s="1"/>
  <c r="AU26" i="11" s="1"/>
  <c r="AU25" i="11" s="1"/>
  <c r="AV51" i="11"/>
  <c r="AV50" i="11" s="1"/>
  <c r="AV33" i="11" s="1"/>
  <c r="AV26" i="11" s="1"/>
  <c r="AV25" i="11" s="1"/>
  <c r="AW51" i="11"/>
  <c r="AW50" i="11"/>
  <c r="AW33" i="11" s="1"/>
  <c r="AW26" i="11" s="1"/>
  <c r="AX51" i="11"/>
  <c r="AX50" i="11" s="1"/>
  <c r="AX33" i="11" s="1"/>
  <c r="AX26" i="11" s="1"/>
  <c r="AY51" i="11"/>
  <c r="AY50" i="11" s="1"/>
  <c r="AY33" i="11" s="1"/>
  <c r="AY26" i="11" s="1"/>
  <c r="AZ51" i="11"/>
  <c r="AZ50" i="11"/>
  <c r="AZ33" i="11" s="1"/>
  <c r="AZ26" i="11" s="1"/>
  <c r="BA51" i="11"/>
  <c r="BA50" i="11" s="1"/>
  <c r="BA33" i="11" s="1"/>
  <c r="BA26" i="11" s="1"/>
  <c r="BA25" i="11" s="1"/>
  <c r="BB51" i="11"/>
  <c r="BB50" i="11" s="1"/>
  <c r="BB33" i="11" s="1"/>
  <c r="BB26" i="11" s="1"/>
  <c r="BB25" i="11" s="1"/>
  <c r="BC51" i="11"/>
  <c r="BC50" i="11"/>
  <c r="BC33" i="11" s="1"/>
  <c r="BC26" i="11" s="1"/>
  <c r="BC25" i="11" s="1"/>
  <c r="BD51" i="11"/>
  <c r="BD50" i="11" s="1"/>
  <c r="BD33" i="11" s="1"/>
  <c r="BD26" i="11" s="1"/>
  <c r="BE51" i="11"/>
  <c r="BE50" i="11"/>
  <c r="BE33" i="11"/>
  <c r="BE26" i="11" s="1"/>
  <c r="BE25" i="11" s="1"/>
  <c r="BF51" i="11"/>
  <c r="BF50" i="11" s="1"/>
  <c r="BF33" i="11" s="1"/>
  <c r="BF26" i="11" s="1"/>
  <c r="BF25" i="11" s="1"/>
  <c r="BG51" i="11"/>
  <c r="BG50" i="11" s="1"/>
  <c r="BG33" i="11" s="1"/>
  <c r="BG26" i="11" s="1"/>
  <c r="BG25" i="11" s="1"/>
  <c r="BH51" i="11"/>
  <c r="BH50" i="11"/>
  <c r="BH33" i="11" s="1"/>
  <c r="BH26" i="11" s="1"/>
  <c r="BI51" i="11"/>
  <c r="BI50" i="11"/>
  <c r="BI33" i="11" s="1"/>
  <c r="BI26" i="11" s="1"/>
  <c r="BI25" i="11" s="1"/>
  <c r="BJ51" i="11"/>
  <c r="BJ50" i="11"/>
  <c r="BJ33" i="11"/>
  <c r="BJ26" i="11" s="1"/>
  <c r="BJ25" i="11" s="1"/>
  <c r="BK51" i="11"/>
  <c r="BK50" i="11" s="1"/>
  <c r="BK33" i="11" s="1"/>
  <c r="BK26" i="11" s="1"/>
  <c r="BL51" i="11"/>
  <c r="BL50" i="11" s="1"/>
  <c r="BL33" i="11" s="1"/>
  <c r="BL26" i="11" s="1"/>
  <c r="BL25" i="11" s="1"/>
  <c r="BM51" i="11"/>
  <c r="BM50" i="11" s="1"/>
  <c r="BM33" i="11" s="1"/>
  <c r="BM26" i="11" s="1"/>
  <c r="BM25" i="11" s="1"/>
  <c r="BN51" i="11"/>
  <c r="BN50" i="11"/>
  <c r="BN33" i="11" s="1"/>
  <c r="BN26" i="11" s="1"/>
  <c r="BN25" i="11" s="1"/>
  <c r="BO51" i="11"/>
  <c r="BO50" i="11"/>
  <c r="BO33" i="11"/>
  <c r="BO26" i="11" s="1"/>
  <c r="BP51" i="11"/>
  <c r="BP50" i="11"/>
  <c r="BP33" i="11" s="1"/>
  <c r="BP26" i="11" s="1"/>
  <c r="BP25" i="11" s="1"/>
  <c r="BQ51" i="11"/>
  <c r="BQ50" i="11" s="1"/>
  <c r="BQ33" i="11" s="1"/>
  <c r="BQ26" i="11" s="1"/>
  <c r="BQ25" i="11" s="1"/>
  <c r="BS51" i="11"/>
  <c r="BS50" i="11" s="1"/>
  <c r="BS33" i="11" s="1"/>
  <c r="BS26" i="11" s="1"/>
  <c r="BS25" i="11" s="1"/>
  <c r="BT51" i="11"/>
  <c r="BT50" i="11"/>
  <c r="BT33" i="11" s="1"/>
  <c r="BT26" i="11" s="1"/>
  <c r="BT25" i="11" s="1"/>
  <c r="BU51" i="11"/>
  <c r="BU50" i="11"/>
  <c r="BU33" i="11"/>
  <c r="BU26" i="11" s="1"/>
  <c r="BU25" i="11" s="1"/>
  <c r="BV51" i="11"/>
  <c r="BV50" i="11" s="1"/>
  <c r="BV33" i="11" s="1"/>
  <c r="BV26" i="11" s="1"/>
  <c r="BV25" i="11" s="1"/>
  <c r="BW51" i="11"/>
  <c r="BW50" i="11"/>
  <c r="BW33" i="11"/>
  <c r="BW26" i="11"/>
  <c r="BW25" i="11"/>
  <c r="BX51" i="11"/>
  <c r="BX50" i="11"/>
  <c r="BX33" i="11"/>
  <c r="BX26" i="11" s="1"/>
  <c r="BX25" i="11" s="1"/>
  <c r="BY51" i="11"/>
  <c r="BY50" i="11" s="1"/>
  <c r="BY33" i="11" s="1"/>
  <c r="BY26" i="11" s="1"/>
  <c r="BY25" i="11" s="1"/>
  <c r="BZ51" i="11"/>
  <c r="BZ50" i="11"/>
  <c r="BZ33" i="11" s="1"/>
  <c r="BZ26" i="11" s="1"/>
  <c r="BZ25" i="11" s="1"/>
  <c r="CA51" i="11"/>
  <c r="CA50" i="11" s="1"/>
  <c r="CA33" i="11" s="1"/>
  <c r="CA26" i="11" s="1"/>
  <c r="CA25" i="11" s="1"/>
  <c r="CB51" i="11"/>
  <c r="CB50" i="11"/>
  <c r="CB33" i="11"/>
  <c r="CB26" i="11"/>
  <c r="CB25" i="11" s="1"/>
  <c r="CC51" i="11"/>
  <c r="CC50" i="11"/>
  <c r="CC33" i="11" s="1"/>
  <c r="CC26" i="11" s="1"/>
  <c r="CC25" i="11" s="1"/>
  <c r="F51" i="11"/>
  <c r="F50" i="11" s="1"/>
  <c r="F33" i="11" s="1"/>
  <c r="F26" i="11" s="1"/>
  <c r="F25" i="11" s="1"/>
  <c r="H51" i="11"/>
  <c r="H50" i="11" s="1"/>
  <c r="H33" i="11" s="1"/>
  <c r="H26" i="11" s="1"/>
  <c r="I51" i="11"/>
  <c r="I50" i="11" s="1"/>
  <c r="I33" i="11" s="1"/>
  <c r="I26" i="11" s="1"/>
  <c r="J51" i="11"/>
  <c r="J50" i="11"/>
  <c r="J33" i="11"/>
  <c r="J26" i="11"/>
  <c r="K51" i="11"/>
  <c r="K50" i="11" s="1"/>
  <c r="K33" i="11" s="1"/>
  <c r="K26" i="11" s="1"/>
  <c r="L51" i="11"/>
  <c r="L50" i="11" s="1"/>
  <c r="L33" i="11" s="1"/>
  <c r="L26" i="11" s="1"/>
  <c r="L25" i="11" s="1"/>
  <c r="M51" i="11"/>
  <c r="M50" i="11"/>
  <c r="M33" i="11"/>
  <c r="M26" i="11"/>
  <c r="N51" i="11"/>
  <c r="N50" i="11" s="1"/>
  <c r="N33" i="11" s="1"/>
  <c r="N26" i="11" s="1"/>
  <c r="O51" i="11"/>
  <c r="O50" i="11" s="1"/>
  <c r="O33" i="11" s="1"/>
  <c r="O26" i="11" s="1"/>
  <c r="P51" i="11"/>
  <c r="P50" i="11"/>
  <c r="P33" i="11"/>
  <c r="P26" i="11"/>
  <c r="Q51" i="11"/>
  <c r="Q50" i="11" s="1"/>
  <c r="Q33" i="11" s="1"/>
  <c r="Q26" i="11" s="1"/>
  <c r="Q25" i="11" s="1"/>
  <c r="R51" i="11"/>
  <c r="R50" i="11" s="1"/>
  <c r="R33" i="11" s="1"/>
  <c r="R26" i="11" s="1"/>
  <c r="R25" i="11" s="1"/>
  <c r="S51" i="11"/>
  <c r="S50" i="11"/>
  <c r="S33" i="11"/>
  <c r="S26" i="11"/>
  <c r="T51" i="11"/>
  <c r="T50" i="11" s="1"/>
  <c r="T33" i="11" s="1"/>
  <c r="T26" i="11" s="1"/>
  <c r="T25" i="11" s="1"/>
  <c r="U51" i="11"/>
  <c r="U50" i="11" s="1"/>
  <c r="U33" i="11" s="1"/>
  <c r="U26" i="11" s="1"/>
  <c r="V51" i="11"/>
  <c r="V50" i="11"/>
  <c r="V33" i="11"/>
  <c r="V26" i="11"/>
  <c r="V25" i="11" s="1"/>
  <c r="W51" i="11"/>
  <c r="W50" i="11" s="1"/>
  <c r="W33" i="11" s="1"/>
  <c r="W26" i="11" s="1"/>
  <c r="X51" i="11"/>
  <c r="X50" i="11" s="1"/>
  <c r="X33" i="11" s="1"/>
  <c r="X26" i="11" s="1"/>
  <c r="Y51" i="11"/>
  <c r="Y50" i="11"/>
  <c r="Y33" i="11"/>
  <c r="Y26" i="11"/>
  <c r="Z51" i="11"/>
  <c r="Z50" i="11" s="1"/>
  <c r="Z33" i="11" s="1"/>
  <c r="Z26" i="11" s="1"/>
  <c r="AA51" i="11"/>
  <c r="AA50" i="11" s="1"/>
  <c r="AA33" i="11" s="1"/>
  <c r="AA26" i="11" s="1"/>
  <c r="AB51" i="11"/>
  <c r="AB50" i="11"/>
  <c r="AB33" i="11"/>
  <c r="AB26" i="11"/>
  <c r="AC51" i="11"/>
  <c r="AC50" i="11" s="1"/>
  <c r="AC33" i="11" s="1"/>
  <c r="AC26" i="11" s="1"/>
  <c r="AC25" i="11" s="1"/>
  <c r="AD51" i="11"/>
  <c r="AD50" i="11" s="1"/>
  <c r="AD33" i="11" s="1"/>
  <c r="AD26" i="11" s="1"/>
  <c r="AD25" i="11" s="1"/>
  <c r="AE51" i="11"/>
  <c r="AE50" i="11"/>
  <c r="AE33" i="11"/>
  <c r="AE26" i="11"/>
  <c r="AF51" i="11"/>
  <c r="AF50" i="11" s="1"/>
  <c r="AF33" i="11" s="1"/>
  <c r="AF26" i="11" s="1"/>
  <c r="AG51" i="11"/>
  <c r="AG50" i="11" s="1"/>
  <c r="AG33" i="11" s="1"/>
  <c r="AG26" i="11" s="1"/>
  <c r="AH51" i="11"/>
  <c r="AH50" i="11" s="1"/>
  <c r="AH33" i="11" s="1"/>
  <c r="AH26" i="11" s="1"/>
  <c r="AJ51" i="11"/>
  <c r="AJ50" i="11" s="1"/>
  <c r="AJ33" i="11" s="1"/>
  <c r="AJ26" i="11" s="1"/>
  <c r="AK51" i="11"/>
  <c r="AK50" i="11" s="1"/>
  <c r="AK33" i="11" s="1"/>
  <c r="AK26" i="11" s="1"/>
  <c r="AL51" i="11"/>
  <c r="AL50" i="11" s="1"/>
  <c r="AL33" i="11" s="1"/>
  <c r="AL26" i="11" s="1"/>
  <c r="AM51" i="11"/>
  <c r="AM50" i="11" s="1"/>
  <c r="AM33" i="11" s="1"/>
  <c r="AM26" i="11" s="1"/>
  <c r="AM25" i="11" s="1"/>
  <c r="AN51" i="11"/>
  <c r="AN50" i="11"/>
  <c r="AN33" i="11" s="1"/>
  <c r="AN26" i="11" s="1"/>
  <c r="AN25" i="11" s="1"/>
  <c r="AO51" i="11"/>
  <c r="AO50" i="11" s="1"/>
  <c r="AO33" i="11" s="1"/>
  <c r="AO26" i="11" s="1"/>
  <c r="AO25" i="11" s="1"/>
  <c r="E51" i="11"/>
  <c r="E50" i="11" s="1"/>
  <c r="E33" i="11" s="1"/>
  <c r="E26" i="11" s="1"/>
  <c r="E25" i="11" s="1"/>
  <c r="E51" i="10"/>
  <c r="E50" i="10"/>
  <c r="E33" i="10"/>
  <c r="E26" i="10"/>
  <c r="F51" i="10"/>
  <c r="F50" i="10"/>
  <c r="F33" i="10"/>
  <c r="F26" i="10"/>
  <c r="G51" i="10"/>
  <c r="G50" i="10"/>
  <c r="G33" i="10"/>
  <c r="G26" i="10"/>
  <c r="H51" i="10"/>
  <c r="H50" i="10"/>
  <c r="H33" i="10"/>
  <c r="H26" i="10"/>
  <c r="I51" i="10"/>
  <c r="I50" i="10"/>
  <c r="I33" i="10"/>
  <c r="I26" i="10"/>
  <c r="E66" i="10"/>
  <c r="E65" i="10"/>
  <c r="F66" i="10"/>
  <c r="F65" i="10"/>
  <c r="K65" i="9"/>
  <c r="K66" i="9"/>
  <c r="J65" i="9"/>
  <c r="J66" i="9"/>
  <c r="H65" i="9"/>
  <c r="H66" i="9"/>
  <c r="F63" i="10"/>
  <c r="G65" i="9"/>
  <c r="G63" i="9"/>
  <c r="G66" i="9"/>
  <c r="E63" i="10"/>
  <c r="J64" i="9"/>
  <c r="K64" i="9"/>
  <c r="BW52" i="9"/>
  <c r="BX52" i="9"/>
  <c r="BY52" i="9"/>
  <c r="BZ52" i="9"/>
  <c r="BZ51" i="9"/>
  <c r="BZ34" i="9"/>
  <c r="BZ27" i="9"/>
  <c r="BZ26" i="9"/>
  <c r="AU52" i="9"/>
  <c r="AU51" i="9"/>
  <c r="AU34" i="9"/>
  <c r="AU27" i="9"/>
  <c r="AU26" i="9"/>
  <c r="AV52" i="9"/>
  <c r="AW52" i="9"/>
  <c r="AW51" i="9"/>
  <c r="AW34" i="9"/>
  <c r="AW27" i="9"/>
  <c r="AX52" i="9"/>
  <c r="AX51" i="9"/>
  <c r="AX34" i="9"/>
  <c r="AX27" i="9"/>
  <c r="AY52" i="9"/>
  <c r="AY51" i="9"/>
  <c r="AY34" i="9"/>
  <c r="AY27" i="9"/>
  <c r="AZ52" i="9"/>
  <c r="AZ51" i="9"/>
  <c r="AZ34" i="9"/>
  <c r="AZ27" i="9"/>
  <c r="BA52" i="9"/>
  <c r="BA51" i="9"/>
  <c r="BA34" i="9"/>
  <c r="BA27" i="9"/>
  <c r="BA26" i="9"/>
  <c r="BB52" i="9"/>
  <c r="BB51" i="9"/>
  <c r="BB34" i="9"/>
  <c r="BB27" i="9"/>
  <c r="BB26" i="9"/>
  <c r="BC52" i="9"/>
  <c r="BD52" i="9"/>
  <c r="BD51" i="9"/>
  <c r="BD34" i="9"/>
  <c r="BD27" i="9"/>
  <c r="BD26" i="9"/>
  <c r="BE52" i="9"/>
  <c r="BE51" i="9"/>
  <c r="BE34" i="9"/>
  <c r="BE27" i="9"/>
  <c r="BE26" i="9"/>
  <c r="BF52" i="9"/>
  <c r="BG52" i="9"/>
  <c r="BG51" i="9"/>
  <c r="BG34" i="9"/>
  <c r="BG27" i="9"/>
  <c r="BG26" i="9"/>
  <c r="BH52" i="9"/>
  <c r="BH51" i="9"/>
  <c r="BH34" i="9"/>
  <c r="BH27" i="9"/>
  <c r="BI52" i="9"/>
  <c r="BJ52" i="9"/>
  <c r="BJ51" i="9"/>
  <c r="BJ34" i="9"/>
  <c r="BJ27" i="9"/>
  <c r="BK52" i="9"/>
  <c r="BK51" i="9"/>
  <c r="BK34" i="9"/>
  <c r="BK27" i="9"/>
  <c r="BK26" i="9"/>
  <c r="BL52" i="9"/>
  <c r="BM52" i="9"/>
  <c r="BM51" i="9"/>
  <c r="BM34" i="9"/>
  <c r="BM27" i="9"/>
  <c r="BN52" i="9"/>
  <c r="BN51" i="9"/>
  <c r="BN34" i="9"/>
  <c r="BN27" i="9"/>
  <c r="BN26" i="9"/>
  <c r="BO52" i="9"/>
  <c r="BO51" i="9"/>
  <c r="BO34" i="9"/>
  <c r="BO27" i="9"/>
  <c r="BO26" i="9"/>
  <c r="T52" i="9"/>
  <c r="T51" i="9"/>
  <c r="T34" i="9"/>
  <c r="T27" i="9"/>
  <c r="U52" i="9"/>
  <c r="U51" i="9"/>
  <c r="U34" i="9"/>
  <c r="U27" i="9"/>
  <c r="U26" i="9"/>
  <c r="V52" i="9"/>
  <c r="V51" i="9"/>
  <c r="V34" i="9"/>
  <c r="V27" i="9"/>
  <c r="W52" i="9"/>
  <c r="W51" i="9"/>
  <c r="W34" i="9"/>
  <c r="W27" i="9"/>
  <c r="X52" i="9"/>
  <c r="X51" i="9"/>
  <c r="X34" i="9"/>
  <c r="X27" i="9"/>
  <c r="Y52" i="9"/>
  <c r="Y51" i="9"/>
  <c r="Y34" i="9"/>
  <c r="Y27" i="9"/>
  <c r="Y26" i="9"/>
  <c r="Z52" i="9"/>
  <c r="Z51" i="9"/>
  <c r="Z34" i="9"/>
  <c r="Z27" i="9"/>
  <c r="Z26" i="9"/>
  <c r="AA52" i="9"/>
  <c r="AA51" i="9"/>
  <c r="AA34" i="9"/>
  <c r="AA27" i="9"/>
  <c r="AB52" i="9"/>
  <c r="AB51" i="9"/>
  <c r="AB34" i="9"/>
  <c r="AB27" i="9"/>
  <c r="AB26" i="9"/>
  <c r="AC52" i="9"/>
  <c r="AC51" i="9"/>
  <c r="AC34" i="9"/>
  <c r="AC27" i="9"/>
  <c r="AC26" i="9"/>
  <c r="AD52" i="9"/>
  <c r="AD51" i="9"/>
  <c r="AD34" i="9"/>
  <c r="AD27" i="9"/>
  <c r="AE52" i="9"/>
  <c r="AF52" i="9"/>
  <c r="AF51" i="9"/>
  <c r="AF34" i="9"/>
  <c r="AF27" i="9"/>
  <c r="AF26" i="9"/>
  <c r="AG52" i="9"/>
  <c r="AG51" i="9"/>
  <c r="AG34" i="9"/>
  <c r="AG27" i="9"/>
  <c r="AG26" i="9"/>
  <c r="M52" i="9"/>
  <c r="M51" i="9"/>
  <c r="M34" i="9"/>
  <c r="M27" i="9"/>
  <c r="N52" i="9"/>
  <c r="N51" i="9"/>
  <c r="N34" i="9"/>
  <c r="N27" i="9"/>
  <c r="O52" i="9"/>
  <c r="O51" i="9"/>
  <c r="O34" i="9"/>
  <c r="O27" i="9"/>
  <c r="P52" i="9"/>
  <c r="P51" i="9"/>
  <c r="P34" i="9"/>
  <c r="P27" i="9"/>
  <c r="Q52" i="9"/>
  <c r="Q51" i="9"/>
  <c r="Q34" i="9"/>
  <c r="Q27" i="9"/>
  <c r="R52" i="9"/>
  <c r="R51" i="9"/>
  <c r="R34" i="9"/>
  <c r="R27" i="9"/>
  <c r="S52" i="9"/>
  <c r="S51" i="9"/>
  <c r="S34" i="9"/>
  <c r="S27" i="9"/>
  <c r="S26" i="9"/>
  <c r="L52" i="9"/>
  <c r="L51" i="9"/>
  <c r="L34" i="9"/>
  <c r="L27" i="9"/>
  <c r="L26" i="9"/>
  <c r="E52" i="9"/>
  <c r="P67" i="6"/>
  <c r="S67" i="6"/>
  <c r="T67" i="6"/>
  <c r="F51" i="6"/>
  <c r="F50" i="6"/>
  <c r="G50" i="8"/>
  <c r="G51" i="6"/>
  <c r="O51" i="6"/>
  <c r="K23" i="11"/>
  <c r="R23" i="11" s="1"/>
  <c r="Y23" i="11" s="1"/>
  <c r="AF23" i="11" s="1"/>
  <c r="AM23" i="11" s="1"/>
  <c r="AT23" i="11" s="1"/>
  <c r="BA23" i="11" s="1"/>
  <c r="BH23" i="11" s="1"/>
  <c r="BO23" i="11" s="1"/>
  <c r="BV23" i="11" s="1"/>
  <c r="CC23" i="11" s="1"/>
  <c r="AF52" i="10"/>
  <c r="AF51" i="10"/>
  <c r="AF50" i="10"/>
  <c r="AF33" i="10"/>
  <c r="AF26" i="10"/>
  <c r="L52" i="10"/>
  <c r="L51" i="10"/>
  <c r="L50" i="10"/>
  <c r="L33" i="10"/>
  <c r="L26" i="10"/>
  <c r="N23" i="10"/>
  <c r="S23" i="10"/>
  <c r="X23" i="10"/>
  <c r="AC23" i="10"/>
  <c r="AH23" i="10"/>
  <c r="BP53" i="9"/>
  <c r="BP52" i="9"/>
  <c r="BP51" i="9"/>
  <c r="BP34" i="9"/>
  <c r="BP27" i="9"/>
  <c r="BP26" i="9"/>
  <c r="AP53" i="9"/>
  <c r="AP52" i="9"/>
  <c r="AP51" i="9"/>
  <c r="AP34" i="9"/>
  <c r="AP27" i="9"/>
  <c r="AP26" i="9"/>
  <c r="AQ53" i="9"/>
  <c r="AQ52" i="9"/>
  <c r="AQ51" i="9"/>
  <c r="AQ34" i="9"/>
  <c r="AQ27" i="9"/>
  <c r="AQ26" i="9"/>
  <c r="AR53" i="9"/>
  <c r="AR52" i="9"/>
  <c r="AR51" i="9"/>
  <c r="AR34" i="9"/>
  <c r="AR27" i="9"/>
  <c r="AS53" i="9"/>
  <c r="AS52" i="9"/>
  <c r="AS51" i="9"/>
  <c r="AS34" i="9"/>
  <c r="AS27" i="9"/>
  <c r="AT53" i="9"/>
  <c r="AT52" i="9"/>
  <c r="AT51" i="9"/>
  <c r="AT34" i="9"/>
  <c r="AT27" i="9"/>
  <c r="AN53" i="9"/>
  <c r="AN52" i="9"/>
  <c r="AN51" i="9"/>
  <c r="AN34" i="9"/>
  <c r="AN27" i="9"/>
  <c r="AN26" i="9"/>
  <c r="J53" i="7"/>
  <c r="J52" i="7"/>
  <c r="J51" i="7"/>
  <c r="J34" i="7"/>
  <c r="J27" i="7"/>
  <c r="K53" i="7"/>
  <c r="K52" i="7"/>
  <c r="K51" i="7"/>
  <c r="K34" i="7"/>
  <c r="K27" i="7"/>
  <c r="C61" i="13"/>
  <c r="C54" i="13"/>
  <c r="E61" i="12"/>
  <c r="E54" i="12"/>
  <c r="F61" i="12"/>
  <c r="F54" i="12"/>
  <c r="G61" i="12"/>
  <c r="G54" i="12"/>
  <c r="H61" i="12"/>
  <c r="H54" i="12"/>
  <c r="I61" i="12"/>
  <c r="I54" i="12"/>
  <c r="J61" i="12"/>
  <c r="J54" i="12"/>
  <c r="K61" i="12"/>
  <c r="K54" i="12"/>
  <c r="L61" i="12"/>
  <c r="L54" i="12"/>
  <c r="M61" i="12"/>
  <c r="M54" i="12"/>
  <c r="N61" i="12"/>
  <c r="N54" i="12"/>
  <c r="O61" i="12"/>
  <c r="O54" i="12"/>
  <c r="P61" i="12"/>
  <c r="P54" i="12"/>
  <c r="Q61" i="12"/>
  <c r="Q54" i="12"/>
  <c r="R61" i="12"/>
  <c r="R54" i="12"/>
  <c r="S61" i="12"/>
  <c r="S54" i="12"/>
  <c r="T61" i="12"/>
  <c r="T54" i="12"/>
  <c r="U61" i="12"/>
  <c r="U54" i="12"/>
  <c r="V61" i="12"/>
  <c r="V54" i="12"/>
  <c r="W61" i="12"/>
  <c r="W54" i="12"/>
  <c r="X61" i="12"/>
  <c r="X54" i="12"/>
  <c r="Y61" i="12"/>
  <c r="Y54" i="12"/>
  <c r="Z61" i="12"/>
  <c r="Z54" i="12"/>
  <c r="AA61" i="12"/>
  <c r="AA54" i="12"/>
  <c r="AB61" i="12"/>
  <c r="AB54" i="12"/>
  <c r="AC61" i="12"/>
  <c r="AC54" i="12"/>
  <c r="AD61" i="12"/>
  <c r="AD54" i="12"/>
  <c r="AE61" i="12"/>
  <c r="AE54" i="12"/>
  <c r="AF61" i="12"/>
  <c r="AF54" i="12"/>
  <c r="AG61" i="12"/>
  <c r="AG54" i="12"/>
  <c r="AH61" i="12"/>
  <c r="AH54" i="12"/>
  <c r="AI61" i="12"/>
  <c r="AI54" i="12"/>
  <c r="AJ61" i="12"/>
  <c r="AJ54" i="12"/>
  <c r="AK61" i="12"/>
  <c r="AK54" i="12"/>
  <c r="AL61" i="12"/>
  <c r="AL54" i="12"/>
  <c r="AM61" i="12"/>
  <c r="AM54" i="12"/>
  <c r="AN61" i="12"/>
  <c r="AN54" i="12"/>
  <c r="AO61" i="12"/>
  <c r="AO54" i="12"/>
  <c r="AP61" i="12"/>
  <c r="AP54" i="12"/>
  <c r="AQ61" i="12"/>
  <c r="AQ54" i="12"/>
  <c r="AR61" i="12"/>
  <c r="AR54" i="12"/>
  <c r="AS61" i="12"/>
  <c r="AS54" i="12"/>
  <c r="AT61" i="12"/>
  <c r="AT54" i="12"/>
  <c r="AU61" i="12"/>
  <c r="AU54" i="12"/>
  <c r="AV61" i="12"/>
  <c r="AV54" i="12"/>
  <c r="AW61" i="12"/>
  <c r="AW54" i="12"/>
  <c r="AX61" i="12"/>
  <c r="AX54" i="12"/>
  <c r="AY61" i="12"/>
  <c r="AY54" i="12"/>
  <c r="AZ61" i="12"/>
  <c r="AZ54" i="12"/>
  <c r="BA61" i="12"/>
  <c r="BA54" i="12"/>
  <c r="BB61" i="12"/>
  <c r="BB54" i="12"/>
  <c r="BC61" i="12"/>
  <c r="BC54" i="12"/>
  <c r="BD61" i="12"/>
  <c r="BD54" i="12"/>
  <c r="BE61" i="12"/>
  <c r="BE54" i="12"/>
  <c r="BF61" i="12"/>
  <c r="BF54" i="12"/>
  <c r="BG61" i="12"/>
  <c r="BG54" i="12"/>
  <c r="BH61" i="12"/>
  <c r="BH54" i="12"/>
  <c r="D61" i="12"/>
  <c r="D54" i="12"/>
  <c r="C61" i="12"/>
  <c r="C54" i="12"/>
  <c r="CD61" i="11"/>
  <c r="CD54" i="11" s="1"/>
  <c r="CD27" i="11" s="1"/>
  <c r="D61" i="11"/>
  <c r="D54" i="11" s="1"/>
  <c r="D27" i="11" s="1"/>
  <c r="C61" i="11"/>
  <c r="C54" i="11"/>
  <c r="C54" i="10"/>
  <c r="BY56" i="9"/>
  <c r="BZ56" i="9"/>
  <c r="CA56" i="9"/>
  <c r="BY61" i="9"/>
  <c r="BZ61" i="9"/>
  <c r="CA61" i="9"/>
  <c r="CA62" i="9"/>
  <c r="CA55" i="9"/>
  <c r="BI56" i="9"/>
  <c r="BJ56" i="9"/>
  <c r="BK56" i="9"/>
  <c r="BL56" i="9"/>
  <c r="BM56" i="9"/>
  <c r="BN56" i="9"/>
  <c r="BO56" i="9"/>
  <c r="BP56" i="9"/>
  <c r="BQ56" i="9"/>
  <c r="BR56" i="9"/>
  <c r="BS56" i="9"/>
  <c r="BT56" i="9"/>
  <c r="BU56" i="9"/>
  <c r="BV56" i="9"/>
  <c r="BW56" i="9"/>
  <c r="BX56" i="9"/>
  <c r="BI61" i="9"/>
  <c r="BJ61" i="9"/>
  <c r="BK61" i="9"/>
  <c r="BL61" i="9"/>
  <c r="BM61" i="9"/>
  <c r="BN61" i="9"/>
  <c r="BO61" i="9"/>
  <c r="BP61" i="9"/>
  <c r="BQ61" i="9"/>
  <c r="BR61" i="9"/>
  <c r="BS61" i="9"/>
  <c r="BT61" i="9"/>
  <c r="BU61" i="9"/>
  <c r="BV61" i="9"/>
  <c r="BW61" i="9"/>
  <c r="BX61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BA56" i="9"/>
  <c r="BB56" i="9"/>
  <c r="BC56" i="9"/>
  <c r="BD56" i="9"/>
  <c r="BE56" i="9"/>
  <c r="BF56" i="9"/>
  <c r="BG56" i="9"/>
  <c r="BH56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BA61" i="9"/>
  <c r="BB61" i="9"/>
  <c r="BC61" i="9"/>
  <c r="BD61" i="9"/>
  <c r="BE61" i="9"/>
  <c r="BF61" i="9"/>
  <c r="BG61" i="9"/>
  <c r="BH61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R62" i="9"/>
  <c r="Z62" i="9"/>
  <c r="S62" i="9"/>
  <c r="AE62" i="9"/>
  <c r="AF62" i="9"/>
  <c r="AF28" i="9"/>
  <c r="Q62" i="9"/>
  <c r="AG62" i="9"/>
  <c r="D56" i="9"/>
  <c r="D61" i="9"/>
  <c r="C55" i="9"/>
  <c r="C53" i="9"/>
  <c r="C52" i="10"/>
  <c r="C52" i="11"/>
  <c r="C52" i="12"/>
  <c r="C52" i="13" s="1"/>
  <c r="C51" i="13" s="1"/>
  <c r="C50" i="13" s="1"/>
  <c r="C33" i="13" s="1"/>
  <c r="C26" i="13" s="1"/>
  <c r="C25" i="13" s="1"/>
  <c r="J50" i="8"/>
  <c r="J49" i="8"/>
  <c r="J32" i="8"/>
  <c r="J25" i="8"/>
  <c r="K50" i="8"/>
  <c r="K49" i="8"/>
  <c r="K32" i="8"/>
  <c r="K25" i="8"/>
  <c r="L50" i="8"/>
  <c r="L49" i="8"/>
  <c r="L32" i="8"/>
  <c r="L25" i="8"/>
  <c r="M50" i="8"/>
  <c r="M49" i="8"/>
  <c r="M32" i="8"/>
  <c r="M25" i="8"/>
  <c r="N50" i="8"/>
  <c r="N49" i="8"/>
  <c r="N32" i="8"/>
  <c r="N25" i="8"/>
  <c r="O50" i="8"/>
  <c r="O49" i="8"/>
  <c r="O32" i="8"/>
  <c r="O25" i="8"/>
  <c r="T50" i="8"/>
  <c r="T49" i="8"/>
  <c r="T32" i="8"/>
  <c r="T25" i="8"/>
  <c r="U50" i="8"/>
  <c r="U49" i="8"/>
  <c r="U32" i="8"/>
  <c r="U25" i="8"/>
  <c r="E50" i="8"/>
  <c r="E49" i="8"/>
  <c r="E32" i="8"/>
  <c r="E25" i="8"/>
  <c r="C53" i="8"/>
  <c r="E26" i="8"/>
  <c r="U60" i="8"/>
  <c r="U26" i="8"/>
  <c r="V60" i="8"/>
  <c r="V53" i="8"/>
  <c r="V26" i="8"/>
  <c r="X51" i="7"/>
  <c r="X34" i="7"/>
  <c r="X27" i="7"/>
  <c r="E52" i="7"/>
  <c r="E51" i="7"/>
  <c r="E34" i="7"/>
  <c r="E27" i="7"/>
  <c r="F52" i="7"/>
  <c r="F51" i="7"/>
  <c r="F34" i="7"/>
  <c r="F27" i="7"/>
  <c r="N52" i="7"/>
  <c r="N51" i="7"/>
  <c r="N34" i="7"/>
  <c r="N27" i="7"/>
  <c r="O52" i="7"/>
  <c r="O51" i="7"/>
  <c r="O34" i="7"/>
  <c r="O27" i="7"/>
  <c r="P52" i="7"/>
  <c r="P51" i="7"/>
  <c r="P34" i="7"/>
  <c r="P27" i="7"/>
  <c r="Q52" i="7"/>
  <c r="Q51" i="7"/>
  <c r="Q34" i="7"/>
  <c r="Q27" i="7"/>
  <c r="R52" i="7"/>
  <c r="R51" i="7"/>
  <c r="R34" i="7"/>
  <c r="R27" i="7"/>
  <c r="S52" i="7"/>
  <c r="S51" i="7"/>
  <c r="S34" i="7"/>
  <c r="S27" i="7"/>
  <c r="T52" i="7"/>
  <c r="T51" i="7"/>
  <c r="T34" i="7"/>
  <c r="T27" i="7"/>
  <c r="U52" i="7"/>
  <c r="U51" i="7"/>
  <c r="U34" i="7"/>
  <c r="V52" i="7"/>
  <c r="V51" i="7"/>
  <c r="V34" i="7"/>
  <c r="V27" i="7"/>
  <c r="W52" i="7"/>
  <c r="W51" i="7"/>
  <c r="W34" i="7"/>
  <c r="W27" i="7"/>
  <c r="X62" i="7"/>
  <c r="X55" i="7"/>
  <c r="X28" i="7"/>
  <c r="C63" i="7"/>
  <c r="C62" i="7"/>
  <c r="C55" i="7"/>
  <c r="C28" i="7"/>
  <c r="B54" i="7"/>
  <c r="B55" i="7"/>
  <c r="B56" i="7"/>
  <c r="B57" i="7"/>
  <c r="B61" i="7"/>
  <c r="B62" i="7"/>
  <c r="B63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7" i="7"/>
  <c r="B88" i="7"/>
  <c r="A82" i="7"/>
  <c r="A83" i="7"/>
  <c r="A87" i="7"/>
  <c r="A88" i="7"/>
  <c r="A72" i="7"/>
  <c r="A73" i="7"/>
  <c r="A74" i="7"/>
  <c r="A75" i="7"/>
  <c r="A76" i="7"/>
  <c r="A77" i="7"/>
  <c r="A78" i="7"/>
  <c r="A79" i="7"/>
  <c r="A80" i="7"/>
  <c r="A81" i="7"/>
  <c r="A54" i="7"/>
  <c r="A55" i="7"/>
  <c r="A56" i="7"/>
  <c r="A57" i="7"/>
  <c r="A61" i="7"/>
  <c r="A62" i="7"/>
  <c r="A63" i="7"/>
  <c r="A68" i="7"/>
  <c r="A69" i="7"/>
  <c r="A70" i="7"/>
  <c r="A71" i="7"/>
  <c r="S60" i="6"/>
  <c r="S53" i="6"/>
  <c r="S26" i="6"/>
  <c r="I50" i="6"/>
  <c r="I49" i="6"/>
  <c r="I32" i="6"/>
  <c r="I25" i="6"/>
  <c r="J50" i="6"/>
  <c r="J49" i="6"/>
  <c r="J32" i="6"/>
  <c r="J25" i="6"/>
  <c r="K50" i="6"/>
  <c r="K49" i="6"/>
  <c r="K32" i="6"/>
  <c r="K25" i="6"/>
  <c r="L50" i="6"/>
  <c r="L49" i="6"/>
  <c r="L32" i="6"/>
  <c r="L25" i="6"/>
  <c r="M50" i="6"/>
  <c r="M49" i="6"/>
  <c r="M32" i="6"/>
  <c r="M25" i="6"/>
  <c r="N50" i="6"/>
  <c r="N49" i="6"/>
  <c r="N32" i="6"/>
  <c r="N25" i="6"/>
  <c r="E50" i="6"/>
  <c r="E49" i="6"/>
  <c r="E32" i="6"/>
  <c r="E25" i="6"/>
  <c r="D50" i="6"/>
  <c r="D49" i="6"/>
  <c r="D32" i="6"/>
  <c r="D25" i="6"/>
  <c r="T60" i="6"/>
  <c r="T53" i="6"/>
  <c r="T26" i="6"/>
  <c r="C60" i="6"/>
  <c r="C53" i="6"/>
  <c r="C26" i="6"/>
  <c r="J107" i="4"/>
  <c r="J100" i="4"/>
  <c r="D52" i="13"/>
  <c r="D51" i="13"/>
  <c r="D50" i="13"/>
  <c r="D33" i="13"/>
  <c r="D26" i="13"/>
  <c r="BF51" i="12"/>
  <c r="BF50" i="12"/>
  <c r="BF33" i="12"/>
  <c r="BF26" i="12"/>
  <c r="BF25" i="12"/>
  <c r="BG51" i="12"/>
  <c r="BG50" i="12"/>
  <c r="BG33" i="12"/>
  <c r="BG26" i="12"/>
  <c r="BG25" i="12"/>
  <c r="BH51" i="12"/>
  <c r="BH50" i="12"/>
  <c r="BH33" i="12"/>
  <c r="BH26" i="12"/>
  <c r="BH25" i="12"/>
  <c r="AZ51" i="12"/>
  <c r="AZ50" i="12"/>
  <c r="AZ33" i="12"/>
  <c r="AZ26" i="12"/>
  <c r="AZ25" i="12"/>
  <c r="BA51" i="12"/>
  <c r="BA50" i="12"/>
  <c r="BA33" i="12"/>
  <c r="BA26" i="12"/>
  <c r="BA25" i="12"/>
  <c r="BB51" i="12"/>
  <c r="BB50" i="12"/>
  <c r="BB33" i="12"/>
  <c r="BB26" i="12"/>
  <c r="BB25" i="12"/>
  <c r="BC51" i="12"/>
  <c r="BC50" i="12"/>
  <c r="BC33" i="12"/>
  <c r="BC26" i="12"/>
  <c r="BC25" i="12"/>
  <c r="BD51" i="12"/>
  <c r="BD50" i="12"/>
  <c r="BD33" i="12"/>
  <c r="BD26" i="12"/>
  <c r="BD25" i="12"/>
  <c r="BE51" i="12"/>
  <c r="BE50" i="12"/>
  <c r="BE33" i="12"/>
  <c r="BE26" i="12"/>
  <c r="BE25" i="12"/>
  <c r="AT51" i="12"/>
  <c r="AT50" i="12"/>
  <c r="AT33" i="12"/>
  <c r="AT26" i="12"/>
  <c r="AT25" i="12"/>
  <c r="AU51" i="12"/>
  <c r="AU50" i="12"/>
  <c r="AU33" i="12"/>
  <c r="AU26" i="12"/>
  <c r="AU25" i="12"/>
  <c r="AV51" i="12"/>
  <c r="AV50" i="12"/>
  <c r="AV33" i="12"/>
  <c r="AV26" i="12"/>
  <c r="AV25" i="12"/>
  <c r="AW51" i="12"/>
  <c r="AW50" i="12"/>
  <c r="AW33" i="12"/>
  <c r="AW26" i="12"/>
  <c r="AW25" i="12"/>
  <c r="AX51" i="12"/>
  <c r="AX50" i="12"/>
  <c r="AX33" i="12"/>
  <c r="AX26" i="12"/>
  <c r="AX25" i="12"/>
  <c r="AY51" i="12"/>
  <c r="AY50" i="12"/>
  <c r="AY33" i="12"/>
  <c r="AY26" i="12"/>
  <c r="AY25" i="12"/>
  <c r="E51" i="12"/>
  <c r="E50" i="12"/>
  <c r="E33" i="12"/>
  <c r="E26" i="12"/>
  <c r="E25" i="12"/>
  <c r="F51" i="12"/>
  <c r="F50" i="12"/>
  <c r="F33" i="12"/>
  <c r="F26" i="12"/>
  <c r="F25" i="12"/>
  <c r="G51" i="12"/>
  <c r="G50" i="12"/>
  <c r="G33" i="12"/>
  <c r="G26" i="12"/>
  <c r="G25" i="12"/>
  <c r="H51" i="12"/>
  <c r="H50" i="12"/>
  <c r="H33" i="12"/>
  <c r="H26" i="12"/>
  <c r="H25" i="12"/>
  <c r="I51" i="12"/>
  <c r="I50" i="12"/>
  <c r="I33" i="12"/>
  <c r="I26" i="12"/>
  <c r="I25" i="12"/>
  <c r="J51" i="12"/>
  <c r="J50" i="12"/>
  <c r="J33" i="12"/>
  <c r="J26" i="12"/>
  <c r="J25" i="12"/>
  <c r="K51" i="12"/>
  <c r="K50" i="12"/>
  <c r="K33" i="12"/>
  <c r="K26" i="12"/>
  <c r="K25" i="12"/>
  <c r="L51" i="12"/>
  <c r="L50" i="12"/>
  <c r="L33" i="12"/>
  <c r="L26" i="12"/>
  <c r="L25" i="12"/>
  <c r="M51" i="12"/>
  <c r="M50" i="12"/>
  <c r="M33" i="12"/>
  <c r="M26" i="12"/>
  <c r="M25" i="12"/>
  <c r="N51" i="12"/>
  <c r="N50" i="12"/>
  <c r="N33" i="12"/>
  <c r="N26" i="12"/>
  <c r="N25" i="12"/>
  <c r="O51" i="12"/>
  <c r="O50" i="12"/>
  <c r="O33" i="12"/>
  <c r="O26" i="12"/>
  <c r="O25" i="12"/>
  <c r="P51" i="12"/>
  <c r="P50" i="12"/>
  <c r="P33" i="12"/>
  <c r="P26" i="12"/>
  <c r="P25" i="12"/>
  <c r="Q51" i="12"/>
  <c r="Q50" i="12"/>
  <c r="Q33" i="12"/>
  <c r="Q26" i="12"/>
  <c r="Q25" i="12"/>
  <c r="R51" i="12"/>
  <c r="R50" i="12"/>
  <c r="R33" i="12"/>
  <c r="R26" i="12"/>
  <c r="R25" i="12"/>
  <c r="S51" i="12"/>
  <c r="S50" i="12"/>
  <c r="S33" i="12"/>
  <c r="S26" i="12"/>
  <c r="S25" i="12"/>
  <c r="T51" i="12"/>
  <c r="T50" i="12"/>
  <c r="T33" i="12"/>
  <c r="T26" i="12"/>
  <c r="T25" i="12"/>
  <c r="U51" i="12"/>
  <c r="U50" i="12"/>
  <c r="U33" i="12"/>
  <c r="U26" i="12"/>
  <c r="U25" i="12"/>
  <c r="V51" i="12"/>
  <c r="V50" i="12"/>
  <c r="V33" i="12"/>
  <c r="V26" i="12"/>
  <c r="V25" i="12"/>
  <c r="W51" i="12"/>
  <c r="W50" i="12"/>
  <c r="W33" i="12"/>
  <c r="W26" i="12"/>
  <c r="W25" i="12"/>
  <c r="X51" i="12"/>
  <c r="X50" i="12"/>
  <c r="X33" i="12"/>
  <c r="X26" i="12"/>
  <c r="X25" i="12"/>
  <c r="Y51" i="12"/>
  <c r="Y50" i="12"/>
  <c r="Y33" i="12"/>
  <c r="Y26" i="12"/>
  <c r="Y25" i="12"/>
  <c r="Z51" i="12"/>
  <c r="Z50" i="12"/>
  <c r="Z33" i="12"/>
  <c r="Z26" i="12"/>
  <c r="Z25" i="12"/>
  <c r="AA51" i="12"/>
  <c r="AA50" i="12"/>
  <c r="AA33" i="12"/>
  <c r="AA26" i="12"/>
  <c r="AA25" i="12"/>
  <c r="AB51" i="12"/>
  <c r="AB50" i="12"/>
  <c r="AB33" i="12"/>
  <c r="AB26" i="12"/>
  <c r="AB25" i="12"/>
  <c r="AC51" i="12"/>
  <c r="AC50" i="12"/>
  <c r="AC33" i="12"/>
  <c r="AC26" i="12"/>
  <c r="AC25" i="12"/>
  <c r="AD51" i="12"/>
  <c r="AD50" i="12"/>
  <c r="AD33" i="12"/>
  <c r="AD26" i="12"/>
  <c r="AD25" i="12"/>
  <c r="AE51" i="12"/>
  <c r="AE50" i="12"/>
  <c r="AE33" i="12"/>
  <c r="AE26" i="12"/>
  <c r="AE25" i="12"/>
  <c r="AF51" i="12"/>
  <c r="AF50" i="12"/>
  <c r="AF33" i="12"/>
  <c r="AF26" i="12"/>
  <c r="AF25" i="12"/>
  <c r="AG51" i="12"/>
  <c r="AG50" i="12"/>
  <c r="AG33" i="12"/>
  <c r="AG26" i="12"/>
  <c r="AG25" i="12"/>
  <c r="AH51" i="12"/>
  <c r="AH50" i="12"/>
  <c r="AH33" i="12"/>
  <c r="AH26" i="12"/>
  <c r="AH25" i="12"/>
  <c r="AI51" i="12"/>
  <c r="AI50" i="12"/>
  <c r="AI33" i="12"/>
  <c r="AI26" i="12"/>
  <c r="AI25" i="12"/>
  <c r="AJ51" i="12"/>
  <c r="AJ50" i="12"/>
  <c r="AJ33" i="12"/>
  <c r="AJ26" i="12"/>
  <c r="AJ25" i="12"/>
  <c r="AK51" i="12"/>
  <c r="AK50" i="12"/>
  <c r="AK33" i="12"/>
  <c r="AK26" i="12"/>
  <c r="AK25" i="12"/>
  <c r="AL51" i="12"/>
  <c r="AL50" i="12"/>
  <c r="AL33" i="12"/>
  <c r="AL26" i="12"/>
  <c r="AL25" i="12"/>
  <c r="AM51" i="12"/>
  <c r="AM50" i="12"/>
  <c r="AM33" i="12"/>
  <c r="AM26" i="12"/>
  <c r="AM25" i="12"/>
  <c r="AN51" i="12"/>
  <c r="AN50" i="12"/>
  <c r="AN33" i="12"/>
  <c r="AN26" i="12"/>
  <c r="AN25" i="12"/>
  <c r="AO51" i="12"/>
  <c r="AO50" i="12"/>
  <c r="AO33" i="12"/>
  <c r="AO26" i="12"/>
  <c r="AO25" i="12"/>
  <c r="AP51" i="12"/>
  <c r="AP50" i="12"/>
  <c r="AP33" i="12"/>
  <c r="AP26" i="12"/>
  <c r="AP25" i="12"/>
  <c r="AQ51" i="12"/>
  <c r="AQ50" i="12"/>
  <c r="AQ33" i="12"/>
  <c r="AQ26" i="12"/>
  <c r="AQ25" i="12"/>
  <c r="AR51" i="12"/>
  <c r="AR50" i="12"/>
  <c r="AR33" i="12"/>
  <c r="AR26" i="12"/>
  <c r="AR25" i="12"/>
  <c r="AS51" i="12"/>
  <c r="AS50" i="12"/>
  <c r="AS33" i="12"/>
  <c r="AS26" i="12"/>
  <c r="AS25" i="12"/>
  <c r="D51" i="12"/>
  <c r="D50" i="12"/>
  <c r="D33" i="12"/>
  <c r="D26" i="12"/>
  <c r="D25" i="12"/>
  <c r="C50" i="12"/>
  <c r="C33" i="12"/>
  <c r="C25" i="12"/>
  <c r="CD50" i="11"/>
  <c r="CD33" i="11" s="1"/>
  <c r="CD26" i="11" s="1"/>
  <c r="CD25" i="11" s="1"/>
  <c r="D51" i="11"/>
  <c r="D50" i="11"/>
  <c r="D33" i="11"/>
  <c r="D26" i="11"/>
  <c r="D25" i="11" s="1"/>
  <c r="J51" i="10"/>
  <c r="J50" i="10"/>
  <c r="J33" i="10"/>
  <c r="J26" i="10"/>
  <c r="K51" i="10"/>
  <c r="K50" i="10"/>
  <c r="K33" i="10"/>
  <c r="K26" i="10"/>
  <c r="M51" i="10"/>
  <c r="M50" i="10"/>
  <c r="M33" i="10"/>
  <c r="M26" i="10"/>
  <c r="N51" i="10"/>
  <c r="N50" i="10"/>
  <c r="N33" i="10"/>
  <c r="N26" i="10"/>
  <c r="O51" i="10"/>
  <c r="O50" i="10"/>
  <c r="O33" i="10"/>
  <c r="O26" i="10"/>
  <c r="P51" i="10"/>
  <c r="P50" i="10"/>
  <c r="P33" i="10"/>
  <c r="P26" i="10"/>
  <c r="Q51" i="10"/>
  <c r="Q50" i="10"/>
  <c r="Q33" i="10"/>
  <c r="Q26" i="10"/>
  <c r="R51" i="10"/>
  <c r="R50" i="10"/>
  <c r="R33" i="10"/>
  <c r="R26" i="10"/>
  <c r="S51" i="10"/>
  <c r="S50" i="10"/>
  <c r="S33" i="10"/>
  <c r="S26" i="10"/>
  <c r="T51" i="10"/>
  <c r="T50" i="10"/>
  <c r="T33" i="10"/>
  <c r="T26" i="10"/>
  <c r="U51" i="10"/>
  <c r="U50" i="10"/>
  <c r="U33" i="10"/>
  <c r="U26" i="10"/>
  <c r="V51" i="10"/>
  <c r="V50" i="10"/>
  <c r="V33" i="10"/>
  <c r="V26" i="10"/>
  <c r="W51" i="10"/>
  <c r="W50" i="10"/>
  <c r="W33" i="10"/>
  <c r="W26" i="10"/>
  <c r="X51" i="10"/>
  <c r="X50" i="10"/>
  <c r="X33" i="10"/>
  <c r="X26" i="10"/>
  <c r="Y51" i="10"/>
  <c r="Y50" i="10"/>
  <c r="Y33" i="10"/>
  <c r="Y26" i="10"/>
  <c r="Z51" i="10"/>
  <c r="Z50" i="10"/>
  <c r="Z33" i="10"/>
  <c r="Z26" i="10"/>
  <c r="AA51" i="10"/>
  <c r="AA50" i="10"/>
  <c r="AA33" i="10"/>
  <c r="AA26" i="10"/>
  <c r="AB51" i="10"/>
  <c r="AB50" i="10"/>
  <c r="AB33" i="10"/>
  <c r="AB26" i="10"/>
  <c r="AC51" i="10"/>
  <c r="AC50" i="10"/>
  <c r="AC33" i="10"/>
  <c r="AC26" i="10"/>
  <c r="AD51" i="10"/>
  <c r="AD50" i="10"/>
  <c r="AD33" i="10"/>
  <c r="AD26" i="10"/>
  <c r="AD25" i="10"/>
  <c r="AE51" i="10"/>
  <c r="AE50" i="10"/>
  <c r="AE33" i="10"/>
  <c r="AE26" i="10"/>
  <c r="AE25" i="10"/>
  <c r="AG51" i="10"/>
  <c r="AG50" i="10"/>
  <c r="AG33" i="10"/>
  <c r="AG26" i="10"/>
  <c r="AG25" i="10"/>
  <c r="AH51" i="10"/>
  <c r="AH50" i="10"/>
  <c r="AH33" i="10"/>
  <c r="AH26" i="10"/>
  <c r="AH25" i="10"/>
  <c r="D51" i="10"/>
  <c r="D50" i="10"/>
  <c r="D33" i="10"/>
  <c r="D26" i="10"/>
  <c r="D25" i="10"/>
  <c r="AI53" i="9"/>
  <c r="AI52" i="9"/>
  <c r="AI51" i="9"/>
  <c r="AI34" i="9"/>
  <c r="AI27" i="9"/>
  <c r="AI26" i="9"/>
  <c r="AJ53" i="9"/>
  <c r="AJ52" i="9"/>
  <c r="AJ51" i="9"/>
  <c r="AJ34" i="9"/>
  <c r="AJ27" i="9"/>
  <c r="AJ26" i="9"/>
  <c r="AL53" i="9"/>
  <c r="AL52" i="9"/>
  <c r="AL51" i="9"/>
  <c r="AL34" i="9"/>
  <c r="AL27" i="9"/>
  <c r="AL26" i="9"/>
  <c r="AM53" i="9"/>
  <c r="AM52" i="9"/>
  <c r="AM51" i="9"/>
  <c r="AM34" i="9"/>
  <c r="AM27" i="9"/>
  <c r="AM26" i="9"/>
  <c r="AK53" i="9"/>
  <c r="AK52" i="9"/>
  <c r="AK51" i="9"/>
  <c r="AK34" i="9"/>
  <c r="AK27" i="9"/>
  <c r="AV51" i="9"/>
  <c r="AV34" i="9"/>
  <c r="AV27" i="9"/>
  <c r="BF51" i="9"/>
  <c r="BF34" i="9"/>
  <c r="BF27" i="9"/>
  <c r="BL51" i="9"/>
  <c r="BL34" i="9"/>
  <c r="BL27" i="9"/>
  <c r="BL26" i="9"/>
  <c r="BX51" i="9"/>
  <c r="BX34" i="9"/>
  <c r="BX27" i="9"/>
  <c r="BX26" i="9"/>
  <c r="E51" i="9"/>
  <c r="E34" i="9"/>
  <c r="E27" i="9"/>
  <c r="E26" i="9"/>
  <c r="AE51" i="9"/>
  <c r="AE34" i="9"/>
  <c r="AE27" i="9"/>
  <c r="AE26" i="9"/>
  <c r="BC51" i="9"/>
  <c r="BC34" i="9"/>
  <c r="BC27" i="9"/>
  <c r="BI51" i="9"/>
  <c r="BI34" i="9"/>
  <c r="BI27" i="9"/>
  <c r="BI26" i="9"/>
  <c r="BW51" i="9"/>
  <c r="BW34" i="9"/>
  <c r="BW27" i="9"/>
  <c r="BW26" i="9"/>
  <c r="BY51" i="9"/>
  <c r="BY34" i="9"/>
  <c r="BY27" i="9"/>
  <c r="CA51" i="9"/>
  <c r="CA34" i="9"/>
  <c r="CA27" i="9"/>
  <c r="CA26" i="9"/>
  <c r="V49" i="8"/>
  <c r="V32" i="8"/>
  <c r="V25" i="8"/>
  <c r="C50" i="8"/>
  <c r="C49" i="8"/>
  <c r="C32" i="8"/>
  <c r="C25" i="8"/>
  <c r="C24" i="8"/>
  <c r="D53" i="7"/>
  <c r="D52" i="7"/>
  <c r="D51" i="7"/>
  <c r="D34" i="7"/>
  <c r="D27" i="7"/>
  <c r="C52" i="7"/>
  <c r="C51" i="7"/>
  <c r="C34" i="7"/>
  <c r="C27" i="7"/>
  <c r="C26" i="7"/>
  <c r="K17" i="7"/>
  <c r="H17" i="8"/>
  <c r="Q17" i="9"/>
  <c r="M17" i="10"/>
  <c r="O17" i="11"/>
  <c r="Y17" i="12" s="1"/>
  <c r="Y17" i="13" s="1"/>
  <c r="J15" i="8"/>
  <c r="S15" i="9"/>
  <c r="O15" i="10"/>
  <c r="P15" i="11"/>
  <c r="Z15" i="12" s="1"/>
  <c r="Z15" i="13" s="1"/>
  <c r="I12" i="7"/>
  <c r="G12" i="8"/>
  <c r="N12" i="9"/>
  <c r="K12" i="10"/>
  <c r="L12" i="11"/>
  <c r="V12" i="12" s="1"/>
  <c r="W12" i="13" s="1"/>
  <c r="L10" i="7"/>
  <c r="J10" i="8"/>
  <c r="S10" i="9"/>
  <c r="O10" i="10"/>
  <c r="P10" i="11"/>
  <c r="Z10" i="12" s="1"/>
  <c r="Z10" i="13" s="1"/>
  <c r="I10" i="7"/>
  <c r="H10" i="8"/>
  <c r="O10" i="9"/>
  <c r="K10" i="10"/>
  <c r="L10" i="11"/>
  <c r="V10" i="12" s="1"/>
  <c r="V10" i="13" s="1"/>
  <c r="T49" i="6"/>
  <c r="T32" i="6"/>
  <c r="T25" i="6"/>
  <c r="C49" i="6"/>
  <c r="C32" i="6"/>
  <c r="C25" i="6"/>
  <c r="C24" i="6"/>
  <c r="R49" i="6"/>
  <c r="R25" i="6"/>
  <c r="S49" i="6"/>
  <c r="S32" i="6"/>
  <c r="S25" i="6"/>
  <c r="G52" i="11"/>
  <c r="AI52" i="11" s="1"/>
  <c r="AI51" i="11" s="1"/>
  <c r="AI50" i="11" s="1"/>
  <c r="AI33" i="11" s="1"/>
  <c r="AI26" i="11" s="1"/>
  <c r="AI25" i="11" s="1"/>
  <c r="G52" i="9"/>
  <c r="G51" i="9"/>
  <c r="G34" i="9"/>
  <c r="G27" i="9"/>
  <c r="H51" i="8"/>
  <c r="H50" i="8"/>
  <c r="H49" i="8"/>
  <c r="H32" i="8"/>
  <c r="H25" i="8"/>
  <c r="F51" i="8"/>
  <c r="F50" i="8"/>
  <c r="F49" i="8"/>
  <c r="F32" i="8"/>
  <c r="F25" i="8"/>
  <c r="D50" i="8"/>
  <c r="D49" i="8"/>
  <c r="D32" i="8"/>
  <c r="D25" i="8"/>
  <c r="S50" i="8"/>
  <c r="S49" i="8"/>
  <c r="S32" i="8"/>
  <c r="S25" i="8"/>
  <c r="K52" i="9"/>
  <c r="K51" i="9"/>
  <c r="K34" i="9"/>
  <c r="K27" i="9"/>
  <c r="K26" i="9"/>
  <c r="H52" i="9"/>
  <c r="H51" i="9"/>
  <c r="H34" i="9"/>
  <c r="H27" i="9"/>
  <c r="I52" i="9"/>
  <c r="I51" i="9"/>
  <c r="I34" i="9"/>
  <c r="I27" i="9"/>
  <c r="J52" i="9"/>
  <c r="J51" i="9"/>
  <c r="J34" i="9"/>
  <c r="J27" i="9"/>
  <c r="R50" i="8"/>
  <c r="R49" i="8"/>
  <c r="R32" i="8"/>
  <c r="R25" i="8"/>
  <c r="Q50" i="6"/>
  <c r="Q49" i="6"/>
  <c r="Q32" i="6"/>
  <c r="Q25" i="6"/>
  <c r="B52" i="10"/>
  <c r="Y68" i="11"/>
  <c r="G69" i="7"/>
  <c r="W62" i="13"/>
  <c r="K63" i="9"/>
  <c r="K62" i="9"/>
  <c r="G51" i="8"/>
  <c r="D53" i="9"/>
  <c r="BS62" i="9"/>
  <c r="AB62" i="9"/>
  <c r="AB55" i="9"/>
  <c r="AB28" i="9"/>
  <c r="BR62" i="9"/>
  <c r="BR55" i="9"/>
  <c r="BB62" i="9"/>
  <c r="BB55" i="9"/>
  <c r="BZ62" i="9"/>
  <c r="BZ55" i="9"/>
  <c r="BZ28" i="9"/>
  <c r="BQ62" i="9"/>
  <c r="BQ55" i="9"/>
  <c r="BA62" i="9"/>
  <c r="BA55" i="9"/>
  <c r="BA28" i="9"/>
  <c r="AP62" i="9"/>
  <c r="AP55" i="9"/>
  <c r="AP28" i="9"/>
  <c r="Y62" i="9"/>
  <c r="L62" i="9"/>
  <c r="BY62" i="9"/>
  <c r="BY55" i="9"/>
  <c r="BY28" i="9"/>
  <c r="BY26" i="9"/>
  <c r="AN62" i="9"/>
  <c r="AN55" i="9"/>
  <c r="X55" i="9"/>
  <c r="X28" i="9"/>
  <c r="E62" i="9"/>
  <c r="E55" i="9"/>
  <c r="AM62" i="9"/>
  <c r="AM55" i="9"/>
  <c r="AM28" i="9"/>
  <c r="I62" i="9"/>
  <c r="I55" i="9"/>
  <c r="I28" i="9"/>
  <c r="I26" i="9"/>
  <c r="BN62" i="9"/>
  <c r="BN55" i="9"/>
  <c r="BN28" i="9"/>
  <c r="AL62" i="9"/>
  <c r="U62" i="9"/>
  <c r="U55" i="9"/>
  <c r="BL62" i="9"/>
  <c r="BL55" i="9"/>
  <c r="AJ62" i="9"/>
  <c r="AJ55" i="9"/>
  <c r="AJ28" i="9"/>
  <c r="BK62" i="9"/>
  <c r="AK62" i="9"/>
  <c r="AK55" i="9"/>
  <c r="AK28" i="9"/>
  <c r="AK26" i="9"/>
  <c r="AU62" i="9"/>
  <c r="BV62" i="9"/>
  <c r="P62" i="9"/>
  <c r="P55" i="9"/>
  <c r="P28" i="9"/>
  <c r="P26" i="9"/>
  <c r="BU55" i="9"/>
  <c r="BU28" i="9"/>
  <c r="BG62" i="9"/>
  <c r="BG55" i="9"/>
  <c r="BG28" i="9"/>
  <c r="O62" i="9"/>
  <c r="O55" i="9"/>
  <c r="O28" i="9"/>
  <c r="O26" i="9"/>
  <c r="BT62" i="9"/>
  <c r="BT55" i="9"/>
  <c r="BT28" i="9"/>
  <c r="BT26" i="9"/>
  <c r="AC62" i="9"/>
  <c r="AC55" i="9"/>
  <c r="N62" i="9"/>
  <c r="BF62" i="9"/>
  <c r="BF55" i="9"/>
  <c r="BT53" i="9"/>
  <c r="BT52" i="9"/>
  <c r="BT51" i="9"/>
  <c r="BT34" i="9"/>
  <c r="BT27" i="9"/>
  <c r="J63" i="9"/>
  <c r="BV53" i="9"/>
  <c r="BV52" i="9"/>
  <c r="BV51" i="9"/>
  <c r="BV34" i="9"/>
  <c r="BV27" i="9"/>
  <c r="BV26" i="9"/>
  <c r="H63" i="9"/>
  <c r="H62" i="9"/>
  <c r="BS53" i="9"/>
  <c r="BS52" i="9"/>
  <c r="BS51" i="9"/>
  <c r="BS34" i="9"/>
  <c r="BS27" i="9"/>
  <c r="BS26" i="9"/>
  <c r="BR53" i="9"/>
  <c r="BR52" i="9"/>
  <c r="BR51" i="9"/>
  <c r="BR34" i="9"/>
  <c r="BR27" i="9"/>
  <c r="BR26" i="9"/>
  <c r="AD63" i="9"/>
  <c r="AD62" i="9"/>
  <c r="O26" i="8"/>
  <c r="O24" i="8"/>
  <c r="W63" i="9"/>
  <c r="W62" i="9"/>
  <c r="BM66" i="9"/>
  <c r="AR66" i="9"/>
  <c r="K26" i="8"/>
  <c r="K24" i="8"/>
  <c r="C52" i="9"/>
  <c r="C51" i="9"/>
  <c r="C34" i="9"/>
  <c r="C27" i="9"/>
  <c r="C26" i="9"/>
  <c r="U24" i="8"/>
  <c r="P51" i="8"/>
  <c r="I51" i="8"/>
  <c r="I50" i="8"/>
  <c r="I49" i="8"/>
  <c r="I32" i="8"/>
  <c r="I25" i="8"/>
  <c r="V63" i="10"/>
  <c r="L63" i="10"/>
  <c r="F62" i="7"/>
  <c r="F28" i="7"/>
  <c r="E62" i="7"/>
  <c r="E28" i="7"/>
  <c r="R62" i="7"/>
  <c r="R55" i="7"/>
  <c r="R28" i="7"/>
  <c r="R26" i="7"/>
  <c r="G53" i="7"/>
  <c r="G52" i="7"/>
  <c r="G51" i="7"/>
  <c r="G34" i="7"/>
  <c r="G27" i="7"/>
  <c r="Q26" i="7"/>
  <c r="J62" i="7"/>
  <c r="J28" i="7"/>
  <c r="J26" i="7"/>
  <c r="O26" i="7"/>
  <c r="N62" i="7"/>
  <c r="N55" i="7"/>
  <c r="N28" i="7"/>
  <c r="N26" i="7"/>
  <c r="F26" i="7"/>
  <c r="M62" i="7"/>
  <c r="M55" i="7"/>
  <c r="M28" i="7"/>
  <c r="E26" i="7"/>
  <c r="K62" i="7"/>
  <c r="K28" i="7"/>
  <c r="K26" i="7"/>
  <c r="W62" i="7"/>
  <c r="W55" i="7"/>
  <c r="W28" i="7"/>
  <c r="W26" i="7"/>
  <c r="V62" i="7"/>
  <c r="V55" i="7"/>
  <c r="V28" i="7"/>
  <c r="V26" i="7"/>
  <c r="S62" i="7"/>
  <c r="S55" i="7"/>
  <c r="S28" i="7"/>
  <c r="S26" i="7"/>
  <c r="P62" i="7"/>
  <c r="P55" i="7"/>
  <c r="P28" i="7"/>
  <c r="P26" i="7"/>
  <c r="I53" i="7"/>
  <c r="I52" i="7"/>
  <c r="I51" i="7"/>
  <c r="I34" i="7"/>
  <c r="I27" i="7"/>
  <c r="AA66" i="9"/>
  <c r="H64" i="8"/>
  <c r="N61" i="8"/>
  <c r="M61" i="6"/>
  <c r="M60" i="6"/>
  <c r="M53" i="6"/>
  <c r="M26" i="6"/>
  <c r="M24" i="6"/>
  <c r="N53" i="6"/>
  <c r="N26" i="6"/>
  <c r="N24" i="6"/>
  <c r="J26" i="6"/>
  <c r="J24" i="6"/>
  <c r="K61" i="6"/>
  <c r="K60" i="6"/>
  <c r="K53" i="6"/>
  <c r="K26" i="6"/>
  <c r="K24" i="6"/>
  <c r="O50" i="6"/>
  <c r="O49" i="6"/>
  <c r="O32" i="6"/>
  <c r="O25" i="6"/>
  <c r="P51" i="6"/>
  <c r="P50" i="6"/>
  <c r="P49" i="6"/>
  <c r="P32" i="6"/>
  <c r="P25" i="6"/>
  <c r="G50" i="6"/>
  <c r="G49" i="6"/>
  <c r="G32" i="6"/>
  <c r="G25" i="6"/>
  <c r="AH63" i="9"/>
  <c r="AH62" i="9"/>
  <c r="H51" i="6"/>
  <c r="H50" i="6"/>
  <c r="H49" i="6"/>
  <c r="H32" i="6"/>
  <c r="H25" i="6"/>
  <c r="I26" i="6"/>
  <c r="I24" i="6"/>
  <c r="F49" i="6"/>
  <c r="H53" i="7"/>
  <c r="H52" i="7"/>
  <c r="H51" i="7"/>
  <c r="H34" i="7"/>
  <c r="H27" i="7"/>
  <c r="H26" i="7"/>
  <c r="E24" i="6"/>
  <c r="Q67" i="6"/>
  <c r="L64" i="7"/>
  <c r="R65" i="6"/>
  <c r="D66" i="13"/>
  <c r="Q65" i="6"/>
  <c r="G65" i="8"/>
  <c r="T67" i="7"/>
  <c r="P61" i="6"/>
  <c r="P60" i="6"/>
  <c r="F53" i="9"/>
  <c r="AO53" i="9"/>
  <c r="AO52" i="9"/>
  <c r="AO51" i="9"/>
  <c r="AO34" i="9"/>
  <c r="AO27" i="9"/>
  <c r="D52" i="9"/>
  <c r="D51" i="9"/>
  <c r="D34" i="9"/>
  <c r="D27" i="9"/>
  <c r="O61" i="6"/>
  <c r="O26" i="6"/>
  <c r="O24" i="6"/>
  <c r="R63" i="6"/>
  <c r="L65" i="8"/>
  <c r="Q63" i="6"/>
  <c r="L61" i="6"/>
  <c r="L60" i="6"/>
  <c r="L53" i="6"/>
  <c r="L26" i="6"/>
  <c r="L24" i="6"/>
  <c r="M62" i="8"/>
  <c r="L53" i="7"/>
  <c r="L52" i="7"/>
  <c r="L51" i="7"/>
  <c r="L34" i="7"/>
  <c r="L27" i="7"/>
  <c r="U28" i="9"/>
  <c r="AN28" i="9"/>
  <c r="BR28" i="9"/>
  <c r="BL28" i="9"/>
  <c r="J62" i="9"/>
  <c r="BF28" i="9"/>
  <c r="BF26" i="9"/>
  <c r="BB28" i="9"/>
  <c r="BQ28" i="9"/>
  <c r="BQ26" i="9"/>
  <c r="AC28" i="9"/>
  <c r="H55" i="9"/>
  <c r="H28" i="9"/>
  <c r="P50" i="8"/>
  <c r="P49" i="8"/>
  <c r="P32" i="8"/>
  <c r="P25" i="8"/>
  <c r="Q51" i="8"/>
  <c r="Q50" i="8"/>
  <c r="Q49" i="8"/>
  <c r="Q32" i="8"/>
  <c r="Q25" i="8"/>
  <c r="D64" i="13"/>
  <c r="D60" i="6"/>
  <c r="D53" i="6"/>
  <c r="T69" i="7"/>
  <c r="G64" i="8"/>
  <c r="F64" i="8"/>
  <c r="G61" i="6"/>
  <c r="G60" i="6"/>
  <c r="G24" i="6"/>
  <c r="T66" i="7"/>
  <c r="G63" i="8"/>
  <c r="Q64" i="6"/>
  <c r="R64" i="6"/>
  <c r="P61" i="8"/>
  <c r="P60" i="8"/>
  <c r="P53" i="8"/>
  <c r="P26" i="8"/>
  <c r="P24" i="8"/>
  <c r="F32" i="6"/>
  <c r="G49" i="8"/>
  <c r="J345" i="4"/>
  <c r="M53" i="7"/>
  <c r="M52" i="7"/>
  <c r="M51" i="7"/>
  <c r="M34" i="7"/>
  <c r="M27" i="7"/>
  <c r="M26" i="7"/>
  <c r="L69" i="7"/>
  <c r="I69" i="7"/>
  <c r="D65" i="13"/>
  <c r="H65" i="8"/>
  <c r="T67" i="9"/>
  <c r="I62" i="8"/>
  <c r="BC64" i="9"/>
  <c r="Q61" i="8"/>
  <c r="F65" i="8"/>
  <c r="AH53" i="9"/>
  <c r="AH52" i="9"/>
  <c r="AH51" i="9"/>
  <c r="AH34" i="9"/>
  <c r="AH27" i="9"/>
  <c r="F52" i="9"/>
  <c r="F51" i="9"/>
  <c r="F34" i="9"/>
  <c r="F27" i="9"/>
  <c r="AA63" i="9"/>
  <c r="AA55" i="9"/>
  <c r="AA28" i="9"/>
  <c r="AA26" i="9"/>
  <c r="I63" i="7"/>
  <c r="I62" i="7"/>
  <c r="I55" i="7"/>
  <c r="I28" i="7"/>
  <c r="L62" i="7"/>
  <c r="L55" i="7"/>
  <c r="L28" i="7"/>
  <c r="L26" i="7"/>
  <c r="D69" i="7"/>
  <c r="AA62" i="9"/>
  <c r="G63" i="7"/>
  <c r="G62" i="7"/>
  <c r="G28" i="7"/>
  <c r="G26" i="7"/>
  <c r="D24" i="6"/>
  <c r="F63" i="8"/>
  <c r="F61" i="6"/>
  <c r="F60" i="6"/>
  <c r="G32" i="8"/>
  <c r="F25" i="6"/>
  <c r="G25" i="8"/>
  <c r="G61" i="8"/>
  <c r="G60" i="8"/>
  <c r="F62" i="8"/>
  <c r="BQ53" i="9"/>
  <c r="BQ52" i="9"/>
  <c r="BQ51" i="9"/>
  <c r="BQ34" i="9"/>
  <c r="BQ27" i="9"/>
  <c r="D63" i="7"/>
  <c r="D62" i="7"/>
  <c r="D28" i="7"/>
  <c r="D26" i="7"/>
  <c r="D62" i="9"/>
  <c r="D61" i="8"/>
  <c r="F61" i="8"/>
  <c r="F24" i="6"/>
  <c r="F60" i="8"/>
  <c r="D60" i="8"/>
  <c r="D26" i="8"/>
  <c r="M57" i="9"/>
  <c r="M55" i="9"/>
  <c r="M28" i="9"/>
  <c r="K291" i="4"/>
  <c r="D55" i="9"/>
  <c r="G55" i="9"/>
  <c r="G28" i="9"/>
  <c r="G26" i="9"/>
  <c r="G62" i="9"/>
  <c r="H26" i="9"/>
  <c r="X26" i="9"/>
  <c r="M26" i="9"/>
  <c r="J26" i="9"/>
  <c r="W26" i="9"/>
  <c r="AT62" i="9"/>
  <c r="W55" i="9"/>
  <c r="W28" i="9"/>
  <c r="AS55" i="9"/>
  <c r="AS28" i="9"/>
  <c r="AQ62" i="9"/>
  <c r="AV55" i="9"/>
  <c r="AV28" i="9"/>
  <c r="AV26" i="9"/>
  <c r="BM63" i="9"/>
  <c r="BO55" i="9"/>
  <c r="BO28" i="9"/>
  <c r="BE55" i="9"/>
  <c r="BE28" i="9"/>
  <c r="AI62" i="9"/>
  <c r="BX55" i="9"/>
  <c r="BX28" i="9"/>
  <c r="BD55" i="9"/>
  <c r="BD28" i="9"/>
  <c r="AO64" i="9"/>
  <c r="BU53" i="9"/>
  <c r="BU52" i="9"/>
  <c r="BU51" i="9"/>
  <c r="BU34" i="9"/>
  <c r="BU27" i="9"/>
  <c r="BU26" i="9"/>
  <c r="BP62" i="9"/>
  <c r="BH62" i="9"/>
  <c r="AD55" i="9"/>
  <c r="AD28" i="9"/>
  <c r="AD26" i="9"/>
  <c r="V55" i="9"/>
  <c r="V28" i="9"/>
  <c r="V26" i="9"/>
  <c r="X62" i="13"/>
  <c r="U62" i="13"/>
  <c r="O62" i="13"/>
  <c r="O61" i="13"/>
  <c r="O54" i="13"/>
  <c r="O27" i="13"/>
  <c r="O25" i="13"/>
  <c r="I62" i="13"/>
  <c r="I61" i="13"/>
  <c r="BB62" i="13"/>
  <c r="BB61" i="13"/>
  <c r="BA62" i="13"/>
  <c r="BA61" i="13"/>
  <c r="V62" i="13"/>
  <c r="AP62" i="13"/>
  <c r="AP61" i="13"/>
  <c r="F62" i="13"/>
  <c r="F61" i="13"/>
  <c r="F27" i="13"/>
  <c r="F25" i="13"/>
  <c r="D62" i="13"/>
  <c r="D61" i="13"/>
  <c r="AY62" i="13"/>
  <c r="AY61" i="13"/>
  <c r="H62" i="13"/>
  <c r="H61" i="13"/>
  <c r="H27" i="13"/>
  <c r="H25" i="13"/>
  <c r="AZ62" i="13"/>
  <c r="AZ61" i="13"/>
  <c r="Y62" i="13"/>
  <c r="AP52" i="11"/>
  <c r="AP51" i="11" s="1"/>
  <c r="AP50" i="11" s="1"/>
  <c r="AP33" i="11" s="1"/>
  <c r="AP26" i="11" s="1"/>
  <c r="BJ62" i="11"/>
  <c r="BJ61" i="11"/>
  <c r="BJ54" i="11"/>
  <c r="BJ27" i="11" s="1"/>
  <c r="G51" i="11"/>
  <c r="G50" i="11"/>
  <c r="G33" i="11" s="1"/>
  <c r="G26" i="11" s="1"/>
  <c r="G25" i="11" s="1"/>
  <c r="BZ62" i="11"/>
  <c r="BZ61" i="11"/>
  <c r="BZ54" i="11"/>
  <c r="BZ27" i="11" s="1"/>
  <c r="AH62" i="11"/>
  <c r="AH61" i="11"/>
  <c r="AH54" i="11"/>
  <c r="AH27" i="11" s="1"/>
  <c r="AG62" i="11"/>
  <c r="AG61" i="11" s="1"/>
  <c r="AG54" i="11" s="1"/>
  <c r="AG27" i="11" s="1"/>
  <c r="BI62" i="11"/>
  <c r="BI61" i="11"/>
  <c r="BI54" i="11"/>
  <c r="BI27" i="11" s="1"/>
  <c r="BR52" i="11"/>
  <c r="BR51" i="11"/>
  <c r="BR50" i="11" s="1"/>
  <c r="BR33" i="11" s="1"/>
  <c r="BR26" i="11" s="1"/>
  <c r="R27" i="10"/>
  <c r="R25" i="10"/>
  <c r="F62" i="10"/>
  <c r="F61" i="10"/>
  <c r="F54" i="10"/>
  <c r="F27" i="10"/>
  <c r="F25" i="10"/>
  <c r="AA62" i="11"/>
  <c r="AA61" i="11" s="1"/>
  <c r="AA54" i="11" s="1"/>
  <c r="AA27" i="11" s="1"/>
  <c r="AX62" i="11"/>
  <c r="AX61" i="11"/>
  <c r="AX54" i="11"/>
  <c r="AX27" i="11" s="1"/>
  <c r="AX25" i="11" s="1"/>
  <c r="BH62" i="11"/>
  <c r="BH61" i="11"/>
  <c r="V62" i="10"/>
  <c r="V61" i="10"/>
  <c r="V54" i="10"/>
  <c r="V27" i="10"/>
  <c r="V25" i="10"/>
  <c r="T62" i="11"/>
  <c r="T61" i="11"/>
  <c r="T54" i="11"/>
  <c r="T27" i="11"/>
  <c r="W62" i="11"/>
  <c r="W61" i="11"/>
  <c r="W54" i="11" s="1"/>
  <c r="W27" i="11" s="1"/>
  <c r="I62" i="11"/>
  <c r="I61" i="11"/>
  <c r="I54" i="11" s="1"/>
  <c r="I27" i="11" s="1"/>
  <c r="AY62" i="11"/>
  <c r="AY61" i="11"/>
  <c r="AY54" i="11"/>
  <c r="AY27" i="11" s="1"/>
  <c r="AY25" i="11" s="1"/>
  <c r="N62" i="11"/>
  <c r="N61" i="11"/>
  <c r="N54" i="11" s="1"/>
  <c r="N27" i="11" s="1"/>
  <c r="S62" i="11"/>
  <c r="S61" i="11"/>
  <c r="S54" i="11" s="1"/>
  <c r="S27" i="11" s="1"/>
  <c r="S25" i="11" s="1"/>
  <c r="AZ62" i="11"/>
  <c r="AZ61" i="11" s="1"/>
  <c r="AZ54" i="11" s="1"/>
  <c r="AA62" i="10"/>
  <c r="AA61" i="10"/>
  <c r="AA54" i="10"/>
  <c r="AA27" i="10"/>
  <c r="AA25" i="10"/>
  <c r="AE62" i="11"/>
  <c r="AE61" i="11" s="1"/>
  <c r="AE54" i="11" s="1"/>
  <c r="AE27" i="11" s="1"/>
  <c r="AE25" i="11" s="1"/>
  <c r="BN62" i="11"/>
  <c r="BN61" i="11"/>
  <c r="BN54" i="11"/>
  <c r="BN27" i="11" s="1"/>
  <c r="BC62" i="11"/>
  <c r="BC61" i="11"/>
  <c r="BC54" i="11"/>
  <c r="BC27" i="11" s="1"/>
  <c r="AK62" i="11"/>
  <c r="AK61" i="11"/>
  <c r="AK54" i="11" s="1"/>
  <c r="AK27" i="11" s="1"/>
  <c r="M62" i="11"/>
  <c r="M61" i="11" s="1"/>
  <c r="M54" i="11" s="1"/>
  <c r="M27" i="11" s="1"/>
  <c r="AD62" i="11"/>
  <c r="AD61" i="11"/>
  <c r="AD54" i="11"/>
  <c r="AD27" i="11"/>
  <c r="CB66" i="11"/>
  <c r="CB62" i="11"/>
  <c r="CB61" i="11"/>
  <c r="CB54" i="11" s="1"/>
  <c r="CB27" i="11" s="1"/>
  <c r="J62" i="10"/>
  <c r="J61" i="10"/>
  <c r="J54" i="10"/>
  <c r="J27" i="10"/>
  <c r="J25" i="10"/>
  <c r="BG62" i="11"/>
  <c r="BG61" i="11" s="1"/>
  <c r="BG54" i="11" s="1"/>
  <c r="BG27" i="11" s="1"/>
  <c r="E62" i="10"/>
  <c r="E61" i="10"/>
  <c r="E54" i="10"/>
  <c r="E27" i="10"/>
  <c r="E25" i="10"/>
  <c r="AT62" i="11"/>
  <c r="AT61" i="11"/>
  <c r="X62" i="11"/>
  <c r="X61" i="11"/>
  <c r="X54" i="11" s="1"/>
  <c r="X27" i="11" s="1"/>
  <c r="AV62" i="11"/>
  <c r="AV61" i="11" s="1"/>
  <c r="AV54" i="11" s="1"/>
  <c r="AV27" i="11" s="1"/>
  <c r="BE62" i="11"/>
  <c r="BE61" i="11" s="1"/>
  <c r="BE54" i="11" s="1"/>
  <c r="BE27" i="11" s="1"/>
  <c r="R62" i="11"/>
  <c r="R61" i="11" s="1"/>
  <c r="R54" i="11" s="1"/>
  <c r="R27" i="11" s="1"/>
  <c r="N62" i="10"/>
  <c r="N61" i="10"/>
  <c r="AF62" i="11"/>
  <c r="AF61" i="11" s="1"/>
  <c r="BL62" i="11"/>
  <c r="BL61" i="11"/>
  <c r="BL54" i="11"/>
  <c r="BL27" i="11"/>
  <c r="BF62" i="11"/>
  <c r="BF61" i="11"/>
  <c r="BF54" i="11"/>
  <c r="BF27" i="11"/>
  <c r="Y62" i="11"/>
  <c r="Y61" i="11"/>
  <c r="Y54" i="11"/>
  <c r="Y27" i="11" s="1"/>
  <c r="BP62" i="11"/>
  <c r="BP61" i="11"/>
  <c r="BP54" i="11"/>
  <c r="AN62" i="11"/>
  <c r="AN61" i="11"/>
  <c r="AN54" i="11"/>
  <c r="K62" i="11"/>
  <c r="K61" i="11" s="1"/>
  <c r="K54" i="11" s="1"/>
  <c r="K27" i="11" s="1"/>
  <c r="BS62" i="11"/>
  <c r="BS61" i="11"/>
  <c r="BS54" i="11"/>
  <c r="BS27" i="11"/>
  <c r="AW62" i="11"/>
  <c r="AW61" i="11" s="1"/>
  <c r="AW54" i="11" s="1"/>
  <c r="AW27" i="11" s="1"/>
  <c r="AW25" i="11" s="1"/>
  <c r="AO62" i="11"/>
  <c r="AO61" i="11"/>
  <c r="AO54" i="11"/>
  <c r="AO27" i="11"/>
  <c r="BQ62" i="11"/>
  <c r="BQ61" i="11"/>
  <c r="BQ54" i="11"/>
  <c r="BQ27" i="11"/>
  <c r="L62" i="11"/>
  <c r="L61" i="11"/>
  <c r="L54" i="11"/>
  <c r="L27" i="11" s="1"/>
  <c r="BB62" i="11"/>
  <c r="BB61" i="11"/>
  <c r="BB54" i="11"/>
  <c r="BB27" i="11" s="1"/>
  <c r="BK62" i="11"/>
  <c r="BK61" i="11"/>
  <c r="BK54" i="11"/>
  <c r="BK27" i="11" s="1"/>
  <c r="BK25" i="11" s="1"/>
  <c r="AP65" i="11"/>
  <c r="AS62" i="11"/>
  <c r="AS61" i="11" s="1"/>
  <c r="BU62" i="11"/>
  <c r="BU61" i="11" s="1"/>
  <c r="BU54" i="11" s="1"/>
  <c r="BU27" i="11" s="1"/>
  <c r="P62" i="11"/>
  <c r="P61" i="11" s="1"/>
  <c r="P54" i="11" s="1"/>
  <c r="P27" i="11" s="1"/>
  <c r="C51" i="11"/>
  <c r="C50" i="11" s="1"/>
  <c r="C33" i="11" s="1"/>
  <c r="C26" i="11" s="1"/>
  <c r="C25" i="11" s="1"/>
  <c r="K62" i="10"/>
  <c r="K61" i="10"/>
  <c r="K54" i="10"/>
  <c r="K27" i="10"/>
  <c r="K25" i="10"/>
  <c r="Q62" i="11"/>
  <c r="Q61" i="11"/>
  <c r="U62" i="11"/>
  <c r="U61" i="11" s="1"/>
  <c r="U54" i="11" s="1"/>
  <c r="U27" i="11" s="1"/>
  <c r="AJ62" i="11"/>
  <c r="AJ61" i="11"/>
  <c r="AJ54" i="11" s="1"/>
  <c r="AJ27" i="11" s="1"/>
  <c r="CC62" i="11"/>
  <c r="CC61" i="11"/>
  <c r="CC54" i="11"/>
  <c r="CC27" i="11" s="1"/>
  <c r="H62" i="11"/>
  <c r="H61" i="11"/>
  <c r="H54" i="11" s="1"/>
  <c r="H27" i="11" s="1"/>
  <c r="Z62" i="11"/>
  <c r="Z61" i="11" s="1"/>
  <c r="Z54" i="11" s="1"/>
  <c r="Z27" i="11" s="1"/>
  <c r="AC62" i="11"/>
  <c r="AC61" i="11"/>
  <c r="AC54" i="11"/>
  <c r="AC27" i="11" s="1"/>
  <c r="M62" i="10"/>
  <c r="M61" i="10"/>
  <c r="M27" i="10"/>
  <c r="M25" i="10"/>
  <c r="BV62" i="11"/>
  <c r="BV61" i="11"/>
  <c r="BV54" i="11"/>
  <c r="BV27" i="11" s="1"/>
  <c r="CA62" i="11"/>
  <c r="CA61" i="11"/>
  <c r="CA54" i="11" s="1"/>
  <c r="CA27" i="11" s="1"/>
  <c r="BT62" i="11"/>
  <c r="BT61" i="11" s="1"/>
  <c r="BT54" i="11" s="1"/>
  <c r="BT27" i="11" s="1"/>
  <c r="C51" i="10"/>
  <c r="C50" i="10"/>
  <c r="C33" i="10"/>
  <c r="C26" i="10"/>
  <c r="C25" i="10"/>
  <c r="O62" i="11"/>
  <c r="O61" i="11" s="1"/>
  <c r="O54" i="11" s="1"/>
  <c r="O27" i="11" s="1"/>
  <c r="G62" i="10"/>
  <c r="G61" i="10"/>
  <c r="G54" i="10"/>
  <c r="P26" i="6"/>
  <c r="P24" i="6"/>
  <c r="AX55" i="9"/>
  <c r="AX28" i="9"/>
  <c r="AX26" i="9"/>
  <c r="AW55" i="9"/>
  <c r="AW28" i="9"/>
  <c r="AW26" i="9"/>
  <c r="AZ55" i="9"/>
  <c r="AZ28" i="9"/>
  <c r="AZ26" i="9"/>
  <c r="AR63" i="9"/>
  <c r="AR62" i="9"/>
  <c r="BM55" i="9"/>
  <c r="BM28" i="9"/>
  <c r="BM26" i="9"/>
  <c r="BM62" i="9"/>
  <c r="G62" i="13"/>
  <c r="G61" i="13"/>
  <c r="G27" i="13"/>
  <c r="G25" i="13"/>
  <c r="AT62" i="13"/>
  <c r="AT61" i="13"/>
  <c r="AQ62" i="13"/>
  <c r="AQ61" i="13"/>
  <c r="T62" i="13"/>
  <c r="BX62" i="11"/>
  <c r="BX61" i="11" s="1"/>
  <c r="BX54" i="11" s="1"/>
  <c r="BX27" i="11" s="1"/>
  <c r="BM62" i="11"/>
  <c r="BM61" i="11" s="1"/>
  <c r="BM54" i="11" s="1"/>
  <c r="BM27" i="11" s="1"/>
  <c r="BA62" i="11"/>
  <c r="BA61" i="11" s="1"/>
  <c r="BA54" i="11" s="1"/>
  <c r="BA27" i="11" s="1"/>
  <c r="BY62" i="11"/>
  <c r="BY61" i="11" s="1"/>
  <c r="BY54" i="11" s="1"/>
  <c r="BY27" i="11" s="1"/>
  <c r="AL62" i="11"/>
  <c r="AL61" i="11" s="1"/>
  <c r="AL54" i="11" s="1"/>
  <c r="AL27" i="11" s="1"/>
  <c r="AU62" i="11"/>
  <c r="AU61" i="11" s="1"/>
  <c r="AU54" i="11" s="1"/>
  <c r="AU27" i="11" s="1"/>
  <c r="BW62" i="11"/>
  <c r="BW61" i="11"/>
  <c r="BW54" i="11"/>
  <c r="BW27" i="11" s="1"/>
  <c r="BO62" i="11"/>
  <c r="BO61" i="11"/>
  <c r="AM62" i="11"/>
  <c r="AM61" i="11" s="1"/>
  <c r="AB62" i="11"/>
  <c r="AB61" i="11" s="1"/>
  <c r="AB54" i="11" s="1"/>
  <c r="AB27" i="11" s="1"/>
  <c r="E61" i="13"/>
  <c r="E27" i="13"/>
  <c r="E25" i="13"/>
  <c r="BD62" i="11"/>
  <c r="BD61" i="11"/>
  <c r="BD54" i="11" s="1"/>
  <c r="BD27" i="11" s="1"/>
  <c r="BD25" i="11" s="1"/>
  <c r="BR62" i="11"/>
  <c r="BR61" i="11"/>
  <c r="BR54" i="11" s="1"/>
  <c r="BR27" i="11" s="1"/>
  <c r="BR25" i="11" s="1"/>
  <c r="AP66" i="11"/>
  <c r="G27" i="10"/>
  <c r="G25" i="10"/>
  <c r="AR55" i="9"/>
  <c r="AR28" i="9"/>
  <c r="AR26" i="9"/>
  <c r="O60" i="6"/>
  <c r="H63" i="8"/>
  <c r="H61" i="8"/>
  <c r="H60" i="8"/>
  <c r="H53" i="8"/>
  <c r="H26" i="8"/>
  <c r="H24" i="8"/>
  <c r="Q61" i="6"/>
  <c r="H60" i="6"/>
  <c r="Q60" i="6"/>
  <c r="Q26" i="6"/>
  <c r="Q24" i="6"/>
  <c r="BC62" i="9"/>
  <c r="BC55" i="9"/>
  <c r="BC28" i="9"/>
  <c r="BC26" i="9"/>
  <c r="S64" i="8"/>
  <c r="R64" i="8"/>
  <c r="AO65" i="9"/>
  <c r="AO63" i="9"/>
  <c r="I63" i="8"/>
  <c r="T64" i="8"/>
  <c r="R61" i="6"/>
  <c r="R60" i="6"/>
  <c r="T63" i="9"/>
  <c r="F66" i="9"/>
  <c r="F63" i="9"/>
  <c r="L61" i="8"/>
  <c r="L60" i="8"/>
  <c r="L53" i="8"/>
  <c r="L26" i="8"/>
  <c r="L24" i="8"/>
  <c r="T64" i="7"/>
  <c r="T63" i="7"/>
  <c r="T62" i="7"/>
  <c r="T55" i="7"/>
  <c r="T28" i="7"/>
  <c r="T26" i="7"/>
  <c r="U64" i="7"/>
  <c r="Q55" i="6"/>
  <c r="R55" i="6"/>
  <c r="Q57" i="6"/>
  <c r="T63" i="8"/>
  <c r="T61" i="8"/>
  <c r="R63" i="8"/>
  <c r="R61" i="8"/>
  <c r="R60" i="8"/>
  <c r="R53" i="8"/>
  <c r="R26" i="8"/>
  <c r="R24" i="8"/>
  <c r="S63" i="8"/>
  <c r="S61" i="8"/>
  <c r="S60" i="8"/>
  <c r="S53" i="8"/>
  <c r="S26" i="8"/>
  <c r="S24" i="8"/>
  <c r="I61" i="8"/>
  <c r="I60" i="8"/>
  <c r="I53" i="8"/>
  <c r="I26" i="8"/>
  <c r="I24" i="8"/>
  <c r="H53" i="6"/>
  <c r="H26" i="6"/>
  <c r="H24" i="6"/>
  <c r="AO55" i="9"/>
  <c r="AO28" i="9"/>
  <c r="AO26" i="9"/>
  <c r="AO62" i="9"/>
  <c r="R26" i="6"/>
  <c r="R24" i="6"/>
  <c r="T55" i="9"/>
  <c r="T28" i="9"/>
  <c r="T26" i="9"/>
  <c r="T62" i="9"/>
  <c r="T60" i="8"/>
  <c r="T53" i="8"/>
  <c r="T26" i="8"/>
  <c r="T24" i="8"/>
  <c r="AO62" i="13"/>
  <c r="AO61" i="13"/>
  <c r="AR62" i="13"/>
  <c r="AR61" i="13"/>
  <c r="AH64" i="13"/>
  <c r="AH62" i="13"/>
  <c r="AH61" i="13"/>
  <c r="AH54" i="13"/>
  <c r="AH27" i="13"/>
  <c r="AH25" i="13"/>
  <c r="AM62" i="13"/>
  <c r="AM61" i="13"/>
  <c r="AM54" i="13"/>
  <c r="AM27" i="13"/>
  <c r="AM25" i="13"/>
  <c r="AJ64" i="13"/>
  <c r="AJ62" i="13"/>
  <c r="AJ61" i="13"/>
  <c r="AJ54" i="13"/>
  <c r="AJ27" i="13"/>
  <c r="AJ25" i="13"/>
  <c r="AF64" i="13"/>
  <c r="AK62" i="13"/>
  <c r="AK61" i="13"/>
  <c r="AK54" i="13"/>
  <c r="AK27" i="13"/>
  <c r="AK25" i="13"/>
  <c r="G62" i="11"/>
  <c r="G61" i="11"/>
  <c r="G54" i="11" s="1"/>
  <c r="G27" i="11" s="1"/>
  <c r="F62" i="9"/>
  <c r="F55" i="9"/>
  <c r="F28" i="9"/>
  <c r="F26" i="9"/>
  <c r="AH55" i="9"/>
  <c r="AH28" i="9"/>
  <c r="AH26" i="9"/>
  <c r="I26" i="7"/>
  <c r="U63" i="7"/>
  <c r="AE64" i="13"/>
  <c r="AE62" i="13"/>
  <c r="AE61" i="13"/>
  <c r="AE54" i="13"/>
  <c r="AE27" i="13"/>
  <c r="AE25" i="13"/>
  <c r="AF62" i="13"/>
  <c r="AF61" i="13"/>
  <c r="AF54" i="13"/>
  <c r="AF27" i="13"/>
  <c r="AF25" i="13"/>
  <c r="W25" i="11" l="1"/>
  <c r="K25" i="11"/>
  <c r="AL25" i="11"/>
  <c r="AB25" i="11"/>
  <c r="P25" i="11"/>
  <c r="AK25" i="11"/>
  <c r="AJ25" i="11"/>
  <c r="AH25" i="11"/>
  <c r="X25" i="11"/>
  <c r="AG25" i="11"/>
  <c r="AA25" i="11"/>
  <c r="U25" i="11"/>
  <c r="O25" i="11"/>
  <c r="Z25" i="11"/>
  <c r="N25" i="11"/>
  <c r="Y25" i="11"/>
  <c r="M25" i="11"/>
  <c r="AS57" i="11"/>
  <c r="AS56" i="11" s="1"/>
  <c r="AS54" i="11" s="1"/>
  <c r="AS27" i="11" s="1"/>
  <c r="AS25" i="11" s="1"/>
</calcChain>
</file>

<file path=xl/sharedStrings.xml><?xml version="1.0" encoding="utf-8"?>
<sst xmlns="http://schemas.openxmlformats.org/spreadsheetml/2006/main" count="18090" uniqueCount="966">
  <si>
    <t>План</t>
  </si>
  <si>
    <t>Факт</t>
  </si>
  <si>
    <t>%</t>
  </si>
  <si>
    <t>к приказу Минэнерго России
от 25 апреля 2018 г. № 320</t>
  </si>
  <si>
    <t>полное наименование субъекта электроэнергетики</t>
  </si>
  <si>
    <t xml:space="preserve"> год</t>
  </si>
  <si>
    <t>реквизиты решения органа исполнительной власти, утвердившего инвестиционную программу</t>
  </si>
  <si>
    <t>№ п/п</t>
  </si>
  <si>
    <t>Показатель</t>
  </si>
  <si>
    <t>Ед. изм.</t>
  </si>
  <si>
    <t>в ед. измерений</t>
  </si>
  <si>
    <t>в процентах,
%</t>
  </si>
  <si>
    <t>Инвестиционная программа</t>
  </si>
  <si>
    <t xml:space="preserve">Субъект Российской Федерации: </t>
  </si>
  <si>
    <t xml:space="preserve">Год раскрытия (предоставления) информации: </t>
  </si>
  <si>
    <t>1. Финансово-экономическая модель деятельности субъекта электроэнергетики</t>
  </si>
  <si>
    <t>БЮДЖЕТ ДОХОДОВ И РАСХОДОВ</t>
  </si>
  <si>
    <t>I</t>
  </si>
  <si>
    <t>Выручка от реализации товаров (работ, услуг) всего, в том числе *:</t>
  </si>
  <si>
    <t>млн. рублей</t>
  </si>
  <si>
    <t>1.1</t>
  </si>
  <si>
    <t>Производство и поставка электрической энергии и мощности всего, в том числе:</t>
  </si>
  <si>
    <t>1.1.1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</si>
  <si>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</si>
  <si>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</si>
  <si>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</si>
  <si>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</si>
  <si>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</si>
  <si>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</si>
  <si>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</si>
  <si>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</si>
  <si>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</si>
  <si>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</si>
  <si>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</si>
  <si>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</si>
  <si>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</si>
  <si>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</si>
  <si>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</si>
  <si>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</si>
  <si>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</si>
  <si>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</si>
  <si>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</si>
  <si>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</si>
  <si>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</si>
  <si>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</si>
  <si>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</si>
  <si>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</si>
  <si>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</si>
  <si>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II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</si>
  <si>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</si>
  <si>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</si>
  <si>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</si>
  <si>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</si>
  <si>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</si>
  <si>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</si>
  <si>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</si>
  <si>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</si>
  <si>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</si>
  <si>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</si>
  <si>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</si>
  <si>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</si>
  <si>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</si>
  <si>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</si>
  <si>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</si>
  <si>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</si>
  <si>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</si>
  <si>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</si>
  <si>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</si>
  <si>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</si>
  <si>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</si>
  <si>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</si>
  <si>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</si>
  <si>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</si>
  <si>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</si>
  <si>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</si>
  <si>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</si>
  <si>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</si>
  <si>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</si>
  <si>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</si>
  <si>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</si>
  <si>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</si>
  <si>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</si>
  <si>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</si>
  <si>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</si>
  <si>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</si>
  <si>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</si>
  <si>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</si>
  <si>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</si>
  <si>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 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</si>
  <si>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</si>
  <si>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</si>
  <si>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</si>
  <si>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</si>
  <si>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</si>
  <si>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</si>
  <si>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</si>
  <si>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</si>
  <si>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</si>
  <si>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</si>
  <si>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</si>
  <si>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</si>
  <si>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</si>
  <si>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</si>
  <si>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</si>
  <si>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</si>
  <si>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</si>
  <si>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</si>
  <si>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</si>
  <si>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</si>
  <si>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</si>
  <si>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</si>
  <si>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</si>
  <si>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</si>
  <si>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</si>
  <si>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</si>
  <si>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</si>
  <si>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</si>
  <si>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</si>
  <si>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</si>
  <si>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</si>
  <si>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</si>
  <si>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</si>
  <si>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</si>
  <si>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</si>
  <si>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</si>
  <si>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</si>
  <si>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</si>
  <si>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</si>
  <si>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</si>
  <si>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</si>
  <si>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</si>
  <si>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</si>
  <si>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</si>
  <si>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</si>
  <si>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</si>
  <si>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4.1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</si>
  <si>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</si>
  <si>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</si>
  <si>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</si>
  <si>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</si>
  <si>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</si>
  <si>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</si>
  <si>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</si>
  <si>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</si>
  <si>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</si>
  <si>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</si>
  <si>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</si>
  <si>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</si>
  <si>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</si>
  <si>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</si>
  <si>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</si>
  <si>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</si>
  <si>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</si>
  <si>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</si>
  <si>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</si>
  <si>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</si>
  <si>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</si>
  <si>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</si>
  <si>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</si>
  <si>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5.1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</si>
  <si>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</si>
  <si>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</si>
  <si>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</si>
  <si>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</si>
  <si>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5.2</t>
  </si>
  <si>
    <t>5.3</t>
  </si>
  <si>
    <t>5.4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</si>
  <si>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</si>
  <si>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</si>
  <si>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</si>
  <si>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</si>
  <si>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</si>
  <si>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</si>
  <si>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</si>
  <si>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</si>
  <si>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</si>
  <si>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</t>
  </si>
  <si>
    <t>6.1.1</t>
  </si>
  <si>
    <t>6.1.2</t>
  </si>
  <si>
    <t>6.1.3</t>
  </si>
  <si>
    <t>6.2</t>
  </si>
  <si>
    <t>Производство и поставка тепловой энергии (мощности);</t>
  </si>
  <si>
    <t>6.3</t>
  </si>
  <si>
    <t>Оказание услуг по передаче электрической энергии;</t>
  </si>
  <si>
    <t>6.4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</si>
  <si>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</si>
  <si>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</si>
  <si>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</si>
  <si>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</si>
  <si>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</si>
  <si>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</si>
  <si>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</si>
  <si>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</si>
  <si>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</si>
  <si>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</si>
  <si>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</si>
  <si>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</si>
  <si>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</si>
  <si>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</si>
  <si>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</t>
  </si>
  <si>
    <t>7.1.1</t>
  </si>
  <si>
    <t>7.1.2</t>
  </si>
  <si>
    <t>7.1.3</t>
  </si>
  <si>
    <t>7.2</t>
  </si>
  <si>
    <t>7.3</t>
  </si>
  <si>
    <t>7.4</t>
  </si>
  <si>
    <t>7.5</t>
  </si>
  <si>
    <t>7.6</t>
  </si>
  <si>
    <t>7.7</t>
  </si>
  <si>
    <t>7.8</t>
  </si>
  <si>
    <t>7.8.1</t>
  </si>
  <si>
    <t>7.8.2</t>
  </si>
  <si>
    <t>7.9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</si>
  <si>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</si>
  <si>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</si>
  <si>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</si>
  <si>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</si>
  <si>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</si>
  <si>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</si>
  <si>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</si>
  <si>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 - строка XI) всего, в том числе: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</si>
  <si>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</si>
  <si>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</si>
  <si>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</si>
  <si>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</si>
  <si>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</si>
  <si>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</si>
  <si>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</si>
  <si>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 - 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</si>
  <si>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</si>
  <si>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</si>
  <si>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</si>
  <si>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</si>
  <si>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</si>
  <si>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</si>
  <si>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</si>
  <si>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 + строка XVII + строка XVIII + 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</si>
  <si>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</si>
  <si>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</si>
  <si>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</si>
  <si>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</si>
  <si>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</si>
  <si>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</si>
  <si>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</si>
  <si>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</si>
  <si>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</si>
  <si>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</si>
  <si>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23.1.1.а</t>
  </si>
  <si>
    <t>из нее просроченная</t>
  </si>
  <si>
    <t>23.1.1.1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</si>
  <si>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</si>
  <si>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</si>
  <si>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</si>
  <si>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</si>
  <si>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</si>
  <si>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</si>
  <si>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</si>
  <si>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</si>
  <si>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</si>
  <si>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оказание услуг по передаче электрической энергии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</si>
  <si>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</si>
  <si>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</si>
  <si>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</si>
  <si>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</si>
  <si>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</si>
  <si>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</si>
  <si>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</si>
  <si>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</si>
  <si>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реализация электрической энергии и мощности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</si>
  <si>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</si>
  <si>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</si>
  <si>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</si>
  <si>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</si>
  <si>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</si>
  <si>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</si>
  <si>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</si>
  <si>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</si>
  <si>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</si>
  <si>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</si>
  <si>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</si>
  <si>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</si>
  <si>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</si>
  <si>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</si>
  <si>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</si>
  <si>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</si>
  <si>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</si>
  <si>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</si>
  <si>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</si>
  <si>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</si>
  <si>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</si>
  <si>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</si>
  <si>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</si>
  <si>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</si>
  <si>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</si>
  <si>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</si>
  <si>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</si>
  <si>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</si>
  <si>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</si>
  <si>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</si>
  <si>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</si>
  <si>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</si>
  <si>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</si>
  <si>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</si>
  <si>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</si>
  <si>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</si>
  <si>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</si>
  <si>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</si>
  <si>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</si>
  <si>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</si>
  <si>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</si>
  <si>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</si>
  <si>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>по обязательствам перед поставщиками и подрядчиками по исполнению инвестиционной программы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</si>
  <si>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</si>
  <si>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</si>
  <si>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</si>
  <si>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</si>
  <si>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</si>
  <si>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</si>
  <si>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</si>
  <si>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</si>
  <si>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</si>
  <si>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</si>
  <si>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</si>
  <si>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</si>
  <si>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</si>
  <si>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</si>
  <si>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</si>
  <si>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</si>
  <si>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</si>
  <si>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</si>
  <si>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</si>
  <si>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</si>
  <si>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</si>
  <si>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</si>
  <si>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</si>
  <si>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</si>
  <si>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</si>
  <si>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</si>
  <si>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</si>
  <si>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</si>
  <si>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</si>
  <si>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</si>
  <si>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</si>
  <si>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х</t>
  </si>
  <si>
    <t>24.1</t>
  </si>
  <si>
    <t>Установленная электрическая мощность</t>
  </si>
  <si>
    <t>МВт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</si>
  <si>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</si>
  <si>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</si>
  <si>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</si>
  <si>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</si>
  <si>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</si>
  <si>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</si>
  <si>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</si>
  <si>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</si>
  <si>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</si>
  <si>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</si>
  <si>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</si>
  <si>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</si>
  <si>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</si>
  <si>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</si>
  <si>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</si>
  <si>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</si>
  <si>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</si>
  <si>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</si>
  <si>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</si>
  <si>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</si>
  <si>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</si>
  <si>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</si>
  <si>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</si>
  <si>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</si>
  <si>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</si>
  <si>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</si>
  <si>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</si>
  <si>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</si>
  <si>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</si>
  <si>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</si>
  <si>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</si>
  <si>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</si>
  <si>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</si>
  <si>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</si>
  <si>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</si>
  <si>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</si>
  <si>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</si>
  <si>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</si>
  <si>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</si>
  <si>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</si>
  <si>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</si>
  <si>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</si>
  <si>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</si>
  <si>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</si>
  <si>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</si>
  <si>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 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</si>
  <si>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</si>
  <si>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</si>
  <si>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</si>
  <si>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</si>
  <si>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</si>
  <si>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</si>
  <si>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</si>
  <si>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</si>
  <si>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</si>
  <si>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</si>
  <si>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</si>
  <si>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</si>
  <si>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</si>
  <si>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</si>
  <si>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</si>
  <si>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</si>
  <si>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</si>
  <si>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</si>
  <si>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</si>
  <si>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</si>
  <si>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</si>
  <si>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</si>
  <si>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</si>
  <si>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</si>
  <si>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</si>
  <si>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</si>
  <si>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</si>
  <si>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</si>
  <si>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</si>
  <si>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</si>
  <si>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</si>
  <si>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</si>
  <si>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</si>
  <si>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</si>
  <si>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</si>
  <si>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</si>
  <si>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</si>
  <si>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</si>
  <si>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</si>
  <si>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</si>
  <si>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</si>
  <si>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</si>
  <si>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Источники финансирования инвестиционной программы всего (строка I + строка II) всего, в том числе:</t>
  </si>
  <si>
    <t>Собственные средства всего, в том числе:</t>
  </si>
  <si>
    <t>Прибыль, направляемая на инвестиции, в том числе: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</si>
  <si>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</si>
  <si>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</si>
  <si>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</si>
  <si>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</si>
  <si>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</si>
  <si>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</si>
  <si>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</si>
  <si>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</si>
  <si>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</si>
  <si>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</si>
  <si>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</si>
  <si>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</si>
  <si>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</si>
  <si>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</si>
  <si>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</si>
  <si>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</si>
  <si>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</si>
  <si>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</si>
  <si>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</si>
  <si>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</si>
  <si>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</si>
  <si>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</si>
  <si>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</si>
  <si>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</si>
  <si>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</si>
  <si>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</si>
  <si>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</si>
  <si>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</si>
  <si>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</si>
  <si>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</si>
  <si>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</si>
  <si>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</si>
  <si>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</si>
  <si>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</si>
  <si>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</si>
  <si>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</si>
  <si>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</si>
  <si>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</si>
  <si>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</si>
  <si>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</si>
  <si>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</si>
  <si>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</si>
  <si>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</si>
  <si>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</si>
  <si>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</si>
  <si>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</si>
  <si>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</si>
  <si>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</si>
  <si>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</si>
  <si>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</si>
  <si>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</si>
  <si>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</si>
  <si>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</si>
  <si>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</si>
  <si>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</si>
  <si>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</si>
  <si>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</si>
  <si>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</si>
  <si>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</si>
  <si>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</si>
  <si>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</si>
  <si>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</si>
  <si>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</si>
  <si>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</si>
  <si>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 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</si>
  <si>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</si>
  <si>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</si>
  <si>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</si>
  <si>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</si>
  <si>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</si>
  <si>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</si>
  <si>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</si>
  <si>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</si>
  <si>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</si>
  <si>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</si>
  <si>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</si>
  <si>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</si>
  <si>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</si>
  <si>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
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</si>
  <si>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</si>
  <si>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</si>
  <si>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</si>
  <si>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</si>
  <si>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</si>
  <si>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</si>
  <si>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</si>
  <si>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
энергии;</t>
  </si>
  <si>
    <t>кредитов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</si>
  <si>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</si>
  <si>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</si>
  <si>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</si>
  <si>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</si>
  <si>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</si>
  <si>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</si>
  <si>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</si>
  <si>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 В строках, содержащих слова "всего, в том числе" указывается сумма нижерасположенных строк соответствующего раздела (подраздела).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</si>
  <si>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заполняется.</t>
  </si>
  <si>
    <t>*** Указывается на основании заключенных договоров на оказание услуг по передаче электрической энергии.</t>
  </si>
  <si>
    <t>Необходимая валовая выручка сетевой организации в части содержания (строка 1.3 - строка 2.2.1 - строка 2.2.2 - строка 2.1.2.1.1)</t>
  </si>
  <si>
    <t>***** Указывается суммарно стоимость оказанных субъекту электроэнергетики услуг.</t>
  </si>
  <si>
    <t>Приложение № 20</t>
  </si>
  <si>
    <t>Форма 20. Отчет об исполнении финансового плана субъекта электроэнергетики (квартальный)</t>
  </si>
  <si>
    <t>Отклонение от плановых значений по итогам отчетного периода</t>
  </si>
  <si>
    <t>Причины
отклонений</t>
  </si>
  <si>
    <t>VIII</t>
  </si>
  <si>
    <t>Направления использования чистой прибыли</t>
  </si>
  <si>
    <t>8.1</t>
  </si>
  <si>
    <t>На инвестиции</t>
  </si>
  <si>
    <t>8.2</t>
  </si>
  <si>
    <t>Резервный фонд</t>
  </si>
  <si>
    <t>8.3</t>
  </si>
  <si>
    <t>8.4</t>
  </si>
  <si>
    <t>Остаток на развитие</t>
  </si>
  <si>
    <t>IX</t>
  </si>
  <si>
    <t>9.1</t>
  </si>
  <si>
    <t>Прибыль до налогообложения без учета процентов к уплате и амортизации (строка V + строка 4.2.2 + строка II.IV)</t>
  </si>
  <si>
    <t>9.2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</si>
  <si>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</si>
  <si>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</si>
  <si>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</si>
  <si>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9.3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</si>
  <si>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</si>
  <si>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</si>
  <si>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</si>
  <si>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9.4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</si>
  <si>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</si>
  <si>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</si>
  <si>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</si>
  <si>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</si>
  <si>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</t>
  </si>
  <si>
    <t>10.1.1</t>
  </si>
  <si>
    <t>10.1.2</t>
  </si>
  <si>
    <t>10.1.3</t>
  </si>
  <si>
    <t>10.2</t>
  </si>
  <si>
    <t>10.3</t>
  </si>
  <si>
    <t>10.4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</si>
  <si>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</si>
  <si>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</si>
  <si>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</si>
  <si>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</si>
  <si>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</si>
  <si>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</si>
  <si>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</si>
  <si>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</si>
  <si>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</si>
  <si>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</si>
  <si>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</si>
  <si>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</si>
  <si>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</si>
  <si>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</si>
  <si>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</si>
  <si>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</si>
  <si>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</si>
  <si>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</si>
  <si>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</si>
  <si>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</si>
  <si>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</si>
  <si>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</si>
  <si>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</si>
  <si>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</si>
  <si>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</si>
  <si>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</si>
  <si>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</si>
  <si>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</si>
  <si>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</si>
  <si>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</si>
  <si>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</si>
  <si>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</si>
  <si>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</si>
  <si>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</si>
  <si>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</si>
  <si>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</si>
  <si>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</si>
  <si>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</si>
  <si>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</si>
  <si>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</si>
  <si>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</si>
  <si>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</si>
  <si>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</si>
  <si>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</si>
  <si>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</si>
  <si>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</si>
  <si>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</si>
  <si>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</si>
  <si>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</si>
  <si>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</si>
  <si>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</si>
  <si>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</si>
  <si>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</si>
  <si>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</si>
  <si>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</si>
  <si>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</si>
  <si>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</si>
  <si>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</si>
  <si>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</si>
  <si>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</si>
  <si>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</si>
  <si>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</si>
  <si>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</si>
  <si>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</si>
  <si>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</si>
  <si>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</si>
  <si>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</si>
  <si>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</si>
  <si>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</si>
  <si>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</si>
  <si>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</si>
  <si>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</si>
  <si>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</si>
  <si>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</si>
  <si>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</si>
  <si>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</si>
  <si>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</si>
  <si>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</si>
  <si>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</si>
  <si>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</si>
  <si>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</si>
  <si>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</si>
  <si>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</si>
  <si>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</si>
  <si>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</si>
  <si>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</si>
  <si>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</si>
  <si>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</si>
  <si>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</si>
  <si>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</si>
  <si>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</si>
  <si>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</si>
  <si>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</si>
  <si>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</si>
  <si>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</si>
  <si>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 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</si>
  <si>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</si>
  <si>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</si>
  <si>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</si>
  <si>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</si>
  <si>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</si>
  <si>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</si>
  <si>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</si>
  <si>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</si>
  <si>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</si>
  <si>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</si>
  <si>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</si>
  <si>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</si>
  <si>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</si>
  <si>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</si>
  <si>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</si>
  <si>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</si>
  <si>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</si>
  <si>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вексели</t>
  </si>
  <si>
    <t>числе связанного с капитальными вложениями.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</si>
  <si>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</si>
  <si>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</t>
  </si>
  <si>
    <t>Приложение № 10</t>
  </si>
  <si>
    <t>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</si>
  <si>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 xml:space="preserve">за </t>
  </si>
  <si>
    <t xml:space="preserve"> квартал</t>
  </si>
  <si>
    <t xml:space="preserve"> года</t>
  </si>
  <si>
    <t xml:space="preserve">Отчет о реализации инвестиционной программы </t>
  </si>
  <si>
    <t xml:space="preserve">Год раскрытия информации: </t>
  </si>
  <si>
    <t xml:space="preserve">Утвержденные плановые значения показателей приведены в соответствии с </t>
  </si>
  <si>
    <t>Номер группы инвести-ционных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</si>
  <si>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</si>
  <si>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</si>
  <si>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
(с НДС)</t>
  </si>
  <si>
    <t>Остаток финансирования капитальных вложений на конец отчетного периода в прогнозных ценах соответствующих лет, млн. рублей
(с НДС)</t>
  </si>
  <si>
    <t>Отклонение от плана финансирования по итогам отчетного периода</t>
  </si>
  <si>
    <t>Причины отклонений</t>
  </si>
  <si>
    <t>Всего</t>
  </si>
  <si>
    <t>I квартал</t>
  </si>
  <si>
    <t>II квартал</t>
  </si>
  <si>
    <t>III квартал</t>
  </si>
  <si>
    <t>IV квартал</t>
  </si>
  <si>
    <t>млн. рублей
(с НДС)</t>
  </si>
  <si>
    <t>ВСЕГО по инвестиционной программе, в том числе:</t>
  </si>
  <si>
    <t>Приложение № 11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</si>
  <si>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</si>
  <si>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</si>
  <si>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Общий объем финансирования,
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</si>
  <si>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</si>
  <si>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</si>
  <si>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</si>
  <si>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
финансирования</t>
  </si>
  <si>
    <t>иных источников финансирования</t>
  </si>
  <si>
    <t>Общий фактический объем финансирования,
в том числе за счет:</t>
  </si>
  <si>
    <t>Приложение № 12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</si>
  <si>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</si>
  <si>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квартал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</si>
  <si>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
(без НДС)</t>
  </si>
  <si>
    <t>Остаток освоения капитальных вложений на конец отчетного периода, млн. рублей
(без НДС)</t>
  </si>
  <si>
    <t>Отклонение от плана освоения по итогам отчетного периода</t>
  </si>
  <si>
    <t>в базисном уровне цен</t>
  </si>
  <si>
    <t>в прогнозных ценах соответствующих лет</t>
  </si>
  <si>
    <t>млн. рублей
(без НДС)</t>
  </si>
  <si>
    <t>Приложение № 13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</si>
  <si>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</si>
  <si>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
(без НДС)</t>
  </si>
  <si>
    <t>Принятие основных средств и нематериальных</t>
  </si>
  <si>
    <t>Отклонение от плана ввода основных средств по итогам отчетного периода</t>
  </si>
  <si>
    <t>нематериальные активы</t>
  </si>
  <si>
    <t>основные средства</t>
  </si>
  <si>
    <t>МВ×А</t>
  </si>
  <si>
    <t>Мвар</t>
  </si>
  <si>
    <t>км ЛЭП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</si>
  <si>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</si>
  <si>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</si>
  <si>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</si>
  <si>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</si>
  <si>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</si>
  <si>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</si>
  <si>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</si>
  <si>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</si>
  <si>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</si>
  <si>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>5.2.6</t>
  </si>
  <si>
    <t>5.2.7</t>
  </si>
  <si>
    <t>5.3.1</t>
  </si>
  <si>
    <t>5.3.2</t>
  </si>
  <si>
    <t>5.3.3</t>
  </si>
  <si>
    <t>5.3.4</t>
  </si>
  <si>
    <t>5.3.5</t>
  </si>
  <si>
    <t>5.3.6</t>
  </si>
  <si>
    <t>5.3.7</t>
  </si>
  <si>
    <t>5.4.1</t>
  </si>
  <si>
    <t>5.4.2</t>
  </si>
  <si>
    <t>5.4.3</t>
  </si>
  <si>
    <t>5.4.4</t>
  </si>
  <si>
    <t>5.4.5</t>
  </si>
  <si>
    <t>5.4.6</t>
  </si>
  <si>
    <t>5.4.7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</si>
  <si>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</si>
  <si>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</si>
  <si>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</si>
  <si>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</si>
  <si>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</si>
  <si>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</si>
  <si>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</si>
  <si>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</si>
  <si>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</si>
  <si>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</si>
  <si>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</si>
  <si>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</si>
  <si>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</si>
  <si>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</si>
  <si>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</si>
  <si>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</si>
  <si>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</si>
  <si>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</si>
  <si>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</si>
  <si>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</si>
  <si>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</si>
  <si>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6.4.4</t>
  </si>
  <si>
    <t>6.4.5</t>
  </si>
  <si>
    <t>6.4.6</t>
  </si>
  <si>
    <t>6.4.7</t>
  </si>
  <si>
    <t>Приложение № 14</t>
  </si>
  <si>
    <t>Форма 14. Отчет о постановке объектов электросетевого хозяйства под напряжение
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</si>
  <si>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
с договором о предоставлении
мощности *</t>
  </si>
  <si>
    <t>8.5</t>
  </si>
  <si>
    <t>9.5</t>
  </si>
  <si>
    <t>* Заполняется в случае, если сетевой объект будет использован для выдачи мощности генерирующего объекта, который</t>
  </si>
  <si>
    <t>будет осуществлять поставки электроэнергии и мощности в соответствии с договором о предоставлении мощности.</t>
  </si>
  <si>
    <t>Приложение № 15</t>
  </si>
  <si>
    <t>Форма 15. Отчет об исполнении плана ввода объектов инвестиционной деятельности (мощностей) в эксплуатацию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</si>
  <si>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
мощности *</t>
  </si>
  <si>
    <t>Ввод объектов инвестиционной</t>
  </si>
  <si>
    <t>Отклонения от плановых показателей по итогам отчетного периода</t>
  </si>
  <si>
    <t>км ВЛ 1-цеп</t>
  </si>
  <si>
    <t>км ВЛ 2-цеп</t>
  </si>
  <si>
    <t>км КЛ</t>
  </si>
  <si>
    <t>* Заполняется в случае, если сетевой объект будет использован для выдачи мощности генерирующего объекта, который будет осуществлять</t>
  </si>
  <si>
    <t>поставки электроэнергии и мощности в соответствии с договором о предоставлении мощности.</t>
  </si>
  <si>
    <t>Приложение № 16</t>
  </si>
  <si>
    <t>Форма 16. Отчет об исполнении плана вывода объектов инвестиционной деятельности (мощностей) из эксплуатации (квартальный)</t>
  </si>
  <si>
    <t xml:space="preserve">Отчет об исполнении инвестиционной программы </t>
  </si>
  <si>
    <t>Наименование объекта, выводимого из эксплуатации</t>
  </si>
  <si>
    <t>Приложение № 17</t>
  </si>
  <si>
    <t>Форма 17. Отчет об исполнении основных этапов работ по инвестиционным проектам инвестиционной программы (квартальный)</t>
  </si>
  <si>
    <t>Всего, в том числе: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</si>
  <si>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</si>
  <si>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</si>
  <si>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</si>
  <si>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</si>
  <si>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7.1.4</t>
  </si>
  <si>
    <t>7.1.5</t>
  </si>
  <si>
    <t>7.2.1</t>
  </si>
  <si>
    <t>7.2.2</t>
  </si>
  <si>
    <t>7.2.3</t>
  </si>
  <si>
    <t>7.2.4</t>
  </si>
  <si>
    <t>7.2.5</t>
  </si>
  <si>
    <t>7.3.1</t>
  </si>
  <si>
    <t>7.3.2</t>
  </si>
  <si>
    <t>7.3.3</t>
  </si>
  <si>
    <t>7.3.4</t>
  </si>
  <si>
    <t>7.3.5</t>
  </si>
  <si>
    <t>7.4.1</t>
  </si>
  <si>
    <t>7.4.2</t>
  </si>
  <si>
    <t>7.4.3</t>
  </si>
  <si>
    <t>7.4.4</t>
  </si>
  <si>
    <t>7.4.5</t>
  </si>
  <si>
    <t>0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</si>
  <si>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</si>
  <si>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</si>
  <si>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</si>
  <si>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</si>
  <si>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</si>
  <si>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</si>
  <si>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</si>
  <si>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</si>
  <si>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</si>
  <si>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</si>
  <si>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</si>
  <si>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</si>
  <si>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</si>
  <si>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</si>
  <si>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</si>
  <si>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</si>
  <si>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</si>
  <si>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</si>
  <si>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</si>
  <si>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</si>
  <si>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</si>
  <si>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</si>
  <si>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</si>
  <si>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</si>
  <si>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</si>
  <si>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</si>
  <si>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</si>
  <si>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</si>
  <si>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</si>
  <si>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</si>
  <si>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</si>
  <si>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</si>
  <si>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</si>
  <si>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1.1.4.1.1</t>
  </si>
  <si>
    <t>нд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</si>
  <si>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</si>
  <si>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</si>
  <si>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</si>
  <si>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</si>
  <si>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</si>
  <si>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</si>
  <si>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</si>
  <si>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</si>
  <si>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</si>
  <si>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1.2.2.1.1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</si>
  <si>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</si>
  <si>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</si>
  <si>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</si>
  <si>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</si>
  <si>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</si>
  <si>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</si>
  <si>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</si>
  <si>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</si>
  <si>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</si>
  <si>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</si>
  <si>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</si>
  <si>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</si>
  <si>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</si>
  <si>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</si>
  <si>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</si>
  <si>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</si>
  <si>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</si>
  <si>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</si>
  <si>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</si>
  <si>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</si>
  <si>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</si>
  <si>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</si>
  <si>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</si>
  <si>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</si>
  <si>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</si>
  <si>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</si>
  <si>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Приморский край</t>
  </si>
  <si>
    <t>Примоорский край</t>
  </si>
  <si>
    <t>Утверждаю
руководитель организации</t>
  </si>
  <si>
    <t>(подпись)</t>
  </si>
  <si>
    <t>М.П.</t>
  </si>
  <si>
    <t>________________Самохин С.М.</t>
  </si>
  <si>
    <t>______________________2019 г.</t>
  </si>
  <si>
    <t xml:space="preserve">         (подпись)</t>
  </si>
  <si>
    <t xml:space="preserve"> </t>
  </si>
  <si>
    <t>счетчики(шт.)</t>
  </si>
  <si>
    <t>счетчики, шт.</t>
  </si>
  <si>
    <t>другое</t>
  </si>
  <si>
    <t>Вывод объектов инвестиционной деятельности (мощностей) из эксплуатации в 2020 год</t>
  </si>
  <si>
    <t>________________Ковалевский С.Ю</t>
  </si>
  <si>
    <t>______________________2021 г.</t>
  </si>
  <si>
    <t>________________С.Ю.Ковалевский</t>
  </si>
  <si>
    <t>________________ С.Ю.Ковалевский</t>
  </si>
  <si>
    <t>______________С.Ю.Ковалевский</t>
  </si>
  <si>
    <t>____________С.Ю.Ковалевский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</si>
  <si>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2021 году</t>
  </si>
  <si>
    <t>2022</t>
  </si>
  <si>
    <t>Финансирование капитальных вложений 2022 года, млн. рублей (с НДС)</t>
  </si>
  <si>
    <t>Приказом Министерства энергетики и газоснабжения Приморского края от 19.10.2021 г. № 45пр-179.</t>
  </si>
  <si>
    <t>Реконструкция ТП № 5 с. Новостройка</t>
  </si>
  <si>
    <t>L_ДЭСК_04</t>
  </si>
  <si>
    <t xml:space="preserve">Реконструкция КТП №105 </t>
  </si>
  <si>
    <t>L_ДЭСК_07</t>
  </si>
  <si>
    <t>Реконструкция КТП № 1 "ЛДК"</t>
  </si>
  <si>
    <t>L_ДЭСК_08</t>
  </si>
  <si>
    <t xml:space="preserve">Реконструкция ВЛ-0,4 кВ  КТП № 17 ф "Калинина-Советская" </t>
  </si>
  <si>
    <t>L_ДЭСК_01</t>
  </si>
  <si>
    <t xml:space="preserve">Реконструкция ВЛ-0,4 кВ  КТП № 17 ф "Ярошенко право" </t>
  </si>
  <si>
    <t>L_ДЭСК_02</t>
  </si>
  <si>
    <t xml:space="preserve">Реконструкция ВЛ-0,4 кВ  КТП № 17 ф "Ярошенко лево" </t>
  </si>
  <si>
    <t>L_ДЭСК_03</t>
  </si>
  <si>
    <t xml:space="preserve">Реконструкция ВЛ-0,4 кВ  от ТП № 59 ф. "Красногвардейская" </t>
  </si>
  <si>
    <t>L_ДЭСК_09</t>
  </si>
  <si>
    <t>Установка новой КТП 6/0,4 кВ  ул. Пригородная, 30 п. ЛДК</t>
  </si>
  <si>
    <t>L_ДЭСК_05</t>
  </si>
  <si>
    <t>Строительство ВЛИ-10 кВ от КТП № 86 до КТП № 105</t>
  </si>
  <si>
    <t>L_ДЭСК_06</t>
  </si>
  <si>
    <t>Фактический объем финансирования капитальных вложений на 01.01.2022 года,
млн. рублей
(с НДС)</t>
  </si>
  <si>
    <t>Остаток финансирования капитальных вложений на 01.01.2022 года в прогнозных ценах соответствующих лет, млн. рублей
(с НДС)</t>
  </si>
  <si>
    <t>Всего за 2022 год</t>
  </si>
  <si>
    <t>____________________2022 г.</t>
  </si>
  <si>
    <t>___________________2022 г.</t>
  </si>
  <si>
    <t>Общество с ограниченной ответственностью "Дальневосточная энергосетевая компания"</t>
  </si>
  <si>
    <t>Фактический объем освоения капитальных вложений на 01.01. 2022 года в прогнозных ценах соответствующих лет, млн. рублей
(без НДС)</t>
  </si>
  <si>
    <t>Остаток освоения капитальных вложений на 01.01. 2022 года, млн. рублей
(без НДС)</t>
  </si>
  <si>
    <t>Освоение капитальных вложений 2022 года, млн. рублей (без НДС)</t>
  </si>
  <si>
    <t>активов к бухгалтерскому учету в 2022 году</t>
  </si>
  <si>
    <t>______________________2022 г.</t>
  </si>
  <si>
    <t>______________________2022г.</t>
  </si>
  <si>
    <t>деятельности (мощностей) в эксплуатацию в 2022 году</t>
  </si>
  <si>
    <t>Освоение капитальных вложений 2022  года, млн. рублей (без НДС)</t>
  </si>
  <si>
    <t>Утвержденные плановые значения показателей приведены в соответствии с  Приказом Министерства энергетики и газоснабжения Приморского края от 19.10.2021 г. № 45пр-179.</t>
  </si>
  <si>
    <t>Отчетный год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</si>
</sst>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0.000"/>
    <numFmt numFmtId="166" formatCode="0.0000"/>
    <numFmt numFmtId="167" formatCode="0.0000000"/>
    <numFmt numFmtId="168" formatCode="0.0"/>
    <numFmt numFmtId="169" formatCode="#,##0.000"/>
    <numFmt numFmtId="170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6"/>
      <name val="Times New Roman"/>
      <family val="1"/>
      <charset val="204"/>
    </font>
    <font>
      <sz val="6.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164" fontId="1" fillId="0" borderId="0" applyFont="0" applyFill="0" applyBorder="0" applyAlignment="0" applyProtection="0"/>
  </cellStyleXfs>
  <cellXfs count="546">
    <xf numFmtId="0" fontId="0" fillId="0" borderId="0" xfId="0"/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left"/>
    </xf>
    <xf numFmtId="0" fontId="3" fillId="0" borderId="0" xfId="0" applyFont="1"/>
    <xf numFmtId="0" fontId="4" fillId="0" borderId="1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top"/>
    </xf>
    <xf numFmtId="0" fontId="6" fillId="0" borderId="18" xfId="0" applyNumberFormat="1" applyFont="1" applyBorder="1" applyAlignment="1">
      <alignment horizontal="center" vertical="top"/>
    </xf>
    <xf numFmtId="0" fontId="6" fillId="0" borderId="11" xfId="0" applyNumberFormat="1" applyFont="1" applyBorder="1" applyAlignment="1">
      <alignment horizontal="center" vertical="top"/>
    </xf>
    <xf numFmtId="0" fontId="6" fillId="0" borderId="10" xfId="0" applyNumberFormat="1" applyFont="1" applyBorder="1" applyAlignment="1">
      <alignment horizontal="center" vertical="top"/>
    </xf>
    <xf numFmtId="0" fontId="6" fillId="0" borderId="19" xfId="0" applyNumberFormat="1" applyFont="1" applyBorder="1" applyAlignment="1">
      <alignment horizontal="center" vertical="top"/>
    </xf>
    <xf numFmtId="0" fontId="6" fillId="0" borderId="12" xfId="0" applyNumberFormat="1" applyFont="1" applyBorder="1" applyAlignment="1">
      <alignment horizontal="center" vertical="top"/>
    </xf>
    <xf numFmtId="10" fontId="3" fillId="0" borderId="1" xfId="0" applyNumberFormat="1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10" fontId="3" fillId="0" borderId="9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right" vertical="top" wrapText="1"/>
    </xf>
    <xf numFmtId="0" fontId="9" fillId="0" borderId="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center" vertical="top"/>
    </xf>
    <xf numFmtId="0" fontId="8" fillId="0" borderId="0" xfId="0" applyNumberFormat="1" applyFont="1" applyBorder="1" applyAlignment="1">
      <alignment horizontal="center" vertical="top"/>
    </xf>
    <xf numFmtId="0" fontId="11" fillId="0" borderId="0" xfId="0" applyNumberFormat="1" applyFont="1" applyBorder="1" applyAlignment="1">
      <alignment horizontal="left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textRotation="90" wrapText="1"/>
    </xf>
    <xf numFmtId="0" fontId="11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4" fillId="0" borderId="1" xfId="0" applyNumberFormat="1" applyFont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top"/>
    </xf>
    <xf numFmtId="0" fontId="8" fillId="0" borderId="0" xfId="0" applyFont="1" applyAlignment="1">
      <alignment horizontal="right"/>
    </xf>
    <xf numFmtId="0" fontId="10" fillId="0" borderId="20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textRotation="90" wrapText="1"/>
    </xf>
    <xf numFmtId="0" fontId="10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49" fontId="19" fillId="3" borderId="1" xfId="1" applyNumberFormat="1" applyFont="1" applyFill="1" applyBorder="1" applyAlignment="1">
      <alignment horizontal="center" vertical="center"/>
    </xf>
    <xf numFmtId="49" fontId="19" fillId="4" borderId="1" xfId="1" applyNumberFormat="1" applyFont="1" applyFill="1" applyBorder="1" applyAlignment="1">
      <alignment horizontal="center" vertical="center"/>
    </xf>
    <xf numFmtId="49" fontId="19" fillId="5" borderId="1" xfId="1" applyNumberFormat="1" applyFont="1" applyFill="1" applyBorder="1" applyAlignment="1">
      <alignment horizontal="center" vertical="center"/>
    </xf>
    <xf numFmtId="49" fontId="19" fillId="6" borderId="1" xfId="1" applyNumberFormat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6" borderId="1" xfId="1" applyFont="1" applyFill="1" applyBorder="1" applyAlignment="1">
      <alignment horizontal="left" vertical="center" wrapText="1"/>
    </xf>
    <xf numFmtId="0" fontId="7" fillId="6" borderId="0" xfId="0" applyNumberFormat="1" applyFont="1" applyFill="1" applyBorder="1" applyAlignment="1">
      <alignment horizontal="left"/>
    </xf>
    <xf numFmtId="0" fontId="7" fillId="6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/>
    </xf>
    <xf numFmtId="0" fontId="7" fillId="3" borderId="0" xfId="0" applyNumberFormat="1" applyFont="1" applyFill="1" applyBorder="1" applyAlignment="1">
      <alignment horizontal="left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left"/>
    </xf>
    <xf numFmtId="0" fontId="7" fillId="5" borderId="0" xfId="0" applyNumberFormat="1" applyFont="1" applyFill="1" applyBorder="1" applyAlignment="1">
      <alignment horizontal="left"/>
    </xf>
    <xf numFmtId="168" fontId="7" fillId="0" borderId="1" xfId="0" applyNumberFormat="1" applyFont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/>
    <xf numFmtId="0" fontId="7" fillId="0" borderId="16" xfId="0" applyNumberFormat="1" applyFont="1" applyBorder="1" applyAlignment="1">
      <alignment horizontal="left"/>
    </xf>
    <xf numFmtId="0" fontId="14" fillId="0" borderId="16" xfId="0" applyNumberFormat="1" applyFont="1" applyBorder="1" applyAlignment="1"/>
    <xf numFmtId="0" fontId="3" fillId="0" borderId="0" xfId="0" applyNumberFormat="1" applyFont="1" applyBorder="1" applyAlignment="1">
      <alignment vertical="top"/>
    </xf>
    <xf numFmtId="0" fontId="4" fillId="0" borderId="16" xfId="0" applyNumberFormat="1" applyFont="1" applyBorder="1" applyAlignment="1">
      <alignment horizontal="left"/>
    </xf>
    <xf numFmtId="49" fontId="12" fillId="0" borderId="16" xfId="0" applyNumberFormat="1" applyFont="1" applyBorder="1" applyAlignment="1"/>
    <xf numFmtId="0" fontId="12" fillId="0" borderId="16" xfId="0" applyNumberFormat="1" applyFont="1" applyBorder="1" applyAlignment="1"/>
    <xf numFmtId="49" fontId="4" fillId="0" borderId="16" xfId="0" applyNumberFormat="1" applyFont="1" applyBorder="1" applyAlignment="1">
      <alignment horizontal="center" wrapText="1"/>
    </xf>
    <xf numFmtId="49" fontId="20" fillId="2" borderId="1" xfId="1" applyNumberFormat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20" fillId="3" borderId="1" xfId="1" applyNumberFormat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49" fontId="21" fillId="0" borderId="1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49" fontId="21" fillId="3" borderId="1" xfId="1" applyNumberFormat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 wrapText="1"/>
    </xf>
    <xf numFmtId="49" fontId="21" fillId="4" borderId="1" xfId="1" applyNumberFormat="1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49" fontId="21" fillId="5" borderId="1" xfId="1" applyNumberFormat="1" applyFont="1" applyFill="1" applyBorder="1" applyAlignment="1">
      <alignment horizontal="center" vertical="center"/>
    </xf>
    <xf numFmtId="0" fontId="21" fillId="5" borderId="1" xfId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49" fontId="21" fillId="6" borderId="1" xfId="1" applyNumberFormat="1" applyFont="1" applyFill="1" applyBorder="1" applyAlignment="1">
      <alignment horizontal="center" vertical="center"/>
    </xf>
    <xf numFmtId="0" fontId="21" fillId="6" borderId="1" xfId="1" applyFont="1" applyFill="1" applyBorder="1" applyAlignment="1">
      <alignment horizontal="left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/>
    </xf>
    <xf numFmtId="169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/>
    </xf>
    <xf numFmtId="0" fontId="7" fillId="5" borderId="1" xfId="0" applyNumberFormat="1" applyFont="1" applyFill="1" applyBorder="1" applyAlignment="1">
      <alignment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49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/>
    </xf>
    <xf numFmtId="0" fontId="21" fillId="6" borderId="1" xfId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Border="1" applyAlignment="1"/>
    <xf numFmtId="165" fontId="4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/>
    <xf numFmtId="165" fontId="3" fillId="0" borderId="7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1" fontId="7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1" fontId="3" fillId="0" borderId="7" xfId="0" applyNumberFormat="1" applyFont="1" applyBorder="1" applyAlignment="1">
      <alignment horizontal="center" vertical="center"/>
    </xf>
    <xf numFmtId="168" fontId="7" fillId="5" borderId="1" xfId="0" applyNumberFormat="1" applyFont="1" applyFill="1" applyBorder="1" applyAlignment="1">
      <alignment horizontal="center" vertical="center" wrapText="1"/>
    </xf>
    <xf numFmtId="168" fontId="7" fillId="6" borderId="1" xfId="0" applyNumberFormat="1" applyFont="1" applyFill="1" applyBorder="1" applyAlignment="1">
      <alignment horizontal="center" vertical="center" wrapText="1"/>
    </xf>
    <xf numFmtId="168" fontId="7" fillId="2" borderId="1" xfId="0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168" fontId="7" fillId="4" borderId="1" xfId="0" applyNumberFormat="1" applyFont="1" applyFill="1" applyBorder="1" applyAlignment="1">
      <alignment horizontal="center" vertical="center" wrapText="1"/>
    </xf>
    <xf numFmtId="168" fontId="19" fillId="6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168" fontId="4" fillId="5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168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165" fontId="4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left"/>
    </xf>
    <xf numFmtId="0" fontId="4" fillId="6" borderId="0" xfId="0" applyNumberFormat="1" applyFont="1" applyFill="1" applyBorder="1" applyAlignment="1">
      <alignment horizontal="left"/>
    </xf>
    <xf numFmtId="0" fontId="4" fillId="6" borderId="1" xfId="0" applyNumberFormat="1" applyFont="1" applyFill="1" applyBorder="1" applyAlignment="1">
      <alignment horizontal="left" vertical="center" wrapText="1"/>
    </xf>
    <xf numFmtId="165" fontId="4" fillId="6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165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1" fillId="6" borderId="1" xfId="0" applyFont="1" applyFill="1" applyBorder="1" applyAlignment="1">
      <alignment wrapText="1"/>
    </xf>
    <xf numFmtId="168" fontId="4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left"/>
    </xf>
    <xf numFmtId="1" fontId="4" fillId="5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168" fontId="4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9" fontId="4" fillId="5" borderId="1" xfId="0" applyNumberFormat="1" applyFon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" fontId="21" fillId="5" borderId="1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left"/>
    </xf>
    <xf numFmtId="167" fontId="4" fillId="0" borderId="0" xfId="0" applyNumberFormat="1" applyFont="1" applyBorder="1" applyAlignment="1">
      <alignment horizontal="left"/>
    </xf>
    <xf numFmtId="165" fontId="3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20" fillId="2" borderId="1" xfId="1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168" fontId="21" fillId="6" borderId="1" xfId="0" applyNumberFormat="1" applyFont="1" applyFill="1" applyBorder="1" applyAlignment="1">
      <alignment wrapText="1"/>
    </xf>
    <xf numFmtId="168" fontId="20" fillId="6" borderId="1" xfId="0" applyNumberFormat="1" applyFont="1" applyFill="1" applyBorder="1" applyAlignment="1">
      <alignment wrapText="1"/>
    </xf>
    <xf numFmtId="0" fontId="4" fillId="6" borderId="22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49" fontId="18" fillId="5" borderId="1" xfId="1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2" fontId="4" fillId="6" borderId="22" xfId="0" applyNumberFormat="1" applyFont="1" applyFill="1" applyBorder="1" applyAlignment="1">
      <alignment horizontal="center" vertical="center" wrapText="1"/>
    </xf>
    <xf numFmtId="164" fontId="4" fillId="6" borderId="22" xfId="2" applyFont="1" applyFill="1" applyBorder="1" applyAlignment="1">
      <alignment horizontal="left" vertical="center" wrapText="1"/>
    </xf>
    <xf numFmtId="2" fontId="20" fillId="5" borderId="1" xfId="1" applyNumberFormat="1" applyFont="1" applyFill="1" applyBorder="1" applyAlignment="1">
      <alignment horizontal="center" vertical="center"/>
    </xf>
    <xf numFmtId="1" fontId="20" fillId="5" borderId="1" xfId="1" applyNumberFormat="1" applyFont="1" applyFill="1" applyBorder="1" applyAlignment="1">
      <alignment horizontal="center" vertical="center"/>
    </xf>
    <xf numFmtId="168" fontId="21" fillId="6" borderId="1" xfId="0" applyNumberFormat="1" applyFont="1" applyFill="1" applyBorder="1" applyAlignment="1">
      <alignment vertical="center" wrapText="1"/>
    </xf>
    <xf numFmtId="168" fontId="4" fillId="5" borderId="1" xfId="0" applyNumberFormat="1" applyFont="1" applyFill="1" applyBorder="1" applyAlignment="1">
      <alignment horizontal="center" vertical="center"/>
    </xf>
    <xf numFmtId="2" fontId="21" fillId="6" borderId="1" xfId="1" applyNumberFormat="1" applyFont="1" applyFill="1" applyBorder="1" applyAlignment="1">
      <alignment horizontal="center" vertical="center" wrapText="1"/>
    </xf>
    <xf numFmtId="164" fontId="4" fillId="6" borderId="1" xfId="2" applyFont="1" applyFill="1" applyBorder="1" applyAlignment="1">
      <alignment horizontal="left" vertical="center" wrapText="1"/>
    </xf>
    <xf numFmtId="1" fontId="21" fillId="6" borderId="1" xfId="1" applyNumberFormat="1" applyFont="1" applyFill="1" applyBorder="1" applyAlignment="1">
      <alignment horizontal="center" vertical="center" wrapText="1"/>
    </xf>
    <xf numFmtId="170" fontId="4" fillId="3" borderId="1" xfId="0" applyNumberFormat="1" applyFont="1" applyFill="1" applyBorder="1" applyAlignment="1">
      <alignment horizontal="center" vertical="center" wrapText="1"/>
    </xf>
    <xf numFmtId="1" fontId="4" fillId="6" borderId="22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8" fontId="21" fillId="6" borderId="1" xfId="0" applyNumberFormat="1" applyFont="1" applyFill="1" applyBorder="1" applyAlignment="1">
      <alignment horizontal="center" vertical="center" wrapText="1"/>
    </xf>
    <xf numFmtId="165" fontId="21" fillId="6" borderId="1" xfId="0" applyNumberFormat="1" applyFont="1" applyFill="1" applyBorder="1" applyAlignment="1">
      <alignment horizontal="center" vertical="center" wrapText="1"/>
    </xf>
    <xf numFmtId="166" fontId="3" fillId="0" borderId="21" xfId="0" applyNumberFormat="1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right" vertical="top" wrapText="1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right" wrapText="1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top"/>
    </xf>
    <xf numFmtId="0" fontId="14" fillId="0" borderId="0" xfId="0" applyNumberFormat="1" applyFont="1" applyBorder="1" applyAlignment="1">
      <alignment horizontal="center"/>
    </xf>
    <xf numFmtId="49" fontId="12" fillId="0" borderId="16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  <xf numFmtId="0" fontId="7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0" fontId="13" fillId="0" borderId="16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5" xfId="0" applyNumberFormat="1" applyFont="1" applyFill="1" applyBorder="1" applyAlignment="1">
      <alignment horizontal="center" vertical="center" textRotation="90" wrapText="1"/>
    </xf>
    <xf numFmtId="0" fontId="3" fillId="0" borderId="9" xfId="0" applyNumberFormat="1" applyFont="1" applyFill="1" applyBorder="1" applyAlignment="1">
      <alignment horizontal="center" vertical="center" textRotation="90" wrapText="1"/>
    </xf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22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/>
    </xf>
    <xf numFmtId="0" fontId="14" fillId="0" borderId="16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left" vertical="top"/>
    </xf>
    <xf numFmtId="0" fontId="8" fillId="0" borderId="0" xfId="0" applyNumberFormat="1" applyFont="1" applyBorder="1" applyAlignment="1">
      <alignment horizontal="right" vertical="top" wrapText="1"/>
    </xf>
    <xf numFmtId="0" fontId="9" fillId="0" borderId="0" xfId="0" applyNumberFormat="1" applyFont="1" applyBorder="1" applyAlignment="1">
      <alignment horizontal="center"/>
    </xf>
    <xf numFmtId="0" fontId="12" fillId="0" borderId="16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 vertical="top"/>
    </xf>
    <xf numFmtId="0" fontId="12" fillId="0" borderId="0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right" vertical="center"/>
    </xf>
    <xf numFmtId="0" fontId="11" fillId="0" borderId="20" xfId="0" applyNumberFormat="1" applyFont="1" applyBorder="1" applyAlignment="1">
      <alignment horizontal="right" vertical="center"/>
    </xf>
    <xf numFmtId="0" fontId="11" fillId="0" borderId="20" xfId="0" applyNumberFormat="1" applyFont="1" applyBorder="1" applyAlignment="1">
      <alignment horizontal="left"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25" xfId="0" applyNumberFormat="1" applyFont="1" applyBorder="1" applyAlignment="1">
      <alignment horizontal="center" vertical="center" wrapText="1"/>
    </xf>
    <xf numFmtId="0" fontId="11" fillId="0" borderId="26" xfId="0" applyNumberFormat="1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29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16" xfId="0" applyNumberFormat="1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 wrapText="1"/>
    </xf>
    <xf numFmtId="0" fontId="4" fillId="0" borderId="22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3" fillId="0" borderId="20" xfId="0" applyNumberFormat="1" applyFont="1" applyBorder="1" applyAlignment="1">
      <alignment horizontal="left" vertical="center"/>
    </xf>
    <xf numFmtId="0" fontId="3" fillId="0" borderId="17" xfId="0" applyNumberFormat="1" applyFont="1" applyBorder="1" applyAlignment="1">
      <alignment horizontal="left" vertical="center"/>
    </xf>
    <xf numFmtId="0" fontId="3" fillId="0" borderId="22" xfId="0" applyNumberFormat="1" applyFont="1" applyBorder="1" applyAlignment="1">
      <alignment horizontal="right" vertical="center"/>
    </xf>
    <xf numFmtId="0" fontId="3" fillId="0" borderId="20" xfId="0" applyNumberFormat="1" applyFont="1" applyBorder="1" applyAlignment="1">
      <alignment horizontal="right" vertical="center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15" fillId="0" borderId="16" xfId="0" applyNumberFormat="1" applyFont="1" applyBorder="1" applyAlignment="1">
      <alignment horizontal="center"/>
    </xf>
    <xf numFmtId="0" fontId="15" fillId="0" borderId="16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0" fillId="0" borderId="22" xfId="0" applyNumberFormat="1" applyFont="1" applyBorder="1" applyAlignment="1">
      <alignment horizontal="center" vertical="center"/>
    </xf>
    <xf numFmtId="0" fontId="10" fillId="0" borderId="20" xfId="0" applyNumberFormat="1" applyFont="1" applyBorder="1" applyAlignment="1">
      <alignment horizontal="center" vertical="center"/>
    </xf>
    <xf numFmtId="0" fontId="10" fillId="0" borderId="17" xfId="0" applyNumberFormat="1" applyFont="1" applyBorder="1" applyAlignment="1">
      <alignment horizontal="center" vertical="center"/>
    </xf>
    <xf numFmtId="0" fontId="10" fillId="0" borderId="22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wrapText="1"/>
    </xf>
    <xf numFmtId="0" fontId="15" fillId="0" borderId="16" xfId="0" applyNumberFormat="1" applyFont="1" applyBorder="1" applyAlignment="1">
      <alignment horizont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29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wrapText="1"/>
    </xf>
    <xf numFmtId="0" fontId="14" fillId="0" borderId="0" xfId="0" applyNumberFormat="1" applyFont="1" applyBorder="1" applyAlignment="1">
      <alignment horizontal="center" wrapText="1"/>
    </xf>
    <xf numFmtId="0" fontId="5" fillId="0" borderId="16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left" vertical="center"/>
    </xf>
    <xf numFmtId="0" fontId="3" fillId="0" borderId="31" xfId="0" applyNumberFormat="1" applyFont="1" applyBorder="1" applyAlignment="1">
      <alignment horizontal="left" vertical="center"/>
    </xf>
    <xf numFmtId="0" fontId="3" fillId="0" borderId="32" xfId="0" applyNumberFormat="1" applyFont="1" applyBorder="1" applyAlignment="1">
      <alignment horizontal="left" vertical="center"/>
    </xf>
    <xf numFmtId="0" fontId="4" fillId="0" borderId="22" xfId="0" applyNumberFormat="1" applyFont="1" applyBorder="1" applyAlignment="1">
      <alignment horizontal="left" vertical="center" wrapText="1" indent="2"/>
    </xf>
    <xf numFmtId="0" fontId="4" fillId="0" borderId="20" xfId="0" applyNumberFormat="1" applyFont="1" applyBorder="1" applyAlignment="1">
      <alignment horizontal="left" vertical="center" wrapText="1" indent="2"/>
    </xf>
    <xf numFmtId="0" fontId="4" fillId="0" borderId="17" xfId="0" applyNumberFormat="1" applyFont="1" applyBorder="1" applyAlignment="1">
      <alignment horizontal="left" vertical="center" wrapText="1" indent="2"/>
    </xf>
    <xf numFmtId="0" fontId="4" fillId="0" borderId="22" xfId="0" applyNumberFormat="1" applyFont="1" applyBorder="1" applyAlignment="1">
      <alignment horizontal="left" vertical="center" indent="2"/>
    </xf>
    <xf numFmtId="0" fontId="4" fillId="0" borderId="20" xfId="0" applyNumberFormat="1" applyFont="1" applyBorder="1" applyAlignment="1">
      <alignment horizontal="left" vertical="center" indent="2"/>
    </xf>
    <xf numFmtId="0" fontId="4" fillId="0" borderId="17" xfId="0" applyNumberFormat="1" applyFont="1" applyBorder="1" applyAlignment="1">
      <alignment horizontal="left" vertical="center" indent="2"/>
    </xf>
    <xf numFmtId="0" fontId="4" fillId="0" borderId="22" xfId="0" applyNumberFormat="1" applyFont="1" applyBorder="1" applyAlignment="1">
      <alignment horizontal="left" vertical="center" wrapText="1" indent="3"/>
    </xf>
    <xf numFmtId="0" fontId="4" fillId="0" borderId="20" xfId="0" applyNumberFormat="1" applyFont="1" applyBorder="1" applyAlignment="1">
      <alignment horizontal="left" vertical="center" wrapText="1" indent="3"/>
    </xf>
    <xf numFmtId="0" fontId="4" fillId="0" borderId="17" xfId="0" applyNumberFormat="1" applyFont="1" applyBorder="1" applyAlignment="1">
      <alignment horizontal="left" vertical="center" wrapText="1" indent="3"/>
    </xf>
    <xf numFmtId="0" fontId="4" fillId="0" borderId="22" xfId="0" applyNumberFormat="1" applyFont="1" applyBorder="1" applyAlignment="1">
      <alignment horizontal="left" vertical="center" indent="1"/>
    </xf>
    <xf numFmtId="0" fontId="4" fillId="0" borderId="20" xfId="0" applyNumberFormat="1" applyFont="1" applyBorder="1" applyAlignment="1">
      <alignment horizontal="left" vertical="center" indent="1"/>
    </xf>
    <xf numFmtId="0" fontId="4" fillId="0" borderId="17" xfId="0" applyNumberFormat="1" applyFont="1" applyBorder="1" applyAlignment="1">
      <alignment horizontal="left" vertical="center" indent="1"/>
    </xf>
    <xf numFmtId="0" fontId="4" fillId="0" borderId="22" xfId="0" applyNumberFormat="1" applyFont="1" applyBorder="1" applyAlignment="1">
      <alignment horizontal="left" vertical="center" wrapText="1" indent="1"/>
    </xf>
    <xf numFmtId="0" fontId="4" fillId="0" borderId="20" xfId="0" applyNumberFormat="1" applyFont="1" applyBorder="1" applyAlignment="1">
      <alignment horizontal="left" vertical="center" wrapText="1" indent="1"/>
    </xf>
    <xf numFmtId="0" fontId="4" fillId="0" borderId="17" xfId="0" applyNumberFormat="1" applyFont="1" applyBorder="1" applyAlignment="1">
      <alignment horizontal="left" vertical="center" wrapText="1" indent="1"/>
    </xf>
    <xf numFmtId="0" fontId="4" fillId="0" borderId="33" xfId="0" applyNumberFormat="1" applyFont="1" applyBorder="1" applyAlignment="1">
      <alignment horizontal="left" vertical="center" indent="1"/>
    </xf>
    <xf numFmtId="0" fontId="4" fillId="0" borderId="34" xfId="0" applyNumberFormat="1" applyFont="1" applyBorder="1" applyAlignment="1">
      <alignment horizontal="left" vertical="center" indent="1"/>
    </xf>
    <xf numFmtId="0" fontId="4" fillId="0" borderId="19" xfId="0" applyNumberFormat="1" applyFont="1" applyBorder="1" applyAlignment="1">
      <alignment horizontal="left" vertical="center" indent="1"/>
    </xf>
    <xf numFmtId="0" fontId="4" fillId="0" borderId="24" xfId="0" applyNumberFormat="1" applyFont="1" applyBorder="1" applyAlignment="1">
      <alignment horizontal="left" vertical="center"/>
    </xf>
    <xf numFmtId="0" fontId="4" fillId="0" borderId="16" xfId="0" applyNumberFormat="1" applyFont="1" applyBorder="1" applyAlignment="1">
      <alignment horizontal="left" vertical="center"/>
    </xf>
    <xf numFmtId="0" fontId="4" fillId="0" borderId="27" xfId="0" applyNumberFormat="1" applyFont="1" applyBorder="1" applyAlignment="1">
      <alignment horizontal="left" vertical="center"/>
    </xf>
    <xf numFmtId="0" fontId="4" fillId="0" borderId="22" xfId="0" applyNumberFormat="1" applyFont="1" applyBorder="1" applyAlignment="1">
      <alignment horizontal="left" vertical="center"/>
    </xf>
    <xf numFmtId="0" fontId="4" fillId="0" borderId="20" xfId="0" applyNumberFormat="1" applyFont="1" applyBorder="1" applyAlignment="1">
      <alignment horizontal="left" vertical="center"/>
    </xf>
    <xf numFmtId="0" fontId="4" fillId="0" borderId="17" xfId="0" applyNumberFormat="1" applyFont="1" applyBorder="1" applyAlignment="1">
      <alignment horizontal="left" vertical="center"/>
    </xf>
    <xf numFmtId="0" fontId="4" fillId="0" borderId="22" xfId="0" applyNumberFormat="1" applyFont="1" applyBorder="1" applyAlignment="1">
      <alignment horizontal="left" vertical="center" indent="4"/>
    </xf>
    <xf numFmtId="0" fontId="4" fillId="0" borderId="20" xfId="0" applyNumberFormat="1" applyFont="1" applyBorder="1" applyAlignment="1">
      <alignment horizontal="left" vertical="center" indent="4"/>
    </xf>
    <xf numFmtId="0" fontId="4" fillId="0" borderId="17" xfId="0" applyNumberFormat="1" applyFont="1" applyBorder="1" applyAlignment="1">
      <alignment horizontal="left" vertical="center" indent="4"/>
    </xf>
    <xf numFmtId="0" fontId="4" fillId="0" borderId="22" xfId="0" applyNumberFormat="1" applyFont="1" applyBorder="1" applyAlignment="1">
      <alignment horizontal="left" vertical="center" indent="3"/>
    </xf>
    <xf numFmtId="0" fontId="4" fillId="0" borderId="20" xfId="0" applyNumberFormat="1" applyFont="1" applyBorder="1" applyAlignment="1">
      <alignment horizontal="left" vertical="center" indent="3"/>
    </xf>
    <xf numFmtId="0" fontId="4" fillId="0" borderId="17" xfId="0" applyNumberFormat="1" applyFont="1" applyBorder="1" applyAlignment="1">
      <alignment horizontal="left" vertical="center" indent="3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left" vertical="center" indent="5"/>
    </xf>
    <xf numFmtId="0" fontId="4" fillId="0" borderId="20" xfId="0" applyNumberFormat="1" applyFont="1" applyBorder="1" applyAlignment="1">
      <alignment horizontal="left" vertical="center" indent="5"/>
    </xf>
    <xf numFmtId="0" fontId="4" fillId="0" borderId="17" xfId="0" applyNumberFormat="1" applyFont="1" applyBorder="1" applyAlignment="1">
      <alignment horizontal="left" vertical="center" indent="5"/>
    </xf>
    <xf numFmtId="0" fontId="4" fillId="0" borderId="22" xfId="0" applyNumberFormat="1" applyFont="1" applyBorder="1" applyAlignment="1">
      <alignment horizontal="left" vertical="center" wrapText="1" indent="4"/>
    </xf>
    <xf numFmtId="0" fontId="4" fillId="0" borderId="20" xfId="0" applyNumberFormat="1" applyFont="1" applyBorder="1" applyAlignment="1">
      <alignment horizontal="left" vertical="center" wrapText="1" indent="4"/>
    </xf>
    <xf numFmtId="0" fontId="4" fillId="0" borderId="17" xfId="0" applyNumberFormat="1" applyFont="1" applyBorder="1" applyAlignment="1">
      <alignment horizontal="left" vertical="center" wrapText="1" indent="4"/>
    </xf>
    <xf numFmtId="0" fontId="6" fillId="0" borderId="33" xfId="0" applyNumberFormat="1" applyFont="1" applyBorder="1" applyAlignment="1">
      <alignment horizontal="center" vertical="top"/>
    </xf>
    <xf numFmtId="0" fontId="6" fillId="0" borderId="34" xfId="0" applyNumberFormat="1" applyFont="1" applyBorder="1" applyAlignment="1">
      <alignment horizontal="center" vertical="top"/>
    </xf>
    <xf numFmtId="0" fontId="6" fillId="0" borderId="19" xfId="0" applyNumberFormat="1" applyFont="1" applyBorder="1" applyAlignment="1">
      <alignment horizontal="center" vertical="top"/>
    </xf>
    <xf numFmtId="0" fontId="4" fillId="0" borderId="25" xfId="0" applyNumberFormat="1" applyFont="1" applyBorder="1" applyAlignment="1">
      <alignment horizontal="left" vertical="center"/>
    </xf>
    <xf numFmtId="0" fontId="4" fillId="0" borderId="26" xfId="0" applyNumberFormat="1" applyFont="1" applyBorder="1" applyAlignment="1">
      <alignment horizontal="left" vertical="center"/>
    </xf>
    <xf numFmtId="0" fontId="4" fillId="0" borderId="18" xfId="0" applyNumberFormat="1" applyFont="1" applyBorder="1" applyAlignment="1">
      <alignment horizontal="left" vertical="center"/>
    </xf>
    <xf numFmtId="0" fontId="4" fillId="0" borderId="25" xfId="0" applyNumberFormat="1" applyFont="1" applyBorder="1" applyAlignment="1">
      <alignment horizontal="left" vertical="center" indent="3"/>
    </xf>
    <xf numFmtId="0" fontId="4" fillId="0" borderId="26" xfId="0" applyNumberFormat="1" applyFont="1" applyBorder="1" applyAlignment="1">
      <alignment horizontal="left" vertical="center" indent="3"/>
    </xf>
    <xf numFmtId="0" fontId="4" fillId="0" borderId="18" xfId="0" applyNumberFormat="1" applyFont="1" applyBorder="1" applyAlignment="1">
      <alignment horizontal="left" vertical="center" indent="3"/>
    </xf>
    <xf numFmtId="0" fontId="4" fillId="0" borderId="33" xfId="0" applyNumberFormat="1" applyFont="1" applyBorder="1" applyAlignment="1">
      <alignment horizontal="left" vertical="center"/>
    </xf>
    <xf numFmtId="0" fontId="4" fillId="0" borderId="34" xfId="0" applyNumberFormat="1" applyFont="1" applyBorder="1" applyAlignment="1">
      <alignment horizontal="left" vertical="center"/>
    </xf>
    <xf numFmtId="0" fontId="4" fillId="0" borderId="19" xfId="0" applyNumberFormat="1" applyFont="1" applyBorder="1" applyAlignment="1">
      <alignment horizontal="left" vertical="center"/>
    </xf>
    <xf numFmtId="0" fontId="4" fillId="0" borderId="22" xfId="0" applyNumberFormat="1" applyFont="1" applyBorder="1" applyAlignment="1">
      <alignment horizontal="left" vertical="center" wrapText="1"/>
    </xf>
    <xf numFmtId="0" fontId="4" fillId="0" borderId="20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4" fillId="0" borderId="33" xfId="0" applyNumberFormat="1" applyFont="1" applyBorder="1" applyAlignment="1">
      <alignment horizontal="left" vertical="center" indent="2"/>
    </xf>
    <xf numFmtId="0" fontId="4" fillId="0" borderId="34" xfId="0" applyNumberFormat="1" applyFont="1" applyBorder="1" applyAlignment="1">
      <alignment horizontal="left" vertical="center" indent="2"/>
    </xf>
    <xf numFmtId="0" fontId="4" fillId="0" borderId="19" xfId="0" applyNumberFormat="1" applyFont="1" applyBorder="1" applyAlignment="1">
      <alignment horizontal="left" vertical="center" indent="2"/>
    </xf>
    <xf numFmtId="0" fontId="4" fillId="0" borderId="24" xfId="0" applyNumberFormat="1" applyFont="1" applyBorder="1" applyAlignment="1">
      <alignment horizontal="left" vertical="center" indent="1"/>
    </xf>
    <xf numFmtId="0" fontId="4" fillId="0" borderId="16" xfId="0" applyNumberFormat="1" applyFont="1" applyBorder="1" applyAlignment="1">
      <alignment horizontal="left" vertical="center" indent="1"/>
    </xf>
    <xf numFmtId="0" fontId="4" fillId="0" borderId="27" xfId="0" applyNumberFormat="1" applyFont="1" applyBorder="1" applyAlignment="1">
      <alignment horizontal="left" vertical="center" indent="1"/>
    </xf>
    <xf numFmtId="0" fontId="4" fillId="0" borderId="41" xfId="0" applyNumberFormat="1" applyFont="1" applyBorder="1" applyAlignment="1">
      <alignment horizontal="left" vertical="center" wrapText="1"/>
    </xf>
    <xf numFmtId="0" fontId="4" fillId="0" borderId="31" xfId="0" applyNumberFormat="1" applyFont="1" applyBorder="1" applyAlignment="1">
      <alignment horizontal="left" vertical="center" wrapText="1"/>
    </xf>
    <xf numFmtId="0" fontId="4" fillId="0" borderId="3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0" fontId="14" fillId="0" borderId="16" xfId="0" applyNumberFormat="1" applyFont="1" applyBorder="1" applyAlignment="1">
      <alignment horizontal="center" wrapText="1"/>
    </xf>
    <xf numFmtId="0" fontId="2" fillId="0" borderId="35" xfId="0" applyNumberFormat="1" applyFont="1" applyBorder="1" applyAlignment="1">
      <alignment horizontal="center"/>
    </xf>
    <xf numFmtId="0" fontId="2" fillId="0" borderId="36" xfId="0" applyNumberFormat="1" applyFont="1" applyBorder="1" applyAlignment="1">
      <alignment horizontal="center"/>
    </xf>
    <xf numFmtId="0" fontId="2" fillId="0" borderId="37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 vertical="top"/>
    </xf>
    <xf numFmtId="0" fontId="4" fillId="0" borderId="38" xfId="0" applyNumberFormat="1" applyFont="1" applyBorder="1" applyAlignment="1">
      <alignment horizontal="left" vertical="center"/>
    </xf>
    <xf numFmtId="0" fontId="4" fillId="0" borderId="39" xfId="0" applyNumberFormat="1" applyFont="1" applyBorder="1" applyAlignment="1">
      <alignment horizontal="left" vertical="center"/>
    </xf>
    <xf numFmtId="0" fontId="4" fillId="0" borderId="4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vertical="top"/>
    </xf>
    <xf numFmtId="0" fontId="6" fillId="0" borderId="26" xfId="0" applyNumberFormat="1" applyFont="1" applyBorder="1" applyAlignment="1">
      <alignment horizontal="center" vertical="top"/>
    </xf>
    <xf numFmtId="0" fontId="6" fillId="0" borderId="18" xfId="0" applyNumberFormat="1" applyFont="1" applyBorder="1" applyAlignment="1">
      <alignment horizontal="center" vertical="top"/>
    </xf>
    <xf numFmtId="0" fontId="4" fillId="0" borderId="25" xfId="0" applyNumberFormat="1" applyFont="1" applyBorder="1" applyAlignment="1">
      <alignment horizontal="left" vertical="center" wrapText="1" indent="1"/>
    </xf>
    <xf numFmtId="0" fontId="4" fillId="0" borderId="26" xfId="0" applyNumberFormat="1" applyFont="1" applyBorder="1" applyAlignment="1">
      <alignment horizontal="left" vertical="center" wrapText="1" indent="1"/>
    </xf>
    <xf numFmtId="0" fontId="4" fillId="0" borderId="18" xfId="0" applyNumberFormat="1" applyFont="1" applyBorder="1" applyAlignment="1">
      <alignment horizontal="left" vertical="center" wrapText="1" indent="1"/>
    </xf>
  </cellXfs>
  <cellStyles count="3">
    <cellStyle name="Обычный" xfId="0" builtinId="0"/>
    <cellStyle name="Обычный 7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B86"/>
  <sheetViews>
    <sheetView view="pageBreakPreview" zoomScaleNormal="100" zoomScaleSheetLayoutView="100" workbookViewId="0">
      <selection activeCell="B11" sqref="B11"/>
    </sheetView>
  </sheetViews>
  <sheetFormatPr defaultRowHeight="15.75" outlineLevelRow="1" x14ac:dyDescent="0.25"/>
  <cols>
    <col min="1" max="1" width="8.140625" style="1" customWidth="1"/>
    <col min="2" max="2" width="47.85546875" style="1" customWidth="1"/>
    <col min="3" max="3" width="12.42578125" style="1" customWidth="1"/>
    <col min="4" max="4" width="15.28515625" style="1" customWidth="1"/>
    <col min="5" max="5" width="12.85546875" style="1" customWidth="1"/>
    <col min="6" max="6" width="13.7109375" style="1" customWidth="1"/>
    <col min="7" max="7" width="9.5703125" style="1" customWidth="1"/>
    <col min="8" max="8" width="8.5703125" style="1" customWidth="1"/>
    <col min="9" max="9" width="9" style="1" customWidth="1"/>
    <col min="10" max="10" width="8.85546875" style="1" customWidth="1"/>
    <col min="11" max="16" width="7.28515625" style="1" customWidth="1"/>
    <col min="17" max="17" width="11.85546875" style="1" customWidth="1"/>
    <col min="18" max="18" width="9.5703125" style="1" customWidth="1"/>
    <col min="19" max="19" width="5.7109375" style="1" customWidth="1"/>
    <col min="20" max="20" width="10.28515625" style="1" customWidth="1"/>
    <col min="21" max="16384" width="9.140625" style="1"/>
  </cols>
  <sheetData>
    <row r="1" spans="1:236" s="3" customFormat="1" ht="12" x14ac:dyDescent="0.2">
      <c r="T1" s="4" t="s">
        <v>691</v>
      </c>
    </row>
    <row r="2" spans="1:236" s="3" customFormat="1" ht="24" customHeight="1" x14ac:dyDescent="0.2">
      <c r="R2" s="336" t="s">
        <v>3</v>
      </c>
      <c r="S2" s="336"/>
      <c r="T2" s="336"/>
    </row>
    <row r="3" spans="1:236" s="3" customFormat="1" ht="11.25" customHeight="1" x14ac:dyDescent="0.2">
      <c r="R3" s="5"/>
      <c r="S3" s="5"/>
      <c r="T3" s="5"/>
    </row>
    <row r="4" spans="1:236" s="170" customFormat="1" ht="21" customHeight="1" x14ac:dyDescent="0.2">
      <c r="R4" s="313" t="s">
        <v>911</v>
      </c>
      <c r="S4" s="313"/>
      <c r="T4" s="313"/>
      <c r="HE4" s="313"/>
      <c r="HF4" s="313"/>
      <c r="HG4" s="313"/>
      <c r="HH4" s="313"/>
      <c r="HI4" s="313"/>
      <c r="HJ4" s="313"/>
      <c r="HK4" s="313"/>
      <c r="HL4" s="313"/>
      <c r="HM4" s="313"/>
      <c r="HN4" s="313"/>
      <c r="HO4" s="313"/>
      <c r="HP4" s="313"/>
      <c r="HQ4" s="313"/>
      <c r="HR4" s="313"/>
      <c r="HS4" s="313"/>
      <c r="HT4" s="313"/>
      <c r="HU4" s="313"/>
      <c r="HV4" s="313"/>
      <c r="HW4" s="313"/>
      <c r="HX4" s="313"/>
      <c r="HY4" s="313"/>
      <c r="HZ4" s="313"/>
      <c r="IA4" s="313"/>
      <c r="IB4" s="313"/>
    </row>
    <row r="5" spans="1:236" s="170" customFormat="1" ht="19.5" customHeight="1" x14ac:dyDescent="0.2">
      <c r="R5" s="314" t="s">
        <v>926</v>
      </c>
      <c r="S5" s="314"/>
      <c r="T5" s="314"/>
      <c r="GZ5" s="172"/>
      <c r="HA5" s="314"/>
      <c r="HB5" s="314"/>
      <c r="HC5" s="314"/>
      <c r="HD5" s="314"/>
      <c r="HE5" s="314"/>
      <c r="HF5" s="314"/>
      <c r="HG5" s="314"/>
      <c r="HH5" s="314"/>
      <c r="HI5" s="314"/>
      <c r="HJ5" s="314"/>
      <c r="HK5" s="314"/>
      <c r="HL5" s="314"/>
      <c r="HM5" s="314"/>
      <c r="HN5" s="314"/>
      <c r="HO5" s="314"/>
      <c r="HP5" s="314"/>
      <c r="HQ5" s="314"/>
      <c r="HR5" s="314"/>
      <c r="HS5" s="314"/>
      <c r="HT5" s="314"/>
      <c r="HU5" s="314"/>
      <c r="HV5" s="314"/>
      <c r="HW5" s="314"/>
      <c r="HX5" s="314"/>
      <c r="HY5" s="314"/>
      <c r="HZ5" s="314"/>
      <c r="IA5" s="314"/>
      <c r="IB5" s="314"/>
    </row>
    <row r="6" spans="1:236" s="170" customFormat="1" ht="17.25" customHeight="1" x14ac:dyDescent="0.2">
      <c r="R6" s="326" t="s">
        <v>912</v>
      </c>
      <c r="S6" s="326"/>
      <c r="T6" s="326"/>
      <c r="HA6" s="315"/>
      <c r="HB6" s="315"/>
      <c r="HC6" s="315"/>
      <c r="HD6" s="315"/>
      <c r="HE6" s="315"/>
      <c r="HF6" s="315"/>
      <c r="HG6" s="315"/>
      <c r="HH6" s="315"/>
      <c r="HI6" s="315"/>
      <c r="HJ6" s="315"/>
      <c r="HK6" s="315"/>
      <c r="HL6" s="315"/>
      <c r="HM6" s="315"/>
      <c r="HN6" s="315"/>
      <c r="HO6" s="315"/>
      <c r="HP6" s="315"/>
      <c r="HQ6" s="315"/>
      <c r="HR6" s="315"/>
      <c r="HS6" s="315"/>
      <c r="HT6" s="315"/>
      <c r="HU6" s="315"/>
      <c r="HV6" s="315"/>
      <c r="HW6" s="315"/>
      <c r="HX6" s="315"/>
      <c r="HY6" s="315"/>
      <c r="HZ6" s="315"/>
      <c r="IA6" s="315"/>
      <c r="IB6" s="315"/>
    </row>
    <row r="7" spans="1:236" s="170" customFormat="1" ht="21" customHeight="1" x14ac:dyDescent="0.2">
      <c r="R7" s="314" t="s">
        <v>954</v>
      </c>
      <c r="S7" s="314"/>
      <c r="T7" s="314"/>
      <c r="GW7" s="174"/>
      <c r="GX7" s="174"/>
      <c r="GY7" s="174"/>
      <c r="GZ7" s="314"/>
      <c r="HA7" s="314"/>
      <c r="HB7" s="324"/>
      <c r="HC7" s="324"/>
      <c r="HD7" s="324"/>
      <c r="HE7" s="329"/>
      <c r="HF7" s="329"/>
      <c r="HG7" s="324"/>
      <c r="HH7" s="324"/>
      <c r="HI7" s="324"/>
      <c r="HJ7" s="324"/>
      <c r="HK7" s="324"/>
      <c r="HL7" s="324"/>
      <c r="HM7" s="324"/>
      <c r="HN7" s="324"/>
      <c r="HO7" s="324"/>
      <c r="HP7" s="324"/>
      <c r="HQ7" s="324"/>
      <c r="HR7" s="314"/>
      <c r="HS7" s="314"/>
      <c r="HT7" s="314"/>
      <c r="HU7" s="312"/>
      <c r="HV7" s="312"/>
      <c r="HW7" s="312"/>
      <c r="HY7" s="173"/>
      <c r="IB7" s="173"/>
    </row>
    <row r="8" spans="1:236" s="170" customFormat="1" ht="12" x14ac:dyDescent="0.2">
      <c r="R8" s="325" t="s">
        <v>913</v>
      </c>
      <c r="S8" s="325"/>
      <c r="T8" s="325"/>
      <c r="IB8" s="171"/>
    </row>
    <row r="9" spans="1:236" s="41" customFormat="1" ht="12.75" x14ac:dyDescent="0.2">
      <c r="A9" s="337" t="s">
        <v>692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</row>
    <row r="10" spans="1:236" s="41" customFormat="1" ht="12.75" x14ac:dyDescent="0.2">
      <c r="F10" s="42" t="s">
        <v>693</v>
      </c>
      <c r="G10" s="320" t="s">
        <v>48</v>
      </c>
      <c r="H10" s="320"/>
      <c r="I10" s="41" t="s">
        <v>694</v>
      </c>
      <c r="J10" s="320" t="s">
        <v>929</v>
      </c>
      <c r="K10" s="320"/>
      <c r="L10" s="41" t="s">
        <v>695</v>
      </c>
    </row>
    <row r="11" spans="1:236" ht="11.25" customHeight="1" x14ac:dyDescent="0.25"/>
    <row r="12" spans="1:236" s="41" customFormat="1" ht="14.25" x14ac:dyDescent="0.2">
      <c r="F12" s="42" t="s">
        <v>696</v>
      </c>
      <c r="G12" s="319" t="s">
        <v>955</v>
      </c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</row>
    <row r="13" spans="1:236" s="2" customFormat="1" ht="12.75" customHeight="1" x14ac:dyDescent="0.2">
      <c r="G13" s="318" t="s">
        <v>4</v>
      </c>
      <c r="H13" s="318"/>
      <c r="I13" s="318"/>
      <c r="J13" s="318"/>
      <c r="K13" s="318"/>
      <c r="L13" s="318"/>
      <c r="M13" s="318"/>
      <c r="N13" s="318"/>
      <c r="O13" s="318"/>
      <c r="P13" s="43"/>
    </row>
    <row r="14" spans="1:236" ht="11.25" customHeight="1" x14ac:dyDescent="0.25"/>
    <row r="15" spans="1:236" s="41" customFormat="1" ht="12.75" x14ac:dyDescent="0.2">
      <c r="I15" s="42" t="s">
        <v>697</v>
      </c>
      <c r="J15" s="320" t="s">
        <v>929</v>
      </c>
      <c r="K15" s="320"/>
      <c r="L15" s="41" t="s">
        <v>5</v>
      </c>
    </row>
    <row r="16" spans="1:236" ht="11.25" customHeight="1" x14ac:dyDescent="0.25"/>
    <row r="17" spans="1:20" s="41" customFormat="1" ht="14.25" x14ac:dyDescent="0.2">
      <c r="G17" s="42" t="s">
        <v>698</v>
      </c>
      <c r="H17" s="107" t="s">
        <v>931</v>
      </c>
      <c r="I17" s="107"/>
      <c r="J17" s="107"/>
      <c r="K17" s="107"/>
      <c r="L17" s="107"/>
      <c r="M17" s="107"/>
      <c r="N17" s="107"/>
      <c r="O17" s="107"/>
      <c r="P17" s="107"/>
      <c r="Q17" s="108"/>
    </row>
    <row r="18" spans="1:20" s="2" customFormat="1" ht="12.75" customHeight="1" x14ac:dyDescent="0.2">
      <c r="H18" s="318" t="s">
        <v>6</v>
      </c>
      <c r="I18" s="318"/>
      <c r="J18" s="318"/>
      <c r="K18" s="318"/>
      <c r="L18" s="318"/>
      <c r="M18" s="318"/>
      <c r="N18" s="318"/>
      <c r="O18" s="318"/>
      <c r="P18" s="318"/>
    </row>
    <row r="19" spans="1:20" ht="11.25" customHeight="1" x14ac:dyDescent="0.25"/>
    <row r="20" spans="1:20" s="3" customFormat="1" ht="81.75" customHeight="1" x14ac:dyDescent="0.2">
      <c r="A20" s="321" t="s">
        <v>699</v>
      </c>
      <c r="B20" s="321" t="s">
        <v>700</v>
      </c>
      <c r="C20" s="321" t="s">
        <v>701</v>
      </c>
      <c r="D20" s="321" t="s">
        <v>702</v>
      </c>
      <c r="E20" s="321" t="s">
        <v>950</v>
      </c>
      <c r="F20" s="321" t="s">
        <v>951</v>
      </c>
      <c r="G20" s="327" t="s">
        <v>930</v>
      </c>
      <c r="H20" s="332"/>
      <c r="I20" s="332"/>
      <c r="J20" s="332"/>
      <c r="K20" s="332"/>
      <c r="L20" s="332"/>
      <c r="M20" s="332"/>
      <c r="N20" s="332"/>
      <c r="O20" s="332"/>
      <c r="P20" s="328"/>
      <c r="Q20" s="321" t="s">
        <v>703</v>
      </c>
      <c r="R20" s="327" t="s">
        <v>704</v>
      </c>
      <c r="S20" s="328"/>
      <c r="T20" s="321" t="s">
        <v>705</v>
      </c>
    </row>
    <row r="21" spans="1:20" s="3" customFormat="1" ht="15" customHeight="1" x14ac:dyDescent="0.2">
      <c r="A21" s="322"/>
      <c r="B21" s="322"/>
      <c r="C21" s="322"/>
      <c r="D21" s="322"/>
      <c r="E21" s="322"/>
      <c r="F21" s="322"/>
      <c r="G21" s="327" t="s">
        <v>706</v>
      </c>
      <c r="H21" s="328"/>
      <c r="I21" s="334" t="s">
        <v>707</v>
      </c>
      <c r="J21" s="335"/>
      <c r="K21" s="327" t="s">
        <v>708</v>
      </c>
      <c r="L21" s="328"/>
      <c r="M21" s="327" t="s">
        <v>709</v>
      </c>
      <c r="N21" s="328"/>
      <c r="O21" s="327" t="s">
        <v>710</v>
      </c>
      <c r="P21" s="328"/>
      <c r="Q21" s="322"/>
      <c r="R21" s="316" t="s">
        <v>711</v>
      </c>
      <c r="S21" s="330" t="s">
        <v>2</v>
      </c>
      <c r="T21" s="322"/>
    </row>
    <row r="22" spans="1:20" s="3" customFormat="1" ht="21" customHeight="1" x14ac:dyDescent="0.2">
      <c r="A22" s="323"/>
      <c r="B22" s="323"/>
      <c r="C22" s="323"/>
      <c r="D22" s="323"/>
      <c r="E22" s="333"/>
      <c r="F22" s="333"/>
      <c r="G22" s="44" t="s">
        <v>0</v>
      </c>
      <c r="H22" s="44" t="s">
        <v>1</v>
      </c>
      <c r="I22" s="44" t="s">
        <v>0</v>
      </c>
      <c r="J22" s="44" t="s">
        <v>1</v>
      </c>
      <c r="K22" s="44" t="s">
        <v>0</v>
      </c>
      <c r="L22" s="44" t="s">
        <v>1</v>
      </c>
      <c r="M22" s="44" t="s">
        <v>0</v>
      </c>
      <c r="N22" s="44" t="s">
        <v>1</v>
      </c>
      <c r="O22" s="44" t="s">
        <v>0</v>
      </c>
      <c r="P22" s="44" t="s">
        <v>1</v>
      </c>
      <c r="Q22" s="333"/>
      <c r="R22" s="317"/>
      <c r="S22" s="331"/>
      <c r="T22" s="323"/>
    </row>
    <row r="23" spans="1:20" s="3" customFormat="1" ht="12" x14ac:dyDescent="0.2">
      <c r="A23" s="45">
        <v>1</v>
      </c>
      <c r="B23" s="45">
        <v>2</v>
      </c>
      <c r="C23" s="45">
        <v>3</v>
      </c>
      <c r="D23" s="45">
        <v>4</v>
      </c>
      <c r="E23" s="45">
        <v>5</v>
      </c>
      <c r="F23" s="45">
        <v>6</v>
      </c>
      <c r="G23" s="45">
        <v>7</v>
      </c>
      <c r="H23" s="45">
        <v>8</v>
      </c>
      <c r="I23" s="45">
        <v>9</v>
      </c>
      <c r="J23" s="45">
        <v>10</v>
      </c>
      <c r="K23" s="45">
        <v>11</v>
      </c>
      <c r="L23" s="45">
        <v>12</v>
      </c>
      <c r="M23" s="45">
        <v>13</v>
      </c>
      <c r="N23" s="45">
        <v>14</v>
      </c>
      <c r="O23" s="45">
        <v>15</v>
      </c>
      <c r="P23" s="45">
        <v>16</v>
      </c>
      <c r="Q23" s="45">
        <v>17</v>
      </c>
      <c r="R23" s="45">
        <v>18</v>
      </c>
      <c r="S23" s="45">
        <v>19</v>
      </c>
      <c r="T23" s="45">
        <v>20</v>
      </c>
    </row>
    <row r="24" spans="1:20" s="95" customFormat="1" ht="18.75" customHeight="1" x14ac:dyDescent="0.2">
      <c r="A24" s="76" t="s">
        <v>837</v>
      </c>
      <c r="B24" s="84" t="s">
        <v>712</v>
      </c>
      <c r="C24" s="190" t="str">
        <f>C25</f>
        <v>нд</v>
      </c>
      <c r="D24" s="300">
        <f>D25+D26</f>
        <v>18.0486</v>
      </c>
      <c r="E24" s="301">
        <f t="shared" ref="E24:N24" si="0">E25+E26</f>
        <v>0</v>
      </c>
      <c r="F24" s="300">
        <f>F25+F26</f>
        <v>18.0486</v>
      </c>
      <c r="G24" s="300">
        <f>G25+G26</f>
        <v>18.0486</v>
      </c>
      <c r="H24" s="300">
        <f t="shared" si="0"/>
        <v>14.116229999999998</v>
      </c>
      <c r="I24" s="300">
        <f t="shared" si="0"/>
        <v>4.7361947999999998</v>
      </c>
      <c r="J24" s="300">
        <f t="shared" si="0"/>
        <v>4.7361947999999998</v>
      </c>
      <c r="K24" s="302">
        <f t="shared" si="0"/>
        <v>5.755225199999999</v>
      </c>
      <c r="L24" s="302">
        <f t="shared" si="0"/>
        <v>5.755225199999999</v>
      </c>
      <c r="M24" s="301">
        <f t="shared" si="0"/>
        <v>0</v>
      </c>
      <c r="N24" s="301">
        <f t="shared" si="0"/>
        <v>0</v>
      </c>
      <c r="O24" s="300">
        <f>O25+O26+O28</f>
        <v>7.5571799999999998</v>
      </c>
      <c r="P24" s="301">
        <f>P25+P26+P28</f>
        <v>0</v>
      </c>
      <c r="Q24" s="302">
        <f>Q25+Q26</f>
        <v>3.9323699999999997</v>
      </c>
      <c r="R24" s="302">
        <f>R26</f>
        <v>3.9323699999999997</v>
      </c>
      <c r="S24" s="190" t="s">
        <v>872</v>
      </c>
      <c r="T24" s="190" t="s">
        <v>872</v>
      </c>
    </row>
    <row r="25" spans="1:20" s="96" customFormat="1" ht="15" customHeight="1" x14ac:dyDescent="0.2">
      <c r="A25" s="78" t="s">
        <v>838</v>
      </c>
      <c r="B25" s="86" t="s">
        <v>839</v>
      </c>
      <c r="C25" s="191" t="str">
        <f>C32</f>
        <v>нд</v>
      </c>
      <c r="D25" s="101">
        <f t="shared" ref="D25:T25" si="1">D32</f>
        <v>0</v>
      </c>
      <c r="E25" s="101">
        <f t="shared" si="1"/>
        <v>0</v>
      </c>
      <c r="F25" s="101">
        <f t="shared" si="1"/>
        <v>0</v>
      </c>
      <c r="G25" s="101">
        <f t="shared" si="1"/>
        <v>0</v>
      </c>
      <c r="H25" s="101">
        <f t="shared" si="1"/>
        <v>0</v>
      </c>
      <c r="I25" s="101">
        <f t="shared" si="1"/>
        <v>0</v>
      </c>
      <c r="J25" s="101">
        <f t="shared" si="1"/>
        <v>0</v>
      </c>
      <c r="K25" s="101">
        <f t="shared" si="1"/>
        <v>0</v>
      </c>
      <c r="L25" s="101">
        <f t="shared" si="1"/>
        <v>0</v>
      </c>
      <c r="M25" s="101">
        <f t="shared" si="1"/>
        <v>0</v>
      </c>
      <c r="N25" s="101">
        <f t="shared" si="1"/>
        <v>0</v>
      </c>
      <c r="O25" s="101">
        <f t="shared" si="1"/>
        <v>0</v>
      </c>
      <c r="P25" s="101">
        <f t="shared" si="1"/>
        <v>0</v>
      </c>
      <c r="Q25" s="191">
        <f t="shared" si="1"/>
        <v>0</v>
      </c>
      <c r="R25" s="191">
        <f t="shared" si="1"/>
        <v>0</v>
      </c>
      <c r="S25" s="191" t="str">
        <f t="shared" si="1"/>
        <v>нд</v>
      </c>
      <c r="T25" s="191" t="str">
        <f t="shared" si="1"/>
        <v>нд</v>
      </c>
    </row>
    <row r="26" spans="1:20" s="96" customFormat="1" ht="27" customHeight="1" x14ac:dyDescent="0.2">
      <c r="A26" s="78" t="s">
        <v>840</v>
      </c>
      <c r="B26" s="86" t="s">
        <v>841</v>
      </c>
      <c r="C26" s="191" t="str">
        <f>C53</f>
        <v>нд</v>
      </c>
      <c r="D26" s="303">
        <f>D53+D28</f>
        <v>18.0486</v>
      </c>
      <c r="E26" s="101">
        <f t="shared" ref="E26:T26" si="2">E53</f>
        <v>0</v>
      </c>
      <c r="F26" s="303">
        <f>F53+F28</f>
        <v>18.0486</v>
      </c>
      <c r="G26" s="303">
        <f>G53+G28</f>
        <v>18.0486</v>
      </c>
      <c r="H26" s="303">
        <f>H53+H28</f>
        <v>14.116229999999998</v>
      </c>
      <c r="I26" s="303">
        <f>I53+I28</f>
        <v>4.7361947999999998</v>
      </c>
      <c r="J26" s="303">
        <f>J53+J28</f>
        <v>4.7361947999999998</v>
      </c>
      <c r="K26" s="101">
        <f t="shared" si="2"/>
        <v>5.755225199999999</v>
      </c>
      <c r="L26" s="101">
        <f t="shared" si="2"/>
        <v>5.755225199999999</v>
      </c>
      <c r="M26" s="101">
        <f t="shared" si="2"/>
        <v>0</v>
      </c>
      <c r="N26" s="101">
        <f t="shared" si="2"/>
        <v>0</v>
      </c>
      <c r="O26" s="303">
        <f t="shared" si="2"/>
        <v>3.9323699999999997</v>
      </c>
      <c r="P26" s="101">
        <f t="shared" si="2"/>
        <v>0</v>
      </c>
      <c r="Q26" s="295">
        <f>Q53</f>
        <v>3.9323699999999997</v>
      </c>
      <c r="R26" s="295">
        <f>R53</f>
        <v>3.9323699999999997</v>
      </c>
      <c r="S26" s="191" t="str">
        <f t="shared" si="2"/>
        <v>нд</v>
      </c>
      <c r="T26" s="191" t="str">
        <f t="shared" si="2"/>
        <v>нд</v>
      </c>
    </row>
    <row r="27" spans="1:20" s="41" customFormat="1" ht="45" customHeight="1" x14ac:dyDescent="0.2">
      <c r="A27" s="77" t="s">
        <v>842</v>
      </c>
      <c r="B27" s="85" t="s">
        <v>843</v>
      </c>
      <c r="C27" s="100" t="s">
        <v>872</v>
      </c>
      <c r="D27" s="100" t="s">
        <v>872</v>
      </c>
      <c r="E27" s="100" t="s">
        <v>872</v>
      </c>
      <c r="F27" s="100" t="s">
        <v>872</v>
      </c>
      <c r="G27" s="100" t="s">
        <v>872</v>
      </c>
      <c r="H27" s="100" t="s">
        <v>872</v>
      </c>
      <c r="I27" s="100" t="s">
        <v>872</v>
      </c>
      <c r="J27" s="100" t="s">
        <v>872</v>
      </c>
      <c r="K27" s="100" t="s">
        <v>872</v>
      </c>
      <c r="L27" s="100" t="s">
        <v>872</v>
      </c>
      <c r="M27" s="100" t="s">
        <v>872</v>
      </c>
      <c r="N27" s="100" t="s">
        <v>872</v>
      </c>
      <c r="O27" s="100" t="s">
        <v>872</v>
      </c>
      <c r="P27" s="100" t="s">
        <v>872</v>
      </c>
      <c r="Q27" s="100" t="s">
        <v>872</v>
      </c>
      <c r="R27" s="100" t="s">
        <v>872</v>
      </c>
      <c r="S27" s="100" t="s">
        <v>872</v>
      </c>
      <c r="T27" s="100" t="s">
        <v>872</v>
      </c>
    </row>
    <row r="28" spans="1:20" s="41" customFormat="1" ht="27.75" customHeight="1" x14ac:dyDescent="0.2">
      <c r="A28" s="77" t="s">
        <v>844</v>
      </c>
      <c r="B28" s="85" t="s">
        <v>845</v>
      </c>
      <c r="C28" s="100" t="s">
        <v>872</v>
      </c>
      <c r="D28" s="100">
        <f>D82</f>
        <v>3.6248100000000001</v>
      </c>
      <c r="E28" s="100" t="s">
        <v>872</v>
      </c>
      <c r="F28" s="100">
        <f>D28</f>
        <v>3.6248100000000001</v>
      </c>
      <c r="G28" s="304">
        <f>G82</f>
        <v>3.6248100000000001</v>
      </c>
      <c r="H28" s="304">
        <f t="shared" ref="H28:N28" si="3">F28</f>
        <v>3.6248100000000001</v>
      </c>
      <c r="I28" s="305">
        <f>I82</f>
        <v>0</v>
      </c>
      <c r="J28" s="305">
        <f>J82</f>
        <v>0</v>
      </c>
      <c r="K28" s="305">
        <f t="shared" si="3"/>
        <v>0</v>
      </c>
      <c r="L28" s="305">
        <f t="shared" si="3"/>
        <v>0</v>
      </c>
      <c r="M28" s="305">
        <f t="shared" si="3"/>
        <v>0</v>
      </c>
      <c r="N28" s="305">
        <f t="shared" si="3"/>
        <v>0</v>
      </c>
      <c r="O28" s="304">
        <f>O82</f>
        <v>3.6248100000000001</v>
      </c>
      <c r="P28" s="305">
        <f>P82</f>
        <v>0</v>
      </c>
      <c r="Q28" s="100" t="s">
        <v>872</v>
      </c>
      <c r="R28" s="100" t="s">
        <v>872</v>
      </c>
      <c r="S28" s="100" t="s">
        <v>872</v>
      </c>
      <c r="T28" s="100" t="s">
        <v>872</v>
      </c>
    </row>
    <row r="29" spans="1:20" s="41" customFormat="1" ht="27.75" customHeight="1" x14ac:dyDescent="0.2">
      <c r="A29" s="77" t="s">
        <v>846</v>
      </c>
      <c r="B29" s="85" t="s">
        <v>847</v>
      </c>
      <c r="C29" s="100" t="s">
        <v>872</v>
      </c>
      <c r="D29" s="100" t="s">
        <v>872</v>
      </c>
      <c r="E29" s="100" t="s">
        <v>872</v>
      </c>
      <c r="F29" s="100" t="s">
        <v>872</v>
      </c>
      <c r="G29" s="100" t="s">
        <v>872</v>
      </c>
      <c r="H29" s="100" t="s">
        <v>872</v>
      </c>
      <c r="I29" s="100" t="s">
        <v>872</v>
      </c>
      <c r="J29" s="100" t="s">
        <v>872</v>
      </c>
      <c r="K29" s="100" t="s">
        <v>872</v>
      </c>
      <c r="L29" s="100" t="s">
        <v>872</v>
      </c>
      <c r="M29" s="100" t="s">
        <v>872</v>
      </c>
      <c r="N29" s="100" t="s">
        <v>872</v>
      </c>
      <c r="O29" s="100" t="s">
        <v>872</v>
      </c>
      <c r="P29" s="100" t="s">
        <v>872</v>
      </c>
      <c r="Q29" s="100" t="s">
        <v>872</v>
      </c>
      <c r="R29" s="100" t="s">
        <v>872</v>
      </c>
      <c r="S29" s="100" t="s">
        <v>872</v>
      </c>
      <c r="T29" s="100" t="s">
        <v>872</v>
      </c>
    </row>
    <row r="30" spans="1:20" s="41" customFormat="1" ht="15" customHeight="1" x14ac:dyDescent="0.2">
      <c r="A30" s="77" t="s">
        <v>848</v>
      </c>
      <c r="B30" s="85" t="s">
        <v>849</v>
      </c>
      <c r="C30" s="100" t="s">
        <v>872</v>
      </c>
      <c r="D30" s="100" t="s">
        <v>872</v>
      </c>
      <c r="E30" s="100" t="s">
        <v>872</v>
      </c>
      <c r="F30" s="100" t="s">
        <v>872</v>
      </c>
      <c r="G30" s="100" t="s">
        <v>872</v>
      </c>
      <c r="H30" s="100" t="s">
        <v>872</v>
      </c>
      <c r="I30" s="100" t="s">
        <v>872</v>
      </c>
      <c r="J30" s="100" t="s">
        <v>872</v>
      </c>
      <c r="K30" s="100" t="s">
        <v>872</v>
      </c>
      <c r="L30" s="100" t="s">
        <v>872</v>
      </c>
      <c r="M30" s="100" t="s">
        <v>872</v>
      </c>
      <c r="N30" s="100" t="s">
        <v>872</v>
      </c>
      <c r="O30" s="100" t="s">
        <v>872</v>
      </c>
      <c r="P30" s="100" t="s">
        <v>872</v>
      </c>
      <c r="Q30" s="100" t="s">
        <v>872</v>
      </c>
      <c r="R30" s="100" t="s">
        <v>872</v>
      </c>
      <c r="S30" s="100" t="s">
        <v>872</v>
      </c>
      <c r="T30" s="100" t="s">
        <v>872</v>
      </c>
    </row>
    <row r="31" spans="1:20" s="41" customFormat="1" ht="15" customHeight="1" x14ac:dyDescent="0.2">
      <c r="A31" s="79" t="s">
        <v>850</v>
      </c>
      <c r="B31" s="87" t="s">
        <v>909</v>
      </c>
      <c r="C31" s="100" t="s">
        <v>872</v>
      </c>
      <c r="D31" s="100" t="s">
        <v>872</v>
      </c>
      <c r="E31" s="100" t="s">
        <v>872</v>
      </c>
      <c r="F31" s="100" t="s">
        <v>872</v>
      </c>
      <c r="G31" s="100" t="s">
        <v>872</v>
      </c>
      <c r="H31" s="100" t="s">
        <v>872</v>
      </c>
      <c r="I31" s="100" t="s">
        <v>872</v>
      </c>
      <c r="J31" s="100" t="s">
        <v>872</v>
      </c>
      <c r="K31" s="100" t="s">
        <v>872</v>
      </c>
      <c r="L31" s="100" t="s">
        <v>872</v>
      </c>
      <c r="M31" s="100" t="s">
        <v>872</v>
      </c>
      <c r="N31" s="100" t="s">
        <v>872</v>
      </c>
      <c r="O31" s="100" t="s">
        <v>872</v>
      </c>
      <c r="P31" s="100" t="s">
        <v>872</v>
      </c>
      <c r="Q31" s="100" t="s">
        <v>872</v>
      </c>
      <c r="R31" s="100" t="s">
        <v>872</v>
      </c>
      <c r="S31" s="100" t="s">
        <v>872</v>
      </c>
      <c r="T31" s="100" t="s">
        <v>872</v>
      </c>
    </row>
    <row r="32" spans="1:20" s="96" customFormat="1" ht="15" customHeight="1" x14ac:dyDescent="0.2">
      <c r="A32" s="80" t="s">
        <v>20</v>
      </c>
      <c r="B32" s="88" t="s">
        <v>851</v>
      </c>
      <c r="C32" s="191" t="str">
        <f>C49</f>
        <v>нд</v>
      </c>
      <c r="D32" s="101">
        <f t="shared" ref="D32:T32" si="4">D49</f>
        <v>0</v>
      </c>
      <c r="E32" s="101">
        <f t="shared" si="4"/>
        <v>0</v>
      </c>
      <c r="F32" s="101">
        <f t="shared" si="4"/>
        <v>0</v>
      </c>
      <c r="G32" s="101">
        <f t="shared" si="4"/>
        <v>0</v>
      </c>
      <c r="H32" s="101">
        <f t="shared" si="4"/>
        <v>0</v>
      </c>
      <c r="I32" s="101">
        <f t="shared" si="4"/>
        <v>0</v>
      </c>
      <c r="J32" s="101">
        <f t="shared" si="4"/>
        <v>0</v>
      </c>
      <c r="K32" s="101">
        <f t="shared" si="4"/>
        <v>0</v>
      </c>
      <c r="L32" s="101">
        <f t="shared" si="4"/>
        <v>0</v>
      </c>
      <c r="M32" s="101">
        <f t="shared" si="4"/>
        <v>0</v>
      </c>
      <c r="N32" s="101">
        <f t="shared" si="4"/>
        <v>0</v>
      </c>
      <c r="O32" s="101">
        <f t="shared" si="4"/>
        <v>0</v>
      </c>
      <c r="P32" s="101">
        <f t="shared" si="4"/>
        <v>0</v>
      </c>
      <c r="Q32" s="101">
        <f t="shared" si="4"/>
        <v>0</v>
      </c>
      <c r="R32" s="101">
        <v>0</v>
      </c>
      <c r="S32" s="191" t="str">
        <f t="shared" si="4"/>
        <v>нд</v>
      </c>
      <c r="T32" s="191" t="str">
        <f t="shared" si="4"/>
        <v>нд</v>
      </c>
    </row>
    <row r="33" spans="1:20" s="41" customFormat="1" ht="31.5" hidden="1" customHeight="1" outlineLevel="1" x14ac:dyDescent="0.2">
      <c r="A33" s="79" t="s">
        <v>22</v>
      </c>
      <c r="B33" s="87" t="s">
        <v>852</v>
      </c>
      <c r="C33" s="100" t="s">
        <v>872</v>
      </c>
      <c r="D33" s="100" t="s">
        <v>872</v>
      </c>
      <c r="E33" s="100" t="s">
        <v>872</v>
      </c>
      <c r="F33" s="100" t="s">
        <v>872</v>
      </c>
      <c r="G33" s="100" t="s">
        <v>872</v>
      </c>
      <c r="H33" s="100" t="s">
        <v>872</v>
      </c>
      <c r="I33" s="100" t="s">
        <v>872</v>
      </c>
      <c r="J33" s="100" t="s">
        <v>872</v>
      </c>
      <c r="K33" s="100" t="s">
        <v>872</v>
      </c>
      <c r="L33" s="100" t="s">
        <v>872</v>
      </c>
      <c r="M33" s="100" t="s">
        <v>872</v>
      </c>
      <c r="N33" s="100" t="s">
        <v>872</v>
      </c>
      <c r="O33" s="100" t="s">
        <v>872</v>
      </c>
      <c r="P33" s="100" t="s">
        <v>872</v>
      </c>
      <c r="Q33" s="100" t="s">
        <v>872</v>
      </c>
      <c r="R33" s="100" t="s">
        <v>872</v>
      </c>
      <c r="S33" s="100" t="s">
        <v>872</v>
      </c>
      <c r="T33" s="100" t="s">
        <v>872</v>
      </c>
    </row>
    <row r="34" spans="1:20" s="41" customFormat="1" ht="42.75" hidden="1" customHeight="1" outlineLevel="1" x14ac:dyDescent="0.2">
      <c r="A34" s="79" t="s">
        <v>439</v>
      </c>
      <c r="B34" s="87" t="s">
        <v>853</v>
      </c>
      <c r="C34" s="100" t="s">
        <v>872</v>
      </c>
      <c r="D34" s="100" t="s">
        <v>872</v>
      </c>
      <c r="E34" s="100" t="s">
        <v>872</v>
      </c>
      <c r="F34" s="100" t="s">
        <v>872</v>
      </c>
      <c r="G34" s="100" t="s">
        <v>872</v>
      </c>
      <c r="H34" s="100" t="s">
        <v>872</v>
      </c>
      <c r="I34" s="100" t="s">
        <v>872</v>
      </c>
      <c r="J34" s="100" t="s">
        <v>872</v>
      </c>
      <c r="K34" s="100" t="s">
        <v>872</v>
      </c>
      <c r="L34" s="100" t="s">
        <v>872</v>
      </c>
      <c r="M34" s="100" t="s">
        <v>872</v>
      </c>
      <c r="N34" s="100" t="s">
        <v>872</v>
      </c>
      <c r="O34" s="100" t="s">
        <v>872</v>
      </c>
      <c r="P34" s="100" t="s">
        <v>872</v>
      </c>
      <c r="Q34" s="100" t="s">
        <v>872</v>
      </c>
      <c r="R34" s="100" t="s">
        <v>872</v>
      </c>
      <c r="S34" s="100" t="s">
        <v>872</v>
      </c>
      <c r="T34" s="100" t="s">
        <v>872</v>
      </c>
    </row>
    <row r="35" spans="1:20" s="41" customFormat="1" ht="43.5" hidden="1" customHeight="1" outlineLevel="1" x14ac:dyDescent="0.2">
      <c r="A35" s="79" t="s">
        <v>444</v>
      </c>
      <c r="B35" s="87" t="s">
        <v>854</v>
      </c>
      <c r="C35" s="100" t="s">
        <v>872</v>
      </c>
      <c r="D35" s="100" t="s">
        <v>872</v>
      </c>
      <c r="E35" s="100" t="s">
        <v>872</v>
      </c>
      <c r="F35" s="100" t="s">
        <v>872</v>
      </c>
      <c r="G35" s="100" t="s">
        <v>872</v>
      </c>
      <c r="H35" s="100" t="s">
        <v>872</v>
      </c>
      <c r="I35" s="100" t="s">
        <v>872</v>
      </c>
      <c r="J35" s="100" t="s">
        <v>872</v>
      </c>
      <c r="K35" s="100" t="s">
        <v>872</v>
      </c>
      <c r="L35" s="100" t="s">
        <v>872</v>
      </c>
      <c r="M35" s="100" t="s">
        <v>872</v>
      </c>
      <c r="N35" s="100" t="s">
        <v>872</v>
      </c>
      <c r="O35" s="100" t="s">
        <v>872</v>
      </c>
      <c r="P35" s="100" t="s">
        <v>872</v>
      </c>
      <c r="Q35" s="100" t="s">
        <v>872</v>
      </c>
      <c r="R35" s="100" t="s">
        <v>872</v>
      </c>
      <c r="S35" s="100" t="s">
        <v>872</v>
      </c>
      <c r="T35" s="100" t="s">
        <v>872</v>
      </c>
    </row>
    <row r="36" spans="1:20" s="41" customFormat="1" ht="24.75" hidden="1" customHeight="1" outlineLevel="1" x14ac:dyDescent="0.2">
      <c r="A36" s="79" t="s">
        <v>446</v>
      </c>
      <c r="B36" s="87" t="s">
        <v>855</v>
      </c>
      <c r="C36" s="100" t="s">
        <v>872</v>
      </c>
      <c r="D36" s="100" t="s">
        <v>872</v>
      </c>
      <c r="E36" s="100" t="s">
        <v>872</v>
      </c>
      <c r="F36" s="100" t="s">
        <v>872</v>
      </c>
      <c r="G36" s="100" t="s">
        <v>872</v>
      </c>
      <c r="H36" s="100" t="s">
        <v>872</v>
      </c>
      <c r="I36" s="100" t="s">
        <v>872</v>
      </c>
      <c r="J36" s="100" t="s">
        <v>872</v>
      </c>
      <c r="K36" s="100" t="s">
        <v>872</v>
      </c>
      <c r="L36" s="100" t="s">
        <v>872</v>
      </c>
      <c r="M36" s="100" t="s">
        <v>872</v>
      </c>
      <c r="N36" s="100" t="s">
        <v>872</v>
      </c>
      <c r="O36" s="100" t="s">
        <v>872</v>
      </c>
      <c r="P36" s="100" t="s">
        <v>872</v>
      </c>
      <c r="Q36" s="100" t="s">
        <v>872</v>
      </c>
      <c r="R36" s="100" t="s">
        <v>872</v>
      </c>
      <c r="S36" s="100" t="s">
        <v>872</v>
      </c>
      <c r="T36" s="100" t="s">
        <v>872</v>
      </c>
    </row>
    <row r="37" spans="1:20" s="41" customFormat="1" ht="34.5" customHeight="1" collapsed="1" x14ac:dyDescent="0.2">
      <c r="A37" s="79" t="s">
        <v>24</v>
      </c>
      <c r="B37" s="87" t="s">
        <v>856</v>
      </c>
      <c r="C37" s="100" t="s">
        <v>872</v>
      </c>
      <c r="D37" s="100" t="s">
        <v>872</v>
      </c>
      <c r="E37" s="100" t="s">
        <v>872</v>
      </c>
      <c r="F37" s="100" t="s">
        <v>872</v>
      </c>
      <c r="G37" s="100" t="s">
        <v>872</v>
      </c>
      <c r="H37" s="100" t="s">
        <v>872</v>
      </c>
      <c r="I37" s="100" t="s">
        <v>872</v>
      </c>
      <c r="J37" s="100" t="s">
        <v>872</v>
      </c>
      <c r="K37" s="100" t="s">
        <v>872</v>
      </c>
      <c r="L37" s="100" t="s">
        <v>872</v>
      </c>
      <c r="M37" s="100" t="s">
        <v>872</v>
      </c>
      <c r="N37" s="100" t="s">
        <v>872</v>
      </c>
      <c r="O37" s="100" t="s">
        <v>872</v>
      </c>
      <c r="P37" s="100" t="s">
        <v>872</v>
      </c>
      <c r="Q37" s="100" t="s">
        <v>872</v>
      </c>
      <c r="R37" s="100" t="s">
        <v>872</v>
      </c>
      <c r="S37" s="100" t="s">
        <v>872</v>
      </c>
      <c r="T37" s="100" t="s">
        <v>872</v>
      </c>
    </row>
    <row r="38" spans="1:20" s="41" customFormat="1" ht="45.75" hidden="1" customHeight="1" outlineLevel="1" x14ac:dyDescent="0.2">
      <c r="A38" s="79" t="s">
        <v>467</v>
      </c>
      <c r="B38" s="87" t="s">
        <v>857</v>
      </c>
      <c r="C38" s="100" t="s">
        <v>872</v>
      </c>
      <c r="D38" s="100" t="s">
        <v>872</v>
      </c>
      <c r="E38" s="100" t="s">
        <v>872</v>
      </c>
      <c r="F38" s="100" t="s">
        <v>872</v>
      </c>
      <c r="G38" s="100" t="s">
        <v>872</v>
      </c>
      <c r="H38" s="100" t="s">
        <v>872</v>
      </c>
      <c r="I38" s="100" t="s">
        <v>872</v>
      </c>
      <c r="J38" s="100" t="s">
        <v>872</v>
      </c>
      <c r="K38" s="100" t="s">
        <v>872</v>
      </c>
      <c r="L38" s="100" t="s">
        <v>872</v>
      </c>
      <c r="M38" s="100" t="s">
        <v>872</v>
      </c>
      <c r="N38" s="100" t="s">
        <v>872</v>
      </c>
      <c r="O38" s="100" t="s">
        <v>872</v>
      </c>
      <c r="P38" s="100" t="s">
        <v>872</v>
      </c>
      <c r="Q38" s="100" t="s">
        <v>872</v>
      </c>
      <c r="R38" s="100" t="s">
        <v>872</v>
      </c>
      <c r="S38" s="100" t="s">
        <v>872</v>
      </c>
      <c r="T38" s="100" t="s">
        <v>872</v>
      </c>
    </row>
    <row r="39" spans="1:20" s="41" customFormat="1" ht="24.75" hidden="1" customHeight="1" outlineLevel="1" x14ac:dyDescent="0.2">
      <c r="A39" s="79" t="s">
        <v>468</v>
      </c>
      <c r="B39" s="87" t="s">
        <v>858</v>
      </c>
      <c r="C39" s="100" t="s">
        <v>872</v>
      </c>
      <c r="D39" s="100" t="s">
        <v>872</v>
      </c>
      <c r="E39" s="100" t="s">
        <v>872</v>
      </c>
      <c r="F39" s="100" t="s">
        <v>872</v>
      </c>
      <c r="G39" s="100" t="s">
        <v>872</v>
      </c>
      <c r="H39" s="100" t="s">
        <v>872</v>
      </c>
      <c r="I39" s="100" t="s">
        <v>872</v>
      </c>
      <c r="J39" s="100" t="s">
        <v>872</v>
      </c>
      <c r="K39" s="100" t="s">
        <v>872</v>
      </c>
      <c r="L39" s="100" t="s">
        <v>872</v>
      </c>
      <c r="M39" s="100" t="s">
        <v>872</v>
      </c>
      <c r="N39" s="100" t="s">
        <v>872</v>
      </c>
      <c r="O39" s="100" t="s">
        <v>872</v>
      </c>
      <c r="P39" s="100" t="s">
        <v>872</v>
      </c>
      <c r="Q39" s="100" t="s">
        <v>872</v>
      </c>
      <c r="R39" s="100" t="s">
        <v>872</v>
      </c>
      <c r="S39" s="100" t="s">
        <v>872</v>
      </c>
      <c r="T39" s="100" t="s">
        <v>872</v>
      </c>
    </row>
    <row r="40" spans="1:20" s="41" customFormat="1" ht="43.5" customHeight="1" collapsed="1" x14ac:dyDescent="0.2">
      <c r="A40" s="79" t="s">
        <v>26</v>
      </c>
      <c r="B40" s="87" t="s">
        <v>859</v>
      </c>
      <c r="C40" s="100" t="s">
        <v>872</v>
      </c>
      <c r="D40" s="100" t="s">
        <v>872</v>
      </c>
      <c r="E40" s="100" t="s">
        <v>872</v>
      </c>
      <c r="F40" s="100" t="s">
        <v>872</v>
      </c>
      <c r="G40" s="100" t="s">
        <v>872</v>
      </c>
      <c r="H40" s="100" t="s">
        <v>872</v>
      </c>
      <c r="I40" s="100" t="s">
        <v>872</v>
      </c>
      <c r="J40" s="100" t="s">
        <v>872</v>
      </c>
      <c r="K40" s="100" t="s">
        <v>872</v>
      </c>
      <c r="L40" s="100" t="s">
        <v>872</v>
      </c>
      <c r="M40" s="100" t="s">
        <v>872</v>
      </c>
      <c r="N40" s="100" t="s">
        <v>872</v>
      </c>
      <c r="O40" s="100" t="s">
        <v>872</v>
      </c>
      <c r="P40" s="100" t="s">
        <v>872</v>
      </c>
      <c r="Q40" s="100" t="s">
        <v>872</v>
      </c>
      <c r="R40" s="100" t="s">
        <v>872</v>
      </c>
      <c r="S40" s="100" t="s">
        <v>872</v>
      </c>
      <c r="T40" s="100" t="s">
        <v>872</v>
      </c>
    </row>
    <row r="41" spans="1:20" s="41" customFormat="1" ht="24.75" hidden="1" customHeight="1" outlineLevel="1" x14ac:dyDescent="0.2">
      <c r="A41" s="79" t="s">
        <v>860</v>
      </c>
      <c r="B41" s="87" t="s">
        <v>861</v>
      </c>
      <c r="C41" s="100" t="s">
        <v>872</v>
      </c>
      <c r="D41" s="100" t="s">
        <v>872</v>
      </c>
      <c r="E41" s="100" t="s">
        <v>872</v>
      </c>
      <c r="F41" s="100" t="s">
        <v>872</v>
      </c>
      <c r="G41" s="100" t="s">
        <v>872</v>
      </c>
      <c r="H41" s="100" t="s">
        <v>872</v>
      </c>
      <c r="I41" s="100" t="s">
        <v>872</v>
      </c>
      <c r="J41" s="100" t="s">
        <v>872</v>
      </c>
      <c r="K41" s="100" t="s">
        <v>872</v>
      </c>
      <c r="L41" s="100" t="s">
        <v>872</v>
      </c>
      <c r="M41" s="100" t="s">
        <v>872</v>
      </c>
      <c r="N41" s="100" t="s">
        <v>872</v>
      </c>
      <c r="O41" s="100" t="s">
        <v>872</v>
      </c>
      <c r="P41" s="100" t="s">
        <v>872</v>
      </c>
      <c r="Q41" s="100" t="s">
        <v>872</v>
      </c>
      <c r="R41" s="100" t="s">
        <v>872</v>
      </c>
      <c r="S41" s="100" t="s">
        <v>872</v>
      </c>
      <c r="T41" s="100" t="s">
        <v>872</v>
      </c>
    </row>
    <row r="42" spans="1:20" s="41" customFormat="1" ht="66" hidden="1" customHeight="1" outlineLevel="1" x14ac:dyDescent="0.2">
      <c r="A42" s="79" t="s">
        <v>860</v>
      </c>
      <c r="B42" s="87" t="s">
        <v>862</v>
      </c>
      <c r="C42" s="100" t="s">
        <v>872</v>
      </c>
      <c r="D42" s="100" t="s">
        <v>872</v>
      </c>
      <c r="E42" s="100" t="s">
        <v>872</v>
      </c>
      <c r="F42" s="100" t="s">
        <v>872</v>
      </c>
      <c r="G42" s="100" t="s">
        <v>872</v>
      </c>
      <c r="H42" s="100" t="s">
        <v>872</v>
      </c>
      <c r="I42" s="100" t="s">
        <v>872</v>
      </c>
      <c r="J42" s="100" t="s">
        <v>872</v>
      </c>
      <c r="K42" s="100" t="s">
        <v>872</v>
      </c>
      <c r="L42" s="100" t="s">
        <v>872</v>
      </c>
      <c r="M42" s="100" t="s">
        <v>872</v>
      </c>
      <c r="N42" s="100" t="s">
        <v>872</v>
      </c>
      <c r="O42" s="100" t="s">
        <v>872</v>
      </c>
      <c r="P42" s="100" t="s">
        <v>872</v>
      </c>
      <c r="Q42" s="100" t="s">
        <v>872</v>
      </c>
      <c r="R42" s="100" t="s">
        <v>872</v>
      </c>
      <c r="S42" s="100" t="s">
        <v>872</v>
      </c>
      <c r="T42" s="100" t="s">
        <v>872</v>
      </c>
    </row>
    <row r="43" spans="1:20" s="41" customFormat="1" ht="52.5" hidden="1" customHeight="1" outlineLevel="1" x14ac:dyDescent="0.2">
      <c r="A43" s="79" t="s">
        <v>860</v>
      </c>
      <c r="B43" s="87" t="s">
        <v>863</v>
      </c>
      <c r="C43" s="100" t="s">
        <v>872</v>
      </c>
      <c r="D43" s="100" t="s">
        <v>872</v>
      </c>
      <c r="E43" s="100" t="s">
        <v>872</v>
      </c>
      <c r="F43" s="100" t="s">
        <v>872</v>
      </c>
      <c r="G43" s="100" t="s">
        <v>872</v>
      </c>
      <c r="H43" s="100" t="s">
        <v>872</v>
      </c>
      <c r="I43" s="100" t="s">
        <v>872</v>
      </c>
      <c r="J43" s="100" t="s">
        <v>872</v>
      </c>
      <c r="K43" s="100" t="s">
        <v>872</v>
      </c>
      <c r="L43" s="100" t="s">
        <v>872</v>
      </c>
      <c r="M43" s="100" t="s">
        <v>872</v>
      </c>
      <c r="N43" s="100" t="s">
        <v>872</v>
      </c>
      <c r="O43" s="100" t="s">
        <v>872</v>
      </c>
      <c r="P43" s="100" t="s">
        <v>872</v>
      </c>
      <c r="Q43" s="100" t="s">
        <v>872</v>
      </c>
      <c r="R43" s="100" t="s">
        <v>872</v>
      </c>
      <c r="S43" s="100" t="s">
        <v>872</v>
      </c>
      <c r="T43" s="100" t="s">
        <v>872</v>
      </c>
    </row>
    <row r="44" spans="1:20" s="41" customFormat="1" ht="70.5" hidden="1" customHeight="1" outlineLevel="1" x14ac:dyDescent="0.2">
      <c r="A44" s="79" t="s">
        <v>860</v>
      </c>
      <c r="B44" s="87" t="s">
        <v>864</v>
      </c>
      <c r="C44" s="100" t="s">
        <v>872</v>
      </c>
      <c r="D44" s="100" t="s">
        <v>872</v>
      </c>
      <c r="E44" s="100" t="s">
        <v>872</v>
      </c>
      <c r="F44" s="100" t="s">
        <v>872</v>
      </c>
      <c r="G44" s="100" t="s">
        <v>872</v>
      </c>
      <c r="H44" s="100" t="s">
        <v>872</v>
      </c>
      <c r="I44" s="100" t="s">
        <v>872</v>
      </c>
      <c r="J44" s="100" t="s">
        <v>872</v>
      </c>
      <c r="K44" s="100" t="s">
        <v>872</v>
      </c>
      <c r="L44" s="100" t="s">
        <v>872</v>
      </c>
      <c r="M44" s="100" t="s">
        <v>872</v>
      </c>
      <c r="N44" s="100" t="s">
        <v>872</v>
      </c>
      <c r="O44" s="100" t="s">
        <v>872</v>
      </c>
      <c r="P44" s="100" t="s">
        <v>872</v>
      </c>
      <c r="Q44" s="100" t="s">
        <v>872</v>
      </c>
      <c r="R44" s="100" t="s">
        <v>872</v>
      </c>
      <c r="S44" s="100" t="s">
        <v>872</v>
      </c>
      <c r="T44" s="100" t="s">
        <v>872</v>
      </c>
    </row>
    <row r="45" spans="1:20" s="41" customFormat="1" ht="34.5" hidden="1" customHeight="1" outlineLevel="1" x14ac:dyDescent="0.2">
      <c r="A45" s="79" t="s">
        <v>865</v>
      </c>
      <c r="B45" s="87" t="s">
        <v>861</v>
      </c>
      <c r="C45" s="100" t="s">
        <v>872</v>
      </c>
      <c r="D45" s="100" t="s">
        <v>872</v>
      </c>
      <c r="E45" s="100" t="s">
        <v>872</v>
      </c>
      <c r="F45" s="100" t="s">
        <v>872</v>
      </c>
      <c r="G45" s="100" t="s">
        <v>872</v>
      </c>
      <c r="H45" s="100" t="s">
        <v>872</v>
      </c>
      <c r="I45" s="100" t="s">
        <v>872</v>
      </c>
      <c r="J45" s="100" t="s">
        <v>872</v>
      </c>
      <c r="K45" s="100" t="s">
        <v>872</v>
      </c>
      <c r="L45" s="100" t="s">
        <v>872</v>
      </c>
      <c r="M45" s="100" t="s">
        <v>872</v>
      </c>
      <c r="N45" s="100" t="s">
        <v>872</v>
      </c>
      <c r="O45" s="100" t="s">
        <v>872</v>
      </c>
      <c r="P45" s="100" t="s">
        <v>872</v>
      </c>
      <c r="Q45" s="100" t="s">
        <v>872</v>
      </c>
      <c r="R45" s="100" t="s">
        <v>872</v>
      </c>
      <c r="S45" s="100" t="s">
        <v>872</v>
      </c>
      <c r="T45" s="100" t="s">
        <v>872</v>
      </c>
    </row>
    <row r="46" spans="1:20" s="41" customFormat="1" ht="67.5" hidden="1" customHeight="1" outlineLevel="1" x14ac:dyDescent="0.2">
      <c r="A46" s="79" t="s">
        <v>865</v>
      </c>
      <c r="B46" s="87" t="s">
        <v>862</v>
      </c>
      <c r="C46" s="100" t="s">
        <v>872</v>
      </c>
      <c r="D46" s="100" t="s">
        <v>872</v>
      </c>
      <c r="E46" s="100" t="s">
        <v>872</v>
      </c>
      <c r="F46" s="100" t="s">
        <v>872</v>
      </c>
      <c r="G46" s="100" t="s">
        <v>872</v>
      </c>
      <c r="H46" s="100" t="s">
        <v>872</v>
      </c>
      <c r="I46" s="100" t="s">
        <v>872</v>
      </c>
      <c r="J46" s="100" t="s">
        <v>872</v>
      </c>
      <c r="K46" s="100" t="s">
        <v>872</v>
      </c>
      <c r="L46" s="100" t="s">
        <v>872</v>
      </c>
      <c r="M46" s="100" t="s">
        <v>872</v>
      </c>
      <c r="N46" s="100" t="s">
        <v>872</v>
      </c>
      <c r="O46" s="100" t="s">
        <v>872</v>
      </c>
      <c r="P46" s="100" t="s">
        <v>872</v>
      </c>
      <c r="Q46" s="100" t="s">
        <v>872</v>
      </c>
      <c r="R46" s="100" t="s">
        <v>872</v>
      </c>
      <c r="S46" s="100" t="s">
        <v>872</v>
      </c>
      <c r="T46" s="100" t="s">
        <v>872</v>
      </c>
    </row>
    <row r="47" spans="1:20" s="41" customFormat="1" ht="58.5" hidden="1" customHeight="1" outlineLevel="1" x14ac:dyDescent="0.2">
      <c r="A47" s="79" t="s">
        <v>865</v>
      </c>
      <c r="B47" s="87" t="s">
        <v>863</v>
      </c>
      <c r="C47" s="100" t="s">
        <v>872</v>
      </c>
      <c r="D47" s="100" t="s">
        <v>872</v>
      </c>
      <c r="E47" s="100" t="s">
        <v>872</v>
      </c>
      <c r="F47" s="100" t="s">
        <v>872</v>
      </c>
      <c r="G47" s="100" t="s">
        <v>872</v>
      </c>
      <c r="H47" s="100" t="s">
        <v>872</v>
      </c>
      <c r="I47" s="100" t="s">
        <v>872</v>
      </c>
      <c r="J47" s="100" t="s">
        <v>872</v>
      </c>
      <c r="K47" s="100" t="s">
        <v>872</v>
      </c>
      <c r="L47" s="100" t="s">
        <v>872</v>
      </c>
      <c r="M47" s="100" t="s">
        <v>872</v>
      </c>
      <c r="N47" s="100" t="s">
        <v>872</v>
      </c>
      <c r="O47" s="100" t="s">
        <v>872</v>
      </c>
      <c r="P47" s="100" t="s">
        <v>872</v>
      </c>
      <c r="Q47" s="100" t="s">
        <v>872</v>
      </c>
      <c r="R47" s="100" t="s">
        <v>872</v>
      </c>
      <c r="S47" s="100" t="s">
        <v>872</v>
      </c>
      <c r="T47" s="100" t="s">
        <v>872</v>
      </c>
    </row>
    <row r="48" spans="1:20" s="41" customFormat="1" ht="64.5" hidden="1" customHeight="1" outlineLevel="1" x14ac:dyDescent="0.2">
      <c r="A48" s="79" t="s">
        <v>865</v>
      </c>
      <c r="B48" s="87" t="s">
        <v>866</v>
      </c>
      <c r="C48" s="100" t="s">
        <v>872</v>
      </c>
      <c r="D48" s="100" t="s">
        <v>872</v>
      </c>
      <c r="E48" s="100" t="s">
        <v>872</v>
      </c>
      <c r="F48" s="100" t="s">
        <v>872</v>
      </c>
      <c r="G48" s="100" t="s">
        <v>872</v>
      </c>
      <c r="H48" s="100" t="s">
        <v>872</v>
      </c>
      <c r="I48" s="100" t="s">
        <v>872</v>
      </c>
      <c r="J48" s="100" t="s">
        <v>872</v>
      </c>
      <c r="K48" s="100" t="s">
        <v>872</v>
      </c>
      <c r="L48" s="100" t="s">
        <v>872</v>
      </c>
      <c r="M48" s="100" t="s">
        <v>872</v>
      </c>
      <c r="N48" s="100" t="s">
        <v>872</v>
      </c>
      <c r="O48" s="100" t="s">
        <v>872</v>
      </c>
      <c r="P48" s="100" t="s">
        <v>872</v>
      </c>
      <c r="Q48" s="100" t="s">
        <v>872</v>
      </c>
      <c r="R48" s="100" t="s">
        <v>872</v>
      </c>
      <c r="S48" s="100" t="s">
        <v>872</v>
      </c>
      <c r="T48" s="100" t="s">
        <v>872</v>
      </c>
    </row>
    <row r="49" spans="1:20" s="98" customFormat="1" ht="59.25" customHeight="1" collapsed="1" x14ac:dyDescent="0.2">
      <c r="A49" s="81" t="s">
        <v>867</v>
      </c>
      <c r="B49" s="89" t="s">
        <v>868</v>
      </c>
      <c r="C49" s="192" t="str">
        <f>C50</f>
        <v>нд</v>
      </c>
      <c r="D49" s="153">
        <f t="shared" ref="D49:T49" si="5">D50</f>
        <v>0</v>
      </c>
      <c r="E49" s="153">
        <f t="shared" si="5"/>
        <v>0</v>
      </c>
      <c r="F49" s="153">
        <f t="shared" si="5"/>
        <v>0</v>
      </c>
      <c r="G49" s="153">
        <f t="shared" si="5"/>
        <v>0</v>
      </c>
      <c r="H49" s="153">
        <f t="shared" si="5"/>
        <v>0</v>
      </c>
      <c r="I49" s="153">
        <f t="shared" si="5"/>
        <v>0</v>
      </c>
      <c r="J49" s="153">
        <f t="shared" si="5"/>
        <v>0</v>
      </c>
      <c r="K49" s="153">
        <f t="shared" si="5"/>
        <v>0</v>
      </c>
      <c r="L49" s="153">
        <f t="shared" si="5"/>
        <v>0</v>
      </c>
      <c r="M49" s="153">
        <f t="shared" si="5"/>
        <v>0</v>
      </c>
      <c r="N49" s="153">
        <f t="shared" si="5"/>
        <v>0</v>
      </c>
      <c r="O49" s="153">
        <f t="shared" si="5"/>
        <v>0</v>
      </c>
      <c r="P49" s="153">
        <f t="shared" si="5"/>
        <v>0</v>
      </c>
      <c r="Q49" s="153">
        <f t="shared" si="5"/>
        <v>0</v>
      </c>
      <c r="R49" s="192" t="str">
        <f t="shared" si="5"/>
        <v>нд</v>
      </c>
      <c r="S49" s="192" t="str">
        <f t="shared" si="5"/>
        <v>нд</v>
      </c>
      <c r="T49" s="192" t="str">
        <f t="shared" si="5"/>
        <v>нд</v>
      </c>
    </row>
    <row r="50" spans="1:20" s="99" customFormat="1" ht="39.75" customHeight="1" x14ac:dyDescent="0.2">
      <c r="A50" s="82" t="s">
        <v>869</v>
      </c>
      <c r="B50" s="90" t="s">
        <v>870</v>
      </c>
      <c r="C50" s="188" t="s">
        <v>872</v>
      </c>
      <c r="D50" s="103">
        <f t="shared" ref="D50:Q50" si="6">SUM(D51:D51)</f>
        <v>0</v>
      </c>
      <c r="E50" s="103">
        <f t="shared" si="6"/>
        <v>0</v>
      </c>
      <c r="F50" s="103">
        <f t="shared" si="6"/>
        <v>0</v>
      </c>
      <c r="G50" s="103">
        <f t="shared" si="6"/>
        <v>0</v>
      </c>
      <c r="H50" s="103">
        <f t="shared" si="6"/>
        <v>0</v>
      </c>
      <c r="I50" s="103">
        <f t="shared" si="6"/>
        <v>0</v>
      </c>
      <c r="J50" s="103">
        <f t="shared" si="6"/>
        <v>0</v>
      </c>
      <c r="K50" s="103">
        <f t="shared" si="6"/>
        <v>0</v>
      </c>
      <c r="L50" s="103">
        <f t="shared" si="6"/>
        <v>0</v>
      </c>
      <c r="M50" s="103">
        <f t="shared" si="6"/>
        <v>0</v>
      </c>
      <c r="N50" s="103">
        <f t="shared" si="6"/>
        <v>0</v>
      </c>
      <c r="O50" s="103">
        <f t="shared" si="6"/>
        <v>0</v>
      </c>
      <c r="P50" s="103">
        <f t="shared" si="6"/>
        <v>0</v>
      </c>
      <c r="Q50" s="103">
        <f t="shared" si="6"/>
        <v>0</v>
      </c>
      <c r="R50" s="188" t="s">
        <v>872</v>
      </c>
      <c r="S50" s="188" t="s">
        <v>872</v>
      </c>
      <c r="T50" s="188" t="s">
        <v>872</v>
      </c>
    </row>
    <row r="51" spans="1:20" s="92" customFormat="1" ht="27.75" hidden="1" customHeight="1" outlineLevel="1" x14ac:dyDescent="0.2">
      <c r="A51" s="83" t="s">
        <v>871</v>
      </c>
      <c r="B51" s="91"/>
      <c r="C51" s="193" t="s">
        <v>872</v>
      </c>
      <c r="D51" s="189">
        <v>0</v>
      </c>
      <c r="E51" s="189">
        <v>0</v>
      </c>
      <c r="F51" s="189">
        <f>D51</f>
        <v>0</v>
      </c>
      <c r="G51" s="189">
        <f>D51</f>
        <v>0</v>
      </c>
      <c r="H51" s="189">
        <f>G51</f>
        <v>0</v>
      </c>
      <c r="I51" s="189">
        <v>0</v>
      </c>
      <c r="J51" s="189">
        <v>0</v>
      </c>
      <c r="K51" s="189">
        <v>0</v>
      </c>
      <c r="L51" s="189">
        <v>0</v>
      </c>
      <c r="M51" s="189">
        <v>0</v>
      </c>
      <c r="N51" s="189">
        <v>0</v>
      </c>
      <c r="O51" s="189">
        <f>G51</f>
        <v>0</v>
      </c>
      <c r="P51" s="189">
        <f>O51</f>
        <v>0</v>
      </c>
      <c r="Q51" s="189">
        <v>0</v>
      </c>
      <c r="R51" s="189" t="s">
        <v>872</v>
      </c>
      <c r="S51" s="189" t="s">
        <v>872</v>
      </c>
      <c r="T51" s="189" t="s">
        <v>872</v>
      </c>
    </row>
    <row r="52" spans="1:20" s="149" customFormat="1" ht="54" customHeight="1" collapsed="1" x14ac:dyDescent="0.2">
      <c r="A52" s="79" t="s">
        <v>873</v>
      </c>
      <c r="B52" s="148" t="s">
        <v>874</v>
      </c>
      <c r="C52" s="194" t="s">
        <v>872</v>
      </c>
      <c r="D52" s="194" t="s">
        <v>872</v>
      </c>
      <c r="E52" s="194" t="s">
        <v>872</v>
      </c>
      <c r="F52" s="194" t="s">
        <v>872</v>
      </c>
      <c r="G52" s="194" t="s">
        <v>872</v>
      </c>
      <c r="H52" s="194" t="s">
        <v>872</v>
      </c>
      <c r="I52" s="194" t="s">
        <v>872</v>
      </c>
      <c r="J52" s="194" t="s">
        <v>872</v>
      </c>
      <c r="K52" s="194" t="s">
        <v>872</v>
      </c>
      <c r="L52" s="194" t="s">
        <v>872</v>
      </c>
      <c r="M52" s="194" t="s">
        <v>872</v>
      </c>
      <c r="N52" s="194" t="s">
        <v>872</v>
      </c>
      <c r="O52" s="194" t="s">
        <v>872</v>
      </c>
      <c r="P52" s="194" t="s">
        <v>872</v>
      </c>
      <c r="Q52" s="194" t="s">
        <v>872</v>
      </c>
      <c r="R52" s="194" t="s">
        <v>872</v>
      </c>
      <c r="S52" s="194" t="s">
        <v>872</v>
      </c>
      <c r="T52" s="194" t="s">
        <v>872</v>
      </c>
    </row>
    <row r="53" spans="1:20" s="98" customFormat="1" ht="33" customHeight="1" x14ac:dyDescent="0.2">
      <c r="A53" s="81" t="s">
        <v>28</v>
      </c>
      <c r="B53" s="97" t="s">
        <v>875</v>
      </c>
      <c r="C53" s="192" t="str">
        <f>C60</f>
        <v>нд</v>
      </c>
      <c r="D53" s="152">
        <f>D60+D55</f>
        <v>14.423789999999999</v>
      </c>
      <c r="E53" s="153">
        <f>E60+E68</f>
        <v>0</v>
      </c>
      <c r="F53" s="152">
        <f>F60+F55</f>
        <v>14.423789999999999</v>
      </c>
      <c r="G53" s="152">
        <f>G60+G55</f>
        <v>14.423789999999999</v>
      </c>
      <c r="H53" s="152">
        <f>H60+H55</f>
        <v>10.491419999999998</v>
      </c>
      <c r="I53" s="152">
        <f>I60+I55</f>
        <v>4.7361947999999998</v>
      </c>
      <c r="J53" s="152">
        <f>J60+J55</f>
        <v>4.7361947999999998</v>
      </c>
      <c r="K53" s="153">
        <f>K60+K68</f>
        <v>5.755225199999999</v>
      </c>
      <c r="L53" s="153">
        <f>L60+L68</f>
        <v>5.755225199999999</v>
      </c>
      <c r="M53" s="153">
        <f>M60+M68</f>
        <v>0</v>
      </c>
      <c r="N53" s="153">
        <f>N60+N68</f>
        <v>0</v>
      </c>
      <c r="O53" s="152">
        <f>O55+O61</f>
        <v>3.9323699999999997</v>
      </c>
      <c r="P53" s="152">
        <f>P55+P61</f>
        <v>0</v>
      </c>
      <c r="Q53" s="152">
        <f>Q55+Q61</f>
        <v>3.9323699999999997</v>
      </c>
      <c r="R53" s="152">
        <f>R55+R61</f>
        <v>3.9323699999999997</v>
      </c>
      <c r="S53" s="192" t="str">
        <f>S60</f>
        <v>нд</v>
      </c>
      <c r="T53" s="192" t="str">
        <f>T60</f>
        <v>нд</v>
      </c>
    </row>
    <row r="54" spans="1:20" s="149" customFormat="1" ht="48" customHeight="1" x14ac:dyDescent="0.2">
      <c r="A54" s="79" t="s">
        <v>472</v>
      </c>
      <c r="B54" s="148" t="s">
        <v>876</v>
      </c>
      <c r="C54" s="194" t="s">
        <v>872</v>
      </c>
      <c r="D54" s="194" t="s">
        <v>872</v>
      </c>
      <c r="E54" s="194" t="s">
        <v>872</v>
      </c>
      <c r="F54" s="194" t="s">
        <v>872</v>
      </c>
      <c r="G54" s="194" t="s">
        <v>872</v>
      </c>
      <c r="H54" s="194" t="s">
        <v>872</v>
      </c>
      <c r="I54" s="194" t="s">
        <v>872</v>
      </c>
      <c r="J54" s="194" t="s">
        <v>872</v>
      </c>
      <c r="K54" s="194" t="s">
        <v>872</v>
      </c>
      <c r="L54" s="194" t="s">
        <v>872</v>
      </c>
      <c r="M54" s="194" t="s">
        <v>872</v>
      </c>
      <c r="N54" s="194" t="s">
        <v>872</v>
      </c>
      <c r="O54" s="194" t="s">
        <v>872</v>
      </c>
      <c r="P54" s="194" t="s">
        <v>872</v>
      </c>
      <c r="Q54" s="194" t="s">
        <v>872</v>
      </c>
      <c r="R54" s="194" t="s">
        <v>872</v>
      </c>
      <c r="S54" s="194" t="s">
        <v>872</v>
      </c>
      <c r="T54" s="194" t="s">
        <v>872</v>
      </c>
    </row>
    <row r="55" spans="1:20" s="149" customFormat="1" ht="28.5" customHeight="1" outlineLevel="1" x14ac:dyDescent="0.2">
      <c r="A55" s="77" t="s">
        <v>474</v>
      </c>
      <c r="B55" s="282" t="s">
        <v>877</v>
      </c>
      <c r="C55" s="194" t="s">
        <v>872</v>
      </c>
      <c r="D55" s="194">
        <f>SUM(D56:D58)</f>
        <v>4.6099812</v>
      </c>
      <c r="E55" s="194" t="s">
        <v>872</v>
      </c>
      <c r="F55" s="194">
        <f t="shared" ref="F55:R55" si="7">SUM(F56:F58)</f>
        <v>4.6099812</v>
      </c>
      <c r="G55" s="194">
        <f t="shared" si="7"/>
        <v>4.6099812</v>
      </c>
      <c r="H55" s="194">
        <f t="shared" si="7"/>
        <v>2.3198063999999996</v>
      </c>
      <c r="I55" s="194">
        <f t="shared" si="7"/>
        <v>2.3198063999999996</v>
      </c>
      <c r="J55" s="194">
        <f t="shared" si="7"/>
        <v>2.3198063999999996</v>
      </c>
      <c r="K55" s="184">
        <f t="shared" si="7"/>
        <v>0</v>
      </c>
      <c r="L55" s="184">
        <f t="shared" si="7"/>
        <v>0</v>
      </c>
      <c r="M55" s="184">
        <f t="shared" si="7"/>
        <v>0</v>
      </c>
      <c r="N55" s="184">
        <f t="shared" si="7"/>
        <v>0</v>
      </c>
      <c r="O55" s="210">
        <f t="shared" si="7"/>
        <v>2.2901748</v>
      </c>
      <c r="P55" s="184">
        <f t="shared" si="7"/>
        <v>0</v>
      </c>
      <c r="Q55" s="210">
        <f t="shared" si="7"/>
        <v>2.2901748</v>
      </c>
      <c r="R55" s="210">
        <f t="shared" si="7"/>
        <v>2.2901748</v>
      </c>
      <c r="S55" s="194" t="s">
        <v>872</v>
      </c>
      <c r="T55" s="194" t="s">
        <v>872</v>
      </c>
    </row>
    <row r="56" spans="1:20" s="149" customFormat="1" ht="14.25" customHeight="1" outlineLevel="1" x14ac:dyDescent="0.2">
      <c r="A56" s="79" t="s">
        <v>474</v>
      </c>
      <c r="B56" s="278" t="s">
        <v>932</v>
      </c>
      <c r="C56" s="283" t="s">
        <v>933</v>
      </c>
      <c r="D56" s="284">
        <f>1.933172*1.2</f>
        <v>2.3198063999999996</v>
      </c>
      <c r="E56" s="283">
        <v>0</v>
      </c>
      <c r="F56" s="284">
        <f>D56</f>
        <v>2.3198063999999996</v>
      </c>
      <c r="G56" s="284">
        <v>2.3198063999999996</v>
      </c>
      <c r="H56" s="284">
        <f>J56+L56+N56+P56</f>
        <v>2.3198063999999996</v>
      </c>
      <c r="I56" s="285">
        <v>2.3198063999999996</v>
      </c>
      <c r="J56" s="285">
        <v>2.3198063999999996</v>
      </c>
      <c r="K56" s="285">
        <v>0</v>
      </c>
      <c r="L56" s="285">
        <v>0</v>
      </c>
      <c r="M56" s="285">
        <v>0</v>
      </c>
      <c r="N56" s="285">
        <v>0</v>
      </c>
      <c r="O56" s="283">
        <v>0</v>
      </c>
      <c r="P56" s="283">
        <v>0</v>
      </c>
      <c r="Q56" s="283">
        <f>G56-H56</f>
        <v>0</v>
      </c>
      <c r="R56" s="283">
        <f>G56-H56</f>
        <v>0</v>
      </c>
      <c r="S56" s="283" t="s">
        <v>872</v>
      </c>
      <c r="T56" s="283" t="s">
        <v>872</v>
      </c>
    </row>
    <row r="57" spans="1:20" s="149" customFormat="1" ht="15.75" customHeight="1" outlineLevel="1" x14ac:dyDescent="0.2">
      <c r="A57" s="79" t="s">
        <v>474</v>
      </c>
      <c r="B57" s="278" t="s">
        <v>934</v>
      </c>
      <c r="C57" s="283" t="s">
        <v>935</v>
      </c>
      <c r="D57" s="284">
        <f>0.724311*1.2</f>
        <v>0.86917319999999998</v>
      </c>
      <c r="E57" s="283">
        <v>0</v>
      </c>
      <c r="F57" s="284">
        <f>D57</f>
        <v>0.86917319999999998</v>
      </c>
      <c r="G57" s="284">
        <v>0.86917319999999998</v>
      </c>
      <c r="H57" s="284">
        <f>J57+L57+N57+P57</f>
        <v>0</v>
      </c>
      <c r="I57" s="285">
        <v>0</v>
      </c>
      <c r="J57" s="285">
        <v>0</v>
      </c>
      <c r="K57" s="285">
        <v>0</v>
      </c>
      <c r="L57" s="285">
        <v>0</v>
      </c>
      <c r="M57" s="285">
        <v>0</v>
      </c>
      <c r="N57" s="285">
        <v>0</v>
      </c>
      <c r="O57" s="284">
        <f>G57</f>
        <v>0.86917319999999998</v>
      </c>
      <c r="P57" s="294">
        <v>0</v>
      </c>
      <c r="Q57" s="284">
        <f>G57-H57</f>
        <v>0.86917319999999998</v>
      </c>
      <c r="R57" s="284">
        <f>G57-H57</f>
        <v>0.86917319999999998</v>
      </c>
      <c r="S57" s="283" t="s">
        <v>872</v>
      </c>
      <c r="T57" s="283" t="s">
        <v>872</v>
      </c>
    </row>
    <row r="58" spans="1:20" s="149" customFormat="1" ht="19.5" customHeight="1" outlineLevel="1" x14ac:dyDescent="0.2">
      <c r="A58" s="79" t="s">
        <v>474</v>
      </c>
      <c r="B58" s="278" t="s">
        <v>936</v>
      </c>
      <c r="C58" s="283" t="s">
        <v>937</v>
      </c>
      <c r="D58" s="284">
        <f>1.184168*1.2</f>
        <v>1.4210016000000001</v>
      </c>
      <c r="E58" s="283">
        <v>0</v>
      </c>
      <c r="F58" s="284">
        <f>D58</f>
        <v>1.4210016000000001</v>
      </c>
      <c r="G58" s="284">
        <v>1.4210016000000001</v>
      </c>
      <c r="H58" s="284">
        <f>J58+L58+N58+P58</f>
        <v>0</v>
      </c>
      <c r="I58" s="285">
        <v>0</v>
      </c>
      <c r="J58" s="285">
        <v>0</v>
      </c>
      <c r="K58" s="285">
        <v>0</v>
      </c>
      <c r="L58" s="285">
        <v>0</v>
      </c>
      <c r="M58" s="285">
        <v>0</v>
      </c>
      <c r="N58" s="285">
        <v>0</v>
      </c>
      <c r="O58" s="284">
        <f>G58</f>
        <v>1.4210016000000001</v>
      </c>
      <c r="P58" s="294">
        <v>0</v>
      </c>
      <c r="Q58" s="284">
        <f>G58-H58</f>
        <v>1.4210016000000001</v>
      </c>
      <c r="R58" s="284">
        <f>G58-H58</f>
        <v>1.4210016000000001</v>
      </c>
      <c r="S58" s="283" t="s">
        <v>872</v>
      </c>
      <c r="T58" s="283" t="s">
        <v>872</v>
      </c>
    </row>
    <row r="59" spans="1:20" s="149" customFormat="1" ht="41.25" customHeight="1" outlineLevel="1" x14ac:dyDescent="0.2">
      <c r="A59" s="79" t="s">
        <v>479</v>
      </c>
      <c r="B59" s="148" t="s">
        <v>878</v>
      </c>
      <c r="C59" s="194" t="s">
        <v>872</v>
      </c>
      <c r="D59" s="194" t="s">
        <v>872</v>
      </c>
      <c r="E59" s="194" t="s">
        <v>872</v>
      </c>
      <c r="F59" s="194" t="s">
        <v>872</v>
      </c>
      <c r="G59" s="194" t="s">
        <v>872</v>
      </c>
      <c r="H59" s="194" t="s">
        <v>872</v>
      </c>
      <c r="I59" s="194" t="s">
        <v>872</v>
      </c>
      <c r="J59" s="194" t="s">
        <v>872</v>
      </c>
      <c r="K59" s="194" t="s">
        <v>872</v>
      </c>
      <c r="L59" s="194" t="s">
        <v>872</v>
      </c>
      <c r="M59" s="194" t="s">
        <v>872</v>
      </c>
      <c r="N59" s="194" t="s">
        <v>872</v>
      </c>
      <c r="O59" s="194" t="s">
        <v>872</v>
      </c>
      <c r="P59" s="194" t="s">
        <v>872</v>
      </c>
      <c r="Q59" s="194" t="s">
        <v>872</v>
      </c>
      <c r="R59" s="194" t="s">
        <v>872</v>
      </c>
      <c r="S59" s="194" t="s">
        <v>872</v>
      </c>
      <c r="T59" s="194" t="s">
        <v>872</v>
      </c>
    </row>
    <row r="60" spans="1:20" s="98" customFormat="1" ht="41.25" customHeight="1" x14ac:dyDescent="0.2">
      <c r="A60" s="81" t="s">
        <v>487</v>
      </c>
      <c r="B60" s="97" t="s">
        <v>879</v>
      </c>
      <c r="C60" s="192" t="str">
        <f>C61</f>
        <v>нд</v>
      </c>
      <c r="D60" s="152">
        <f>D61</f>
        <v>9.8138087999999986</v>
      </c>
      <c r="E60" s="153">
        <f t="shared" ref="E60:T60" si="8">E61</f>
        <v>0</v>
      </c>
      <c r="F60" s="152">
        <f>F61</f>
        <v>9.8138087999999986</v>
      </c>
      <c r="G60" s="102">
        <f>G61</f>
        <v>9.8138087999999986</v>
      </c>
      <c r="H60" s="102">
        <f t="shared" si="8"/>
        <v>8.1716135999999988</v>
      </c>
      <c r="I60" s="102">
        <f t="shared" si="8"/>
        <v>2.4163883999999998</v>
      </c>
      <c r="J60" s="102">
        <f t="shared" si="8"/>
        <v>2.4163883999999998</v>
      </c>
      <c r="K60" s="153">
        <f t="shared" si="8"/>
        <v>5.755225199999999</v>
      </c>
      <c r="L60" s="153">
        <f t="shared" si="8"/>
        <v>5.755225199999999</v>
      </c>
      <c r="M60" s="153">
        <f t="shared" si="8"/>
        <v>0</v>
      </c>
      <c r="N60" s="153">
        <f t="shared" si="8"/>
        <v>0</v>
      </c>
      <c r="O60" s="102">
        <f t="shared" si="8"/>
        <v>1.6421952</v>
      </c>
      <c r="P60" s="153">
        <f t="shared" si="8"/>
        <v>0</v>
      </c>
      <c r="Q60" s="152">
        <f t="shared" ref="Q60:Q65" si="9">G60-H60</f>
        <v>1.6421951999999997</v>
      </c>
      <c r="R60" s="152">
        <f>R61</f>
        <v>1.6421952</v>
      </c>
      <c r="S60" s="192" t="str">
        <f t="shared" si="8"/>
        <v>нд</v>
      </c>
      <c r="T60" s="192" t="str">
        <f t="shared" si="8"/>
        <v>нд</v>
      </c>
    </row>
    <row r="61" spans="1:20" s="99" customFormat="1" ht="28.5" customHeight="1" x14ac:dyDescent="0.2">
      <c r="A61" s="280" t="s">
        <v>880</v>
      </c>
      <c r="B61" s="281" t="s">
        <v>881</v>
      </c>
      <c r="C61" s="188" t="s">
        <v>872</v>
      </c>
      <c r="D61" s="306">
        <f>SUM(D62:D65)</f>
        <v>9.8138087999999986</v>
      </c>
      <c r="E61" s="103">
        <v>0</v>
      </c>
      <c r="F61" s="306">
        <f t="shared" ref="F61:P61" si="10">SUM(F62:F65)</f>
        <v>9.8138087999999986</v>
      </c>
      <c r="G61" s="307">
        <f t="shared" si="10"/>
        <v>9.8138087999999986</v>
      </c>
      <c r="H61" s="307">
        <f>SUM(H62:H65)</f>
        <v>8.1716135999999988</v>
      </c>
      <c r="I61" s="307">
        <f t="shared" si="10"/>
        <v>2.4163883999999998</v>
      </c>
      <c r="J61" s="307">
        <f t="shared" si="10"/>
        <v>2.4163883999999998</v>
      </c>
      <c r="K61" s="103">
        <f t="shared" si="10"/>
        <v>5.755225199999999</v>
      </c>
      <c r="L61" s="103">
        <f t="shared" si="10"/>
        <v>5.755225199999999</v>
      </c>
      <c r="M61" s="103">
        <f t="shared" si="10"/>
        <v>0</v>
      </c>
      <c r="N61" s="103">
        <f t="shared" si="10"/>
        <v>0</v>
      </c>
      <c r="O61" s="306">
        <f t="shared" si="10"/>
        <v>1.6421952</v>
      </c>
      <c r="P61" s="103">
        <f t="shared" si="10"/>
        <v>0</v>
      </c>
      <c r="Q61" s="306">
        <f t="shared" si="9"/>
        <v>1.6421951999999997</v>
      </c>
      <c r="R61" s="306">
        <f>SUM(R62:R65)</f>
        <v>1.6421952</v>
      </c>
      <c r="S61" s="188" t="s">
        <v>872</v>
      </c>
      <c r="T61" s="188" t="s">
        <v>872</v>
      </c>
    </row>
    <row r="62" spans="1:20" s="92" customFormat="1" ht="27" customHeight="1" outlineLevel="1" x14ac:dyDescent="0.2">
      <c r="A62" s="83" t="s">
        <v>882</v>
      </c>
      <c r="B62" s="91" t="s">
        <v>938</v>
      </c>
      <c r="C62" s="276" t="s">
        <v>939</v>
      </c>
      <c r="D62" s="151">
        <f>2.013657*1.2</f>
        <v>2.4163883999999998</v>
      </c>
      <c r="E62" s="154">
        <v>0</v>
      </c>
      <c r="F62" s="151">
        <f>D62</f>
        <v>2.4163883999999998</v>
      </c>
      <c r="G62" s="167">
        <v>2.4163883999999998</v>
      </c>
      <c r="H62" s="167">
        <f>J62+L62+N62+P62</f>
        <v>2.4163883999999998</v>
      </c>
      <c r="I62" s="167">
        <v>2.4163883999999998</v>
      </c>
      <c r="J62" s="167">
        <v>2.4163883999999998</v>
      </c>
      <c r="K62" s="154">
        <v>0</v>
      </c>
      <c r="L62" s="154">
        <v>0</v>
      </c>
      <c r="M62" s="154">
        <v>0</v>
      </c>
      <c r="N62" s="154">
        <v>0</v>
      </c>
      <c r="O62" s="151">
        <v>0</v>
      </c>
      <c r="P62" s="154">
        <v>0</v>
      </c>
      <c r="Q62" s="151">
        <f>G62-H62</f>
        <v>0</v>
      </c>
      <c r="R62" s="151">
        <f>G62-H62</f>
        <v>0</v>
      </c>
      <c r="S62" s="189" t="s">
        <v>872</v>
      </c>
      <c r="T62" s="189" t="s">
        <v>872</v>
      </c>
    </row>
    <row r="63" spans="1:20" s="92" customFormat="1" ht="18.75" customHeight="1" x14ac:dyDescent="0.2">
      <c r="A63" s="83" t="s">
        <v>882</v>
      </c>
      <c r="B63" s="93" t="s">
        <v>940</v>
      </c>
      <c r="C63" s="276" t="s">
        <v>941</v>
      </c>
      <c r="D63" s="151">
        <f>2.519096*1.2</f>
        <v>3.0229151999999995</v>
      </c>
      <c r="E63" s="154">
        <v>0</v>
      </c>
      <c r="F63" s="151">
        <f>D63</f>
        <v>3.0229151999999995</v>
      </c>
      <c r="G63" s="167">
        <v>3.0229151999999995</v>
      </c>
      <c r="H63" s="167">
        <f>J63+L63+N63+P63</f>
        <v>3.0229151999999995</v>
      </c>
      <c r="I63" s="154">
        <v>0</v>
      </c>
      <c r="J63" s="154">
        <v>0</v>
      </c>
      <c r="K63" s="167">
        <v>3.0229151999999995</v>
      </c>
      <c r="L63" s="167">
        <v>3.0229151999999995</v>
      </c>
      <c r="M63" s="154">
        <v>0</v>
      </c>
      <c r="N63" s="154">
        <v>0</v>
      </c>
      <c r="O63" s="151">
        <v>0</v>
      </c>
      <c r="P63" s="154">
        <v>0</v>
      </c>
      <c r="Q63" s="151">
        <f t="shared" si="9"/>
        <v>0</v>
      </c>
      <c r="R63" s="151">
        <f>G63-H63</f>
        <v>0</v>
      </c>
      <c r="S63" s="189" t="s">
        <v>872</v>
      </c>
      <c r="T63" s="189" t="s">
        <v>872</v>
      </c>
    </row>
    <row r="64" spans="1:20" s="92" customFormat="1" ht="21" customHeight="1" x14ac:dyDescent="0.2">
      <c r="A64" s="83" t="s">
        <v>882</v>
      </c>
      <c r="B64" s="93" t="s">
        <v>942</v>
      </c>
      <c r="C64" s="276" t="s">
        <v>943</v>
      </c>
      <c r="D64" s="151">
        <f>2.276925*1.2</f>
        <v>2.7323099999999996</v>
      </c>
      <c r="E64" s="154">
        <v>0</v>
      </c>
      <c r="F64" s="151">
        <f>D64</f>
        <v>2.7323099999999996</v>
      </c>
      <c r="G64" s="167">
        <v>2.7323099999999996</v>
      </c>
      <c r="H64" s="167">
        <f>J64+L64+N64+P64</f>
        <v>2.7323099999999996</v>
      </c>
      <c r="I64" s="154">
        <v>0</v>
      </c>
      <c r="J64" s="154">
        <v>0</v>
      </c>
      <c r="K64" s="167">
        <v>2.7323099999999996</v>
      </c>
      <c r="L64" s="167">
        <v>2.7323099999999996</v>
      </c>
      <c r="M64" s="154">
        <v>0</v>
      </c>
      <c r="N64" s="154">
        <v>0</v>
      </c>
      <c r="O64" s="151">
        <v>0</v>
      </c>
      <c r="P64" s="154">
        <v>0</v>
      </c>
      <c r="Q64" s="151">
        <f t="shared" si="9"/>
        <v>0</v>
      </c>
      <c r="R64" s="151">
        <f>G64-H64</f>
        <v>0</v>
      </c>
      <c r="S64" s="189" t="s">
        <v>872</v>
      </c>
      <c r="T64" s="189" t="s">
        <v>872</v>
      </c>
    </row>
    <row r="65" spans="1:20" s="92" customFormat="1" ht="26.25" customHeight="1" x14ac:dyDescent="0.2">
      <c r="A65" s="83" t="s">
        <v>882</v>
      </c>
      <c r="B65" s="93" t="s">
        <v>944</v>
      </c>
      <c r="C65" s="276" t="s">
        <v>945</v>
      </c>
      <c r="D65" s="151">
        <f>1.368496*1.2</f>
        <v>1.6421952</v>
      </c>
      <c r="E65" s="154">
        <v>0</v>
      </c>
      <c r="F65" s="151">
        <f>D65</f>
        <v>1.6421952</v>
      </c>
      <c r="G65" s="167">
        <v>1.6421952</v>
      </c>
      <c r="H65" s="167">
        <f>J65+L65+N65+P65</f>
        <v>0</v>
      </c>
      <c r="I65" s="154">
        <v>0</v>
      </c>
      <c r="J65" s="154">
        <v>0</v>
      </c>
      <c r="K65" s="154">
        <v>0</v>
      </c>
      <c r="L65" s="154">
        <v>0</v>
      </c>
      <c r="M65" s="154">
        <v>0</v>
      </c>
      <c r="N65" s="154">
        <v>0</v>
      </c>
      <c r="O65" s="151">
        <f>G65</f>
        <v>1.6421952</v>
      </c>
      <c r="P65" s="154">
        <v>0</v>
      </c>
      <c r="Q65" s="151">
        <f t="shared" si="9"/>
        <v>1.6421952</v>
      </c>
      <c r="R65" s="151">
        <f>G65-H65</f>
        <v>1.6421952</v>
      </c>
      <c r="S65" s="189" t="s">
        <v>872</v>
      </c>
      <c r="T65" s="189" t="s">
        <v>872</v>
      </c>
    </row>
    <row r="66" spans="1:20" s="149" customFormat="1" ht="30" customHeight="1" x14ac:dyDescent="0.2">
      <c r="A66" s="79" t="s">
        <v>883</v>
      </c>
      <c r="B66" s="148" t="s">
        <v>884</v>
      </c>
      <c r="C66" s="194" t="s">
        <v>872</v>
      </c>
      <c r="D66" s="194" t="s">
        <v>872</v>
      </c>
      <c r="E66" s="194" t="s">
        <v>872</v>
      </c>
      <c r="F66" s="194" t="str">
        <f>G66</f>
        <v>нд</v>
      </c>
      <c r="G66" s="194" t="s">
        <v>872</v>
      </c>
      <c r="H66" s="194" t="s">
        <v>872</v>
      </c>
      <c r="I66" s="194" t="s">
        <v>872</v>
      </c>
      <c r="J66" s="194" t="s">
        <v>872</v>
      </c>
      <c r="K66" s="194" t="s">
        <v>872</v>
      </c>
      <c r="L66" s="194" t="s">
        <v>872</v>
      </c>
      <c r="M66" s="194" t="s">
        <v>872</v>
      </c>
      <c r="N66" s="194" t="s">
        <v>872</v>
      </c>
      <c r="O66" s="194" t="s">
        <v>872</v>
      </c>
      <c r="P66" s="194" t="s">
        <v>872</v>
      </c>
      <c r="Q66" s="194" t="s">
        <v>872</v>
      </c>
      <c r="R66" s="194" t="s">
        <v>872</v>
      </c>
      <c r="S66" s="194" t="s">
        <v>872</v>
      </c>
      <c r="T66" s="194" t="s">
        <v>872</v>
      </c>
    </row>
    <row r="67" spans="1:20" s="149" customFormat="1" ht="30.75" customHeight="1" x14ac:dyDescent="0.2">
      <c r="A67" s="79" t="s">
        <v>489</v>
      </c>
      <c r="B67" s="148" t="s">
        <v>885</v>
      </c>
      <c r="C67" s="194" t="str">
        <f>C68</f>
        <v>нд</v>
      </c>
      <c r="D67" s="184">
        <v>0</v>
      </c>
      <c r="E67" s="184">
        <v>0</v>
      </c>
      <c r="F67" s="184">
        <v>0</v>
      </c>
      <c r="G67" s="184">
        <v>0</v>
      </c>
      <c r="H67" s="184">
        <v>0</v>
      </c>
      <c r="I67" s="184">
        <v>0</v>
      </c>
      <c r="J67" s="184">
        <v>0</v>
      </c>
      <c r="K67" s="184">
        <v>0</v>
      </c>
      <c r="L67" s="184">
        <v>0</v>
      </c>
      <c r="M67" s="184">
        <v>0</v>
      </c>
      <c r="N67" s="184">
        <v>0</v>
      </c>
      <c r="O67" s="184">
        <v>0</v>
      </c>
      <c r="P67" s="184">
        <f>P68</f>
        <v>0</v>
      </c>
      <c r="Q67" s="210">
        <f>Q68</f>
        <v>0</v>
      </c>
      <c r="R67" s="194"/>
      <c r="S67" s="194">
        <f>S68</f>
        <v>0</v>
      </c>
      <c r="T67" s="194">
        <f>T68</f>
        <v>0</v>
      </c>
    </row>
    <row r="68" spans="1:20" s="149" customFormat="1" ht="27" customHeight="1" outlineLevel="1" x14ac:dyDescent="0.2">
      <c r="A68" s="82" t="s">
        <v>491</v>
      </c>
      <c r="B68" s="150" t="s">
        <v>886</v>
      </c>
      <c r="C68" s="188" t="s">
        <v>872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03">
        <v>0</v>
      </c>
    </row>
    <row r="69" spans="1:20" s="149" customFormat="1" ht="34.5" customHeight="1" outlineLevel="1" x14ac:dyDescent="0.2">
      <c r="A69" s="79" t="s">
        <v>494</v>
      </c>
      <c r="B69" s="148" t="s">
        <v>887</v>
      </c>
      <c r="C69" s="194" t="s">
        <v>872</v>
      </c>
      <c r="D69" s="194" t="s">
        <v>872</v>
      </c>
      <c r="E69" s="194" t="s">
        <v>872</v>
      </c>
      <c r="F69" s="194" t="s">
        <v>872</v>
      </c>
      <c r="G69" s="194" t="s">
        <v>872</v>
      </c>
      <c r="H69" s="194" t="s">
        <v>872</v>
      </c>
      <c r="I69" s="194" t="s">
        <v>872</v>
      </c>
      <c r="J69" s="194" t="s">
        <v>872</v>
      </c>
      <c r="K69" s="194" t="s">
        <v>872</v>
      </c>
      <c r="L69" s="194" t="s">
        <v>872</v>
      </c>
      <c r="M69" s="194" t="s">
        <v>872</v>
      </c>
      <c r="N69" s="194" t="s">
        <v>872</v>
      </c>
      <c r="O69" s="194" t="s">
        <v>872</v>
      </c>
      <c r="P69" s="194" t="s">
        <v>872</v>
      </c>
      <c r="Q69" s="194" t="s">
        <v>872</v>
      </c>
      <c r="R69" s="194" t="s">
        <v>872</v>
      </c>
      <c r="S69" s="194" t="s">
        <v>872</v>
      </c>
      <c r="T69" s="194" t="s">
        <v>872</v>
      </c>
    </row>
    <row r="70" spans="1:20" s="149" customFormat="1" ht="30.75" customHeight="1" outlineLevel="1" x14ac:dyDescent="0.2">
      <c r="A70" s="79" t="s">
        <v>495</v>
      </c>
      <c r="B70" s="148" t="s">
        <v>888</v>
      </c>
      <c r="C70" s="194" t="s">
        <v>872</v>
      </c>
      <c r="D70" s="194" t="s">
        <v>872</v>
      </c>
      <c r="E70" s="194" t="s">
        <v>872</v>
      </c>
      <c r="F70" s="194" t="s">
        <v>872</v>
      </c>
      <c r="G70" s="194" t="s">
        <v>872</v>
      </c>
      <c r="H70" s="194" t="s">
        <v>872</v>
      </c>
      <c r="I70" s="194" t="s">
        <v>872</v>
      </c>
      <c r="J70" s="194" t="s">
        <v>872</v>
      </c>
      <c r="K70" s="194" t="s">
        <v>872</v>
      </c>
      <c r="L70" s="194" t="s">
        <v>872</v>
      </c>
      <c r="M70" s="194" t="s">
        <v>872</v>
      </c>
      <c r="N70" s="194" t="s">
        <v>872</v>
      </c>
      <c r="O70" s="194" t="s">
        <v>872</v>
      </c>
      <c r="P70" s="194" t="s">
        <v>872</v>
      </c>
      <c r="Q70" s="194" t="s">
        <v>872</v>
      </c>
      <c r="R70" s="194" t="s">
        <v>872</v>
      </c>
      <c r="S70" s="194" t="s">
        <v>872</v>
      </c>
      <c r="T70" s="194" t="s">
        <v>872</v>
      </c>
    </row>
    <row r="71" spans="1:20" s="149" customFormat="1" ht="36.75" customHeight="1" outlineLevel="1" x14ac:dyDescent="0.2">
      <c r="A71" s="79" t="s">
        <v>496</v>
      </c>
      <c r="B71" s="148" t="s">
        <v>889</v>
      </c>
      <c r="C71" s="194" t="s">
        <v>872</v>
      </c>
      <c r="D71" s="194" t="s">
        <v>872</v>
      </c>
      <c r="E71" s="194" t="s">
        <v>872</v>
      </c>
      <c r="F71" s="194" t="s">
        <v>872</v>
      </c>
      <c r="G71" s="194" t="s">
        <v>872</v>
      </c>
      <c r="H71" s="194" t="s">
        <v>872</v>
      </c>
      <c r="I71" s="194" t="s">
        <v>872</v>
      </c>
      <c r="J71" s="194" t="s">
        <v>872</v>
      </c>
      <c r="K71" s="194" t="s">
        <v>872</v>
      </c>
      <c r="L71" s="194" t="s">
        <v>872</v>
      </c>
      <c r="M71" s="194" t="s">
        <v>872</v>
      </c>
      <c r="N71" s="194" t="s">
        <v>872</v>
      </c>
      <c r="O71" s="194" t="s">
        <v>872</v>
      </c>
      <c r="P71" s="194" t="s">
        <v>872</v>
      </c>
      <c r="Q71" s="194" t="s">
        <v>872</v>
      </c>
      <c r="R71" s="194" t="s">
        <v>872</v>
      </c>
      <c r="S71" s="194" t="s">
        <v>872</v>
      </c>
      <c r="T71" s="194" t="s">
        <v>872</v>
      </c>
    </row>
    <row r="72" spans="1:20" s="149" customFormat="1" ht="41.25" customHeight="1" outlineLevel="1" x14ac:dyDescent="0.2">
      <c r="A72" s="79" t="s">
        <v>497</v>
      </c>
      <c r="B72" s="148" t="s">
        <v>890</v>
      </c>
      <c r="C72" s="194" t="s">
        <v>872</v>
      </c>
      <c r="D72" s="194" t="s">
        <v>872</v>
      </c>
      <c r="E72" s="194" t="s">
        <v>872</v>
      </c>
      <c r="F72" s="194" t="s">
        <v>872</v>
      </c>
      <c r="G72" s="194" t="s">
        <v>872</v>
      </c>
      <c r="H72" s="194" t="s">
        <v>872</v>
      </c>
      <c r="I72" s="194" t="s">
        <v>872</v>
      </c>
      <c r="J72" s="194" t="s">
        <v>872</v>
      </c>
      <c r="K72" s="194" t="s">
        <v>872</v>
      </c>
      <c r="L72" s="194" t="s">
        <v>872</v>
      </c>
      <c r="M72" s="194" t="s">
        <v>872</v>
      </c>
      <c r="N72" s="194" t="s">
        <v>872</v>
      </c>
      <c r="O72" s="194" t="s">
        <v>872</v>
      </c>
      <c r="P72" s="194" t="s">
        <v>872</v>
      </c>
      <c r="Q72" s="194" t="s">
        <v>872</v>
      </c>
      <c r="R72" s="194" t="s">
        <v>872</v>
      </c>
      <c r="S72" s="194" t="s">
        <v>872</v>
      </c>
      <c r="T72" s="194" t="s">
        <v>872</v>
      </c>
    </row>
    <row r="73" spans="1:20" s="149" customFormat="1" ht="41.25" customHeight="1" outlineLevel="1" x14ac:dyDescent="0.2">
      <c r="A73" s="79" t="s">
        <v>498</v>
      </c>
      <c r="B73" s="148" t="s">
        <v>891</v>
      </c>
      <c r="C73" s="194" t="s">
        <v>872</v>
      </c>
      <c r="D73" s="194" t="s">
        <v>872</v>
      </c>
      <c r="E73" s="194" t="s">
        <v>872</v>
      </c>
      <c r="F73" s="194" t="s">
        <v>872</v>
      </c>
      <c r="G73" s="194" t="s">
        <v>872</v>
      </c>
      <c r="H73" s="194" t="s">
        <v>872</v>
      </c>
      <c r="I73" s="194" t="s">
        <v>872</v>
      </c>
      <c r="J73" s="194" t="s">
        <v>872</v>
      </c>
      <c r="K73" s="194" t="s">
        <v>872</v>
      </c>
      <c r="L73" s="194" t="s">
        <v>872</v>
      </c>
      <c r="M73" s="194" t="s">
        <v>872</v>
      </c>
      <c r="N73" s="194" t="s">
        <v>872</v>
      </c>
      <c r="O73" s="194" t="s">
        <v>872</v>
      </c>
      <c r="P73" s="194" t="s">
        <v>872</v>
      </c>
      <c r="Q73" s="194" t="s">
        <v>872</v>
      </c>
      <c r="R73" s="194" t="s">
        <v>872</v>
      </c>
      <c r="S73" s="194" t="s">
        <v>872</v>
      </c>
      <c r="T73" s="194" t="s">
        <v>872</v>
      </c>
    </row>
    <row r="74" spans="1:20" s="149" customFormat="1" ht="41.25" customHeight="1" outlineLevel="1" x14ac:dyDescent="0.2">
      <c r="A74" s="79" t="s">
        <v>499</v>
      </c>
      <c r="B74" s="148" t="s">
        <v>892</v>
      </c>
      <c r="C74" s="194" t="s">
        <v>872</v>
      </c>
      <c r="D74" s="194" t="s">
        <v>872</v>
      </c>
      <c r="E74" s="194" t="s">
        <v>872</v>
      </c>
      <c r="F74" s="194" t="s">
        <v>872</v>
      </c>
      <c r="G74" s="194" t="s">
        <v>872</v>
      </c>
      <c r="H74" s="194" t="s">
        <v>872</v>
      </c>
      <c r="I74" s="194" t="s">
        <v>872</v>
      </c>
      <c r="J74" s="194" t="s">
        <v>872</v>
      </c>
      <c r="K74" s="194" t="s">
        <v>872</v>
      </c>
      <c r="L74" s="194" t="s">
        <v>872</v>
      </c>
      <c r="M74" s="194" t="s">
        <v>872</v>
      </c>
      <c r="N74" s="194" t="s">
        <v>872</v>
      </c>
      <c r="O74" s="194" t="s">
        <v>872</v>
      </c>
      <c r="P74" s="194" t="s">
        <v>872</v>
      </c>
      <c r="Q74" s="194" t="s">
        <v>872</v>
      </c>
      <c r="R74" s="194" t="s">
        <v>872</v>
      </c>
      <c r="S74" s="194" t="s">
        <v>872</v>
      </c>
      <c r="T74" s="194" t="s">
        <v>872</v>
      </c>
    </row>
    <row r="75" spans="1:20" s="149" customFormat="1" ht="41.25" customHeight="1" outlineLevel="1" x14ac:dyDescent="0.2">
      <c r="A75" s="79" t="s">
        <v>893</v>
      </c>
      <c r="B75" s="148" t="s">
        <v>894</v>
      </c>
      <c r="C75" s="194" t="s">
        <v>872</v>
      </c>
      <c r="D75" s="194" t="s">
        <v>872</v>
      </c>
      <c r="E75" s="194" t="s">
        <v>872</v>
      </c>
      <c r="F75" s="194" t="s">
        <v>872</v>
      </c>
      <c r="G75" s="194" t="s">
        <v>872</v>
      </c>
      <c r="H75" s="194" t="s">
        <v>872</v>
      </c>
      <c r="I75" s="194" t="s">
        <v>872</v>
      </c>
      <c r="J75" s="194" t="s">
        <v>872</v>
      </c>
      <c r="K75" s="194" t="s">
        <v>872</v>
      </c>
      <c r="L75" s="194" t="s">
        <v>872</v>
      </c>
      <c r="M75" s="194" t="s">
        <v>872</v>
      </c>
      <c r="N75" s="194" t="s">
        <v>872</v>
      </c>
      <c r="O75" s="194" t="s">
        <v>872</v>
      </c>
      <c r="P75" s="194" t="s">
        <v>872</v>
      </c>
      <c r="Q75" s="194" t="s">
        <v>872</v>
      </c>
      <c r="R75" s="194" t="s">
        <v>872</v>
      </c>
      <c r="S75" s="194" t="s">
        <v>872</v>
      </c>
      <c r="T75" s="194" t="s">
        <v>872</v>
      </c>
    </row>
    <row r="76" spans="1:20" s="149" customFormat="1" ht="41.25" customHeight="1" x14ac:dyDescent="0.2">
      <c r="A76" s="79" t="s">
        <v>895</v>
      </c>
      <c r="B76" s="148" t="s">
        <v>896</v>
      </c>
      <c r="C76" s="194" t="s">
        <v>872</v>
      </c>
      <c r="D76" s="194" t="s">
        <v>872</v>
      </c>
      <c r="E76" s="194" t="s">
        <v>872</v>
      </c>
      <c r="F76" s="194" t="s">
        <v>872</v>
      </c>
      <c r="G76" s="194" t="s">
        <v>872</v>
      </c>
      <c r="H76" s="194" t="s">
        <v>872</v>
      </c>
      <c r="I76" s="194" t="s">
        <v>872</v>
      </c>
      <c r="J76" s="194" t="s">
        <v>872</v>
      </c>
      <c r="K76" s="194" t="s">
        <v>872</v>
      </c>
      <c r="L76" s="194" t="s">
        <v>872</v>
      </c>
      <c r="M76" s="194" t="s">
        <v>872</v>
      </c>
      <c r="N76" s="194" t="s">
        <v>872</v>
      </c>
      <c r="O76" s="194" t="s">
        <v>872</v>
      </c>
      <c r="P76" s="194" t="s">
        <v>872</v>
      </c>
      <c r="Q76" s="194" t="s">
        <v>872</v>
      </c>
      <c r="R76" s="194" t="s">
        <v>872</v>
      </c>
      <c r="S76" s="194" t="s">
        <v>872</v>
      </c>
      <c r="T76" s="194" t="s">
        <v>872</v>
      </c>
    </row>
    <row r="77" spans="1:20" s="149" customFormat="1" ht="41.25" hidden="1" customHeight="1" outlineLevel="1" x14ac:dyDescent="0.2">
      <c r="A77" s="79" t="s">
        <v>897</v>
      </c>
      <c r="B77" s="148" t="s">
        <v>898</v>
      </c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</row>
    <row r="78" spans="1:20" s="149" customFormat="1" ht="41.25" hidden="1" customHeight="1" outlineLevel="1" x14ac:dyDescent="0.2">
      <c r="A78" s="79" t="s">
        <v>899</v>
      </c>
      <c r="B78" s="148" t="s">
        <v>900</v>
      </c>
      <c r="C78" s="194"/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</row>
    <row r="79" spans="1:20" s="149" customFormat="1" ht="42" customHeight="1" collapsed="1" x14ac:dyDescent="0.2">
      <c r="A79" s="79" t="s">
        <v>30</v>
      </c>
      <c r="B79" s="148" t="s">
        <v>901</v>
      </c>
      <c r="C79" s="194" t="s">
        <v>872</v>
      </c>
      <c r="D79" s="194" t="s">
        <v>872</v>
      </c>
      <c r="E79" s="194" t="s">
        <v>872</v>
      </c>
      <c r="F79" s="194" t="s">
        <v>872</v>
      </c>
      <c r="G79" s="194" t="s">
        <v>872</v>
      </c>
      <c r="H79" s="194" t="s">
        <v>872</v>
      </c>
      <c r="I79" s="194" t="s">
        <v>872</v>
      </c>
      <c r="J79" s="194" t="s">
        <v>872</v>
      </c>
      <c r="K79" s="194" t="s">
        <v>872</v>
      </c>
      <c r="L79" s="194" t="s">
        <v>872</v>
      </c>
      <c r="M79" s="194" t="s">
        <v>872</v>
      </c>
      <c r="N79" s="194" t="s">
        <v>872</v>
      </c>
      <c r="O79" s="194" t="s">
        <v>872</v>
      </c>
      <c r="P79" s="194" t="s">
        <v>872</v>
      </c>
      <c r="Q79" s="194" t="s">
        <v>872</v>
      </c>
      <c r="R79" s="194" t="s">
        <v>872</v>
      </c>
      <c r="S79" s="194" t="s">
        <v>872</v>
      </c>
      <c r="T79" s="194" t="s">
        <v>872</v>
      </c>
    </row>
    <row r="80" spans="1:20" s="149" customFormat="1" ht="41.25" hidden="1" customHeight="1" outlineLevel="1" x14ac:dyDescent="0.2">
      <c r="A80" s="79" t="s">
        <v>902</v>
      </c>
      <c r="B80" s="148" t="s">
        <v>903</v>
      </c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</row>
    <row r="81" spans="1:20" s="149" customFormat="1" ht="41.25" hidden="1" customHeight="1" outlineLevel="1" x14ac:dyDescent="0.2">
      <c r="A81" s="79" t="s">
        <v>904</v>
      </c>
      <c r="B81" s="148" t="s">
        <v>905</v>
      </c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</row>
    <row r="82" spans="1:20" s="149" customFormat="1" ht="27.75" customHeight="1" collapsed="1" x14ac:dyDescent="0.2">
      <c r="A82" s="83" t="s">
        <v>32</v>
      </c>
      <c r="B82" s="93" t="s">
        <v>906</v>
      </c>
      <c r="C82" s="297" t="s">
        <v>872</v>
      </c>
      <c r="D82" s="151">
        <f>SUM(D83:D84)</f>
        <v>3.6248100000000001</v>
      </c>
      <c r="E82" s="154">
        <f t="shared" ref="E82:R82" si="11">SUM(E83:E84)</f>
        <v>0</v>
      </c>
      <c r="F82" s="151">
        <f t="shared" si="11"/>
        <v>3.6248100000000001</v>
      </c>
      <c r="G82" s="151">
        <f t="shared" si="11"/>
        <v>3.6248100000000001</v>
      </c>
      <c r="H82" s="151">
        <f t="shared" si="11"/>
        <v>0</v>
      </c>
      <c r="I82" s="154">
        <f t="shared" si="11"/>
        <v>0</v>
      </c>
      <c r="J82" s="154">
        <f t="shared" si="11"/>
        <v>0</v>
      </c>
      <c r="K82" s="154">
        <f t="shared" si="11"/>
        <v>0</v>
      </c>
      <c r="L82" s="154">
        <f t="shared" si="11"/>
        <v>0</v>
      </c>
      <c r="M82" s="154">
        <f t="shared" si="11"/>
        <v>0</v>
      </c>
      <c r="N82" s="154">
        <f t="shared" si="11"/>
        <v>0</v>
      </c>
      <c r="O82" s="151">
        <f t="shared" si="11"/>
        <v>3.6248100000000001</v>
      </c>
      <c r="P82" s="154">
        <f t="shared" si="11"/>
        <v>0</v>
      </c>
      <c r="Q82" s="154">
        <f t="shared" si="11"/>
        <v>3.6248100000000001</v>
      </c>
      <c r="R82" s="154">
        <f t="shared" si="11"/>
        <v>3.6248100000000001</v>
      </c>
      <c r="S82" s="154" t="s">
        <v>872</v>
      </c>
      <c r="T82" s="189" t="s">
        <v>872</v>
      </c>
    </row>
    <row r="83" spans="1:20" s="149" customFormat="1" ht="19.5" customHeight="1" x14ac:dyDescent="0.2">
      <c r="A83" s="79" t="s">
        <v>504</v>
      </c>
      <c r="B83" s="279" t="s">
        <v>946</v>
      </c>
      <c r="C83" s="124" t="s">
        <v>947</v>
      </c>
      <c r="D83" s="194">
        <f>1.271516*1.2</f>
        <v>1.5258192000000002</v>
      </c>
      <c r="E83" s="184">
        <v>0</v>
      </c>
      <c r="F83" s="194">
        <f>D83</f>
        <v>1.5258192000000002</v>
      </c>
      <c r="G83" s="194">
        <v>1.5258192000000002</v>
      </c>
      <c r="H83" s="194">
        <f>J83+L83+N83+P83</f>
        <v>0</v>
      </c>
      <c r="I83" s="184">
        <v>0</v>
      </c>
      <c r="J83" s="184">
        <v>0</v>
      </c>
      <c r="K83" s="184">
        <v>0</v>
      </c>
      <c r="L83" s="184">
        <v>0</v>
      </c>
      <c r="M83" s="184">
        <v>0</v>
      </c>
      <c r="N83" s="184">
        <v>0</v>
      </c>
      <c r="O83" s="194">
        <v>1.5258192000000002</v>
      </c>
      <c r="P83" s="184">
        <v>0</v>
      </c>
      <c r="Q83" s="184">
        <f>G83-H83</f>
        <v>1.5258192000000002</v>
      </c>
      <c r="R83" s="194">
        <f>G83-H83</f>
        <v>1.5258192000000002</v>
      </c>
      <c r="S83" s="194" t="s">
        <v>872</v>
      </c>
      <c r="T83" s="194" t="s">
        <v>872</v>
      </c>
    </row>
    <row r="84" spans="1:20" s="149" customFormat="1" ht="15" customHeight="1" x14ac:dyDescent="0.2">
      <c r="A84" s="79" t="s">
        <v>506</v>
      </c>
      <c r="B84" s="279" t="s">
        <v>948</v>
      </c>
      <c r="C84" s="124" t="s">
        <v>949</v>
      </c>
      <c r="D84" s="194">
        <f>1.749159*1.2</f>
        <v>2.0989907999999997</v>
      </c>
      <c r="E84" s="184">
        <v>0</v>
      </c>
      <c r="F84" s="194">
        <f>D84</f>
        <v>2.0989907999999997</v>
      </c>
      <c r="G84" s="194">
        <v>2.0989907999999997</v>
      </c>
      <c r="H84" s="194">
        <f>J84+L84+N84+P84</f>
        <v>0</v>
      </c>
      <c r="I84" s="184">
        <v>0</v>
      </c>
      <c r="J84" s="184">
        <v>0</v>
      </c>
      <c r="K84" s="184">
        <v>0</v>
      </c>
      <c r="L84" s="184">
        <v>0</v>
      </c>
      <c r="M84" s="184">
        <v>0</v>
      </c>
      <c r="N84" s="184">
        <v>0</v>
      </c>
      <c r="O84" s="194">
        <v>2.0989907999999997</v>
      </c>
      <c r="P84" s="184">
        <v>0</v>
      </c>
      <c r="Q84" s="184">
        <f>G84-H84</f>
        <v>2.0989907999999997</v>
      </c>
      <c r="R84" s="194">
        <f>G84-H84</f>
        <v>2.0989907999999997</v>
      </c>
      <c r="S84" s="194" t="s">
        <v>872</v>
      </c>
      <c r="T84" s="194" t="s">
        <v>872</v>
      </c>
    </row>
    <row r="85" spans="1:20" s="149" customFormat="1" ht="27.75" customHeight="1" x14ac:dyDescent="0.2">
      <c r="A85" s="79" t="s">
        <v>34</v>
      </c>
      <c r="B85" s="148" t="s">
        <v>907</v>
      </c>
      <c r="C85" s="194" t="s">
        <v>872</v>
      </c>
      <c r="D85" s="194" t="s">
        <v>872</v>
      </c>
      <c r="E85" s="194" t="s">
        <v>872</v>
      </c>
      <c r="F85" s="194" t="s">
        <v>872</v>
      </c>
      <c r="G85" s="194" t="s">
        <v>872</v>
      </c>
      <c r="H85" s="194" t="s">
        <v>872</v>
      </c>
      <c r="I85" s="194" t="s">
        <v>872</v>
      </c>
      <c r="J85" s="194" t="s">
        <v>872</v>
      </c>
      <c r="K85" s="194" t="s">
        <v>872</v>
      </c>
      <c r="L85" s="194" t="s">
        <v>872</v>
      </c>
      <c r="M85" s="194" t="s">
        <v>872</v>
      </c>
      <c r="N85" s="194" t="s">
        <v>872</v>
      </c>
      <c r="O85" s="194" t="s">
        <v>872</v>
      </c>
      <c r="P85" s="194" t="s">
        <v>872</v>
      </c>
      <c r="Q85" s="194" t="s">
        <v>872</v>
      </c>
      <c r="R85" s="194" t="s">
        <v>872</v>
      </c>
      <c r="S85" s="194" t="s">
        <v>872</v>
      </c>
      <c r="T85" s="194" t="s">
        <v>872</v>
      </c>
    </row>
    <row r="86" spans="1:20" s="149" customFormat="1" ht="21" customHeight="1" x14ac:dyDescent="0.2">
      <c r="A86" s="79" t="s">
        <v>36</v>
      </c>
      <c r="B86" s="148" t="s">
        <v>908</v>
      </c>
      <c r="C86" s="194" t="s">
        <v>872</v>
      </c>
      <c r="D86" s="194" t="s">
        <v>872</v>
      </c>
      <c r="E86" s="194" t="s">
        <v>872</v>
      </c>
      <c r="F86" s="194" t="s">
        <v>872</v>
      </c>
      <c r="G86" s="194" t="s">
        <v>872</v>
      </c>
      <c r="H86" s="194" t="s">
        <v>872</v>
      </c>
      <c r="I86" s="194" t="s">
        <v>872</v>
      </c>
      <c r="J86" s="194" t="s">
        <v>872</v>
      </c>
      <c r="K86" s="194" t="s">
        <v>872</v>
      </c>
      <c r="L86" s="194" t="s">
        <v>872</v>
      </c>
      <c r="M86" s="194" t="s">
        <v>872</v>
      </c>
      <c r="N86" s="194" t="s">
        <v>872</v>
      </c>
      <c r="O86" s="194" t="s">
        <v>872</v>
      </c>
      <c r="P86" s="194" t="s">
        <v>872</v>
      </c>
      <c r="Q86" s="194" t="s">
        <v>872</v>
      </c>
      <c r="R86" s="194" t="s">
        <v>872</v>
      </c>
      <c r="S86" s="194" t="s">
        <v>872</v>
      </c>
      <c r="T86" s="194" t="s">
        <v>872</v>
      </c>
    </row>
  </sheetData>
  <mergeCells count="39">
    <mergeCell ref="R2:T2"/>
    <mergeCell ref="A9:T9"/>
    <mergeCell ref="G10:H10"/>
    <mergeCell ref="J10:K10"/>
    <mergeCell ref="F20:F22"/>
    <mergeCell ref="K21:L21"/>
    <mergeCell ref="M21:N21"/>
    <mergeCell ref="A20:A22"/>
    <mergeCell ref="B20:B22"/>
    <mergeCell ref="HE7:HF7"/>
    <mergeCell ref="S21:S22"/>
    <mergeCell ref="G20:P20"/>
    <mergeCell ref="Q20:Q22"/>
    <mergeCell ref="R20:S20"/>
    <mergeCell ref="G21:H21"/>
    <mergeCell ref="I21:J21"/>
    <mergeCell ref="C20:C22"/>
    <mergeCell ref="D20:D22"/>
    <mergeCell ref="E20:E22"/>
    <mergeCell ref="G13:O13"/>
    <mergeCell ref="G12:R12"/>
    <mergeCell ref="J15:K15"/>
    <mergeCell ref="H18:P18"/>
    <mergeCell ref="T20:T22"/>
    <mergeCell ref="O21:P21"/>
    <mergeCell ref="HU7:HW7"/>
    <mergeCell ref="HE4:IB4"/>
    <mergeCell ref="HA5:IB5"/>
    <mergeCell ref="HA6:IB6"/>
    <mergeCell ref="R21:R22"/>
    <mergeCell ref="HG7:HQ7"/>
    <mergeCell ref="HR7:HT7"/>
    <mergeCell ref="R8:T8"/>
    <mergeCell ref="R4:T4"/>
    <mergeCell ref="R5:T5"/>
    <mergeCell ref="R6:T6"/>
    <mergeCell ref="GZ7:HA7"/>
    <mergeCell ref="HB7:HD7"/>
    <mergeCell ref="R7:T7"/>
  </mergeCells>
  <phoneticPr fontId="16" type="noConversion"/>
  <pageMargins left="0.25" right="0.25" top="0.75" bottom="0.75" header="0.3" footer="0.3"/>
  <pageSetup paperSize="9" scale="64" fitToHeight="0" orientation="landscape" r:id="rId1"/>
  <rowBreaks count="1" manualBreakCount="1">
    <brk id="58" max="19" man="1"/>
  </rowBreaks>
  <ignoredErrors>
    <ignoredError sqref="F26 Q60:Q6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B88"/>
  <sheetViews>
    <sheetView view="pageBreakPreview" zoomScale="95" zoomScaleNormal="100" zoomScaleSheetLayoutView="95" workbookViewId="0">
      <selection activeCell="U28" sqref="U28"/>
    </sheetView>
  </sheetViews>
  <sheetFormatPr defaultRowHeight="15.75" outlineLevelRow="2" x14ac:dyDescent="0.25"/>
  <cols>
    <col min="1" max="1" width="7" style="1" customWidth="1"/>
    <col min="2" max="2" width="46" style="1" customWidth="1"/>
    <col min="3" max="3" width="12" style="1" customWidth="1"/>
    <col min="4" max="4" width="9.7109375" style="1" bestFit="1" customWidth="1"/>
    <col min="5" max="6" width="7.7109375" style="1" customWidth="1"/>
    <col min="7" max="7" width="11.5703125" style="1" bestFit="1" customWidth="1"/>
    <col min="8" max="8" width="7.7109375" style="1" customWidth="1"/>
    <col min="9" max="9" width="9.7109375" style="1" bestFit="1" customWidth="1"/>
    <col min="10" max="11" width="7.7109375" style="1" customWidth="1"/>
    <col min="12" max="12" width="11.5703125" style="1" bestFit="1" customWidth="1"/>
    <col min="13" max="13" width="7.7109375" style="1" customWidth="1"/>
    <col min="14" max="19" width="6.7109375" style="1" customWidth="1"/>
    <col min="20" max="20" width="9.7109375" style="1" bestFit="1" customWidth="1"/>
    <col min="21" max="21" width="8" style="1" customWidth="1"/>
    <col min="22" max="23" width="6.7109375" style="1" customWidth="1"/>
    <col min="24" max="24" width="11.7109375" style="1" customWidth="1"/>
    <col min="25" max="16384" width="9.140625" style="1"/>
  </cols>
  <sheetData>
    <row r="1" spans="1:236" s="2" customFormat="1" ht="11.25" x14ac:dyDescent="0.2">
      <c r="X1" s="46" t="s">
        <v>713</v>
      </c>
    </row>
    <row r="2" spans="1:236" s="2" customFormat="1" ht="24" customHeight="1" x14ac:dyDescent="0.2">
      <c r="P2" s="47"/>
      <c r="Q2" s="47"/>
      <c r="R2" s="47"/>
      <c r="S2" s="47"/>
      <c r="T2" s="47"/>
      <c r="U2" s="47"/>
      <c r="V2" s="339" t="s">
        <v>3</v>
      </c>
      <c r="W2" s="339"/>
      <c r="X2" s="339"/>
    </row>
    <row r="3" spans="1:236" s="3" customFormat="1" ht="11.25" customHeight="1" x14ac:dyDescent="0.2">
      <c r="R3" s="5"/>
      <c r="S3" s="5"/>
      <c r="T3" s="5"/>
    </row>
    <row r="4" spans="1:236" s="170" customFormat="1" ht="23.25" customHeight="1" x14ac:dyDescent="0.2">
      <c r="A4" s="170" t="s">
        <v>917</v>
      </c>
      <c r="H4" s="3"/>
      <c r="V4" s="313" t="s">
        <v>911</v>
      </c>
      <c r="W4" s="313"/>
      <c r="X4" s="313"/>
      <c r="HE4" s="313"/>
      <c r="HF4" s="313"/>
      <c r="HG4" s="313"/>
      <c r="HH4" s="313"/>
      <c r="HI4" s="313"/>
      <c r="HJ4" s="313"/>
      <c r="HK4" s="313"/>
      <c r="HL4" s="313"/>
      <c r="HM4" s="313"/>
      <c r="HN4" s="313"/>
      <c r="HO4" s="313"/>
      <c r="HP4" s="313"/>
      <c r="HQ4" s="313"/>
      <c r="HR4" s="313"/>
      <c r="HS4" s="313"/>
      <c r="HT4" s="313"/>
      <c r="HU4" s="313"/>
      <c r="HV4" s="313"/>
      <c r="HW4" s="313"/>
      <c r="HX4" s="313"/>
      <c r="HY4" s="313"/>
      <c r="HZ4" s="313"/>
      <c r="IA4" s="313"/>
      <c r="IB4" s="313"/>
    </row>
    <row r="5" spans="1:236" s="170" customFormat="1" ht="14.25" customHeight="1" x14ac:dyDescent="0.2">
      <c r="V5" s="314" t="s">
        <v>922</v>
      </c>
      <c r="W5" s="314"/>
      <c r="X5" s="314"/>
      <c r="GZ5" s="172"/>
      <c r="HA5" s="314"/>
      <c r="HB5" s="314"/>
      <c r="HC5" s="314"/>
      <c r="HD5" s="314"/>
      <c r="HE5" s="314"/>
      <c r="HF5" s="314"/>
      <c r="HG5" s="314"/>
      <c r="HH5" s="314"/>
      <c r="HI5" s="314"/>
      <c r="HJ5" s="314"/>
      <c r="HK5" s="314"/>
      <c r="HL5" s="314"/>
      <c r="HM5" s="314"/>
      <c r="HN5" s="314"/>
      <c r="HO5" s="314"/>
      <c r="HP5" s="314"/>
      <c r="HQ5" s="314"/>
      <c r="HR5" s="314"/>
      <c r="HS5" s="314"/>
      <c r="HT5" s="314"/>
      <c r="HU5" s="314"/>
      <c r="HV5" s="314"/>
      <c r="HW5" s="314"/>
      <c r="HX5" s="314"/>
      <c r="HY5" s="314"/>
      <c r="HZ5" s="314"/>
      <c r="IA5" s="314"/>
      <c r="IB5" s="314"/>
    </row>
    <row r="6" spans="1:236" s="170" customFormat="1" ht="10.5" customHeight="1" x14ac:dyDescent="0.2">
      <c r="V6" s="338" t="s">
        <v>912</v>
      </c>
      <c r="W6" s="338"/>
      <c r="X6" s="338"/>
      <c r="HA6" s="315"/>
      <c r="HB6" s="315"/>
      <c r="HC6" s="315"/>
      <c r="HD6" s="315"/>
      <c r="HE6" s="315"/>
      <c r="HF6" s="315"/>
      <c r="HG6" s="315"/>
      <c r="HH6" s="315"/>
      <c r="HI6" s="315"/>
      <c r="HJ6" s="315"/>
      <c r="HK6" s="315"/>
      <c r="HL6" s="315"/>
      <c r="HM6" s="315"/>
      <c r="HN6" s="315"/>
      <c r="HO6" s="315"/>
      <c r="HP6" s="315"/>
      <c r="HQ6" s="315"/>
      <c r="HR6" s="315"/>
      <c r="HS6" s="315"/>
      <c r="HT6" s="315"/>
      <c r="HU6" s="315"/>
      <c r="HV6" s="315"/>
      <c r="HW6" s="315"/>
      <c r="HX6" s="315"/>
      <c r="HY6" s="315"/>
      <c r="HZ6" s="315"/>
      <c r="IA6" s="315"/>
      <c r="IB6" s="315"/>
    </row>
    <row r="7" spans="1:236" s="170" customFormat="1" ht="15" customHeight="1" x14ac:dyDescent="0.2">
      <c r="V7" s="314" t="s">
        <v>953</v>
      </c>
      <c r="W7" s="314"/>
      <c r="X7" s="314"/>
      <c r="GW7" s="174"/>
      <c r="GX7" s="174"/>
      <c r="GY7" s="174"/>
      <c r="GZ7" s="314"/>
      <c r="HA7" s="314"/>
      <c r="HB7" s="324"/>
      <c r="HC7" s="324"/>
      <c r="HD7" s="324"/>
      <c r="HE7" s="329"/>
      <c r="HF7" s="329"/>
      <c r="HG7" s="324"/>
      <c r="HH7" s="324"/>
      <c r="HI7" s="324"/>
      <c r="HJ7" s="324"/>
      <c r="HK7" s="324"/>
      <c r="HL7" s="324"/>
      <c r="HM7" s="324"/>
      <c r="HN7" s="324"/>
      <c r="HO7" s="324"/>
      <c r="HP7" s="324"/>
      <c r="HQ7" s="324"/>
      <c r="HR7" s="314"/>
      <c r="HS7" s="314"/>
      <c r="HT7" s="314"/>
      <c r="HU7" s="312"/>
      <c r="HV7" s="312"/>
      <c r="HW7" s="312"/>
      <c r="HY7" s="173"/>
      <c r="IB7" s="173"/>
    </row>
    <row r="8" spans="1:236" s="170" customFormat="1" ht="18.75" customHeight="1" x14ac:dyDescent="0.2">
      <c r="V8" s="325" t="s">
        <v>913</v>
      </c>
      <c r="W8" s="325"/>
      <c r="X8" s="325"/>
      <c r="IB8" s="171"/>
    </row>
    <row r="9" spans="1:236" s="3" customFormat="1" ht="12" customHeight="1" x14ac:dyDescent="0.2">
      <c r="A9" s="340" t="s">
        <v>714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</row>
    <row r="10" spans="1:236" s="3" customFormat="1" ht="12" x14ac:dyDescent="0.2">
      <c r="H10" s="4" t="s">
        <v>693</v>
      </c>
      <c r="I10" s="341" t="str">
        <f>Ф10!G10</f>
        <v>II</v>
      </c>
      <c r="J10" s="342"/>
      <c r="K10" s="3" t="s">
        <v>694</v>
      </c>
      <c r="L10" s="341" t="str">
        <f>Ф10!J10</f>
        <v>2022</v>
      </c>
      <c r="M10" s="342"/>
      <c r="N10" s="3" t="s">
        <v>695</v>
      </c>
    </row>
    <row r="11" spans="1:236" ht="11.25" customHeight="1" x14ac:dyDescent="0.25"/>
    <row r="12" spans="1:236" s="3" customFormat="1" ht="14.25" x14ac:dyDescent="0.2">
      <c r="H12" s="4" t="s">
        <v>696</v>
      </c>
      <c r="I12" s="319" t="str">
        <f>Ф10!G12</f>
        <v>Общество с ограниченной ответственностью "Дальневосточная энергосетевая компания"</v>
      </c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</row>
    <row r="13" spans="1:236" s="2" customFormat="1" ht="12.75" customHeight="1" x14ac:dyDescent="0.2">
      <c r="I13" s="318" t="s">
        <v>4</v>
      </c>
      <c r="J13" s="318"/>
      <c r="K13" s="318"/>
      <c r="L13" s="318"/>
      <c r="M13" s="318"/>
      <c r="N13" s="318"/>
      <c r="O13" s="318"/>
      <c r="P13" s="318"/>
      <c r="Q13" s="318"/>
      <c r="R13" s="318"/>
    </row>
    <row r="14" spans="1:236" ht="11.25" customHeight="1" x14ac:dyDescent="0.25"/>
    <row r="15" spans="1:236" s="3" customFormat="1" ht="12" x14ac:dyDescent="0.2">
      <c r="K15" s="4" t="s">
        <v>697</v>
      </c>
      <c r="L15" s="341" t="s">
        <v>929</v>
      </c>
      <c r="M15" s="342"/>
      <c r="N15" s="3" t="s">
        <v>5</v>
      </c>
    </row>
    <row r="16" spans="1:236" ht="11.25" customHeight="1" x14ac:dyDescent="0.25"/>
    <row r="17" spans="1:24" s="3" customFormat="1" ht="14.25" x14ac:dyDescent="0.2">
      <c r="J17" s="4" t="s">
        <v>698</v>
      </c>
      <c r="K17" s="107" t="str">
        <f>Ф10!H17</f>
        <v>Приказом Министерства энергетики и газоснабжения Приморского края от 19.10.2021 г. № 45пр-179.</v>
      </c>
      <c r="L17" s="109"/>
      <c r="M17" s="109"/>
      <c r="N17" s="109"/>
      <c r="O17" s="109"/>
      <c r="P17" s="109"/>
      <c r="Q17" s="109"/>
      <c r="R17" s="109"/>
      <c r="S17" s="109"/>
      <c r="T17" s="111"/>
      <c r="U17" s="111"/>
      <c r="V17" s="111"/>
    </row>
    <row r="18" spans="1:24" s="2" customFormat="1" ht="12.75" customHeight="1" x14ac:dyDescent="0.2">
      <c r="K18" s="110" t="s">
        <v>6</v>
      </c>
      <c r="L18" s="110"/>
      <c r="M18" s="110"/>
      <c r="N18" s="110"/>
      <c r="O18" s="110"/>
      <c r="P18" s="110"/>
      <c r="Q18" s="110"/>
      <c r="R18" s="110"/>
      <c r="S18" s="110"/>
    </row>
    <row r="19" spans="1:24" ht="11.25" customHeight="1" x14ac:dyDescent="0.25"/>
    <row r="20" spans="1:24" s="2" customFormat="1" ht="15" customHeight="1" x14ac:dyDescent="0.2">
      <c r="A20" s="343" t="s">
        <v>699</v>
      </c>
      <c r="B20" s="343" t="s">
        <v>700</v>
      </c>
      <c r="C20" s="343" t="s">
        <v>701</v>
      </c>
      <c r="D20" s="346" t="s">
        <v>715</v>
      </c>
      <c r="E20" s="346"/>
      <c r="F20" s="346"/>
      <c r="G20" s="346"/>
      <c r="H20" s="346"/>
      <c r="I20" s="346"/>
      <c r="J20" s="346"/>
      <c r="K20" s="346"/>
      <c r="L20" s="346"/>
      <c r="M20" s="347"/>
      <c r="N20" s="348" t="s">
        <v>704</v>
      </c>
      <c r="O20" s="349"/>
      <c r="P20" s="349"/>
      <c r="Q20" s="349"/>
      <c r="R20" s="349"/>
      <c r="S20" s="349"/>
      <c r="T20" s="349"/>
      <c r="U20" s="349"/>
      <c r="V20" s="349"/>
      <c r="W20" s="350"/>
      <c r="X20" s="343" t="s">
        <v>705</v>
      </c>
    </row>
    <row r="21" spans="1:24" s="2" customFormat="1" ht="15" customHeight="1" x14ac:dyDescent="0.2">
      <c r="A21" s="344"/>
      <c r="B21" s="344"/>
      <c r="C21" s="344"/>
      <c r="D21" s="359" t="s">
        <v>952</v>
      </c>
      <c r="E21" s="346"/>
      <c r="F21" s="346"/>
      <c r="G21" s="346"/>
      <c r="H21" s="346"/>
      <c r="I21" s="346"/>
      <c r="J21" s="346"/>
      <c r="K21" s="346"/>
      <c r="L21" s="346"/>
      <c r="M21" s="347"/>
      <c r="N21" s="351"/>
      <c r="O21" s="352"/>
      <c r="P21" s="352"/>
      <c r="Q21" s="352"/>
      <c r="R21" s="352"/>
      <c r="S21" s="352"/>
      <c r="T21" s="352"/>
      <c r="U21" s="352"/>
      <c r="V21" s="352"/>
      <c r="W21" s="353"/>
      <c r="X21" s="344"/>
    </row>
    <row r="22" spans="1:24" s="2" customFormat="1" ht="15" customHeight="1" x14ac:dyDescent="0.2">
      <c r="A22" s="344"/>
      <c r="B22" s="344"/>
      <c r="C22" s="344"/>
      <c r="D22" s="359" t="s">
        <v>0</v>
      </c>
      <c r="E22" s="346"/>
      <c r="F22" s="346"/>
      <c r="G22" s="346"/>
      <c r="H22" s="347"/>
      <c r="I22" s="359" t="s">
        <v>1</v>
      </c>
      <c r="J22" s="346"/>
      <c r="K22" s="346"/>
      <c r="L22" s="346"/>
      <c r="M22" s="347"/>
      <c r="N22" s="358" t="s">
        <v>716</v>
      </c>
      <c r="O22" s="358"/>
      <c r="P22" s="358" t="s">
        <v>717</v>
      </c>
      <c r="Q22" s="358"/>
      <c r="R22" s="358" t="s">
        <v>718</v>
      </c>
      <c r="S22" s="358"/>
      <c r="T22" s="358" t="s">
        <v>719</v>
      </c>
      <c r="U22" s="358"/>
      <c r="V22" s="358" t="s">
        <v>720</v>
      </c>
      <c r="W22" s="358"/>
      <c r="X22" s="344"/>
    </row>
    <row r="23" spans="1:24" s="2" customFormat="1" ht="111.75" customHeight="1" x14ac:dyDescent="0.2">
      <c r="A23" s="344"/>
      <c r="B23" s="344"/>
      <c r="C23" s="344"/>
      <c r="D23" s="354" t="s">
        <v>716</v>
      </c>
      <c r="E23" s="354" t="s">
        <v>717</v>
      </c>
      <c r="F23" s="354" t="s">
        <v>718</v>
      </c>
      <c r="G23" s="356" t="s">
        <v>719</v>
      </c>
      <c r="H23" s="356" t="s">
        <v>721</v>
      </c>
      <c r="I23" s="356" t="s">
        <v>722</v>
      </c>
      <c r="J23" s="356" t="s">
        <v>717</v>
      </c>
      <c r="K23" s="356" t="s">
        <v>718</v>
      </c>
      <c r="L23" s="356" t="s">
        <v>719</v>
      </c>
      <c r="M23" s="354" t="s">
        <v>721</v>
      </c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44"/>
    </row>
    <row r="24" spans="1:24" s="2" customFormat="1" ht="40.5" customHeight="1" x14ac:dyDescent="0.2">
      <c r="A24" s="345"/>
      <c r="B24" s="345"/>
      <c r="C24" s="345"/>
      <c r="D24" s="355"/>
      <c r="E24" s="355"/>
      <c r="F24" s="355"/>
      <c r="G24" s="357"/>
      <c r="H24" s="357"/>
      <c r="I24" s="357"/>
      <c r="J24" s="357"/>
      <c r="K24" s="357"/>
      <c r="L24" s="357"/>
      <c r="M24" s="355"/>
      <c r="N24" s="50" t="s">
        <v>711</v>
      </c>
      <c r="O24" s="50" t="s">
        <v>2</v>
      </c>
      <c r="P24" s="50" t="s">
        <v>711</v>
      </c>
      <c r="Q24" s="50" t="s">
        <v>2</v>
      </c>
      <c r="R24" s="50" t="s">
        <v>711</v>
      </c>
      <c r="S24" s="50" t="s">
        <v>2</v>
      </c>
      <c r="T24" s="50" t="s">
        <v>711</v>
      </c>
      <c r="U24" s="50" t="s">
        <v>2</v>
      </c>
      <c r="V24" s="50" t="s">
        <v>711</v>
      </c>
      <c r="W24" s="50" t="s">
        <v>2</v>
      </c>
      <c r="X24" s="345"/>
    </row>
    <row r="25" spans="1:24" s="2" customFormat="1" ht="11.25" x14ac:dyDescent="0.2">
      <c r="A25" s="51">
        <v>1</v>
      </c>
      <c r="B25" s="51">
        <v>2</v>
      </c>
      <c r="C25" s="51">
        <v>3</v>
      </c>
      <c r="D25" s="51">
        <v>4</v>
      </c>
      <c r="E25" s="51">
        <v>5</v>
      </c>
      <c r="F25" s="51">
        <v>6</v>
      </c>
      <c r="G25" s="51">
        <v>7</v>
      </c>
      <c r="H25" s="51">
        <v>8</v>
      </c>
      <c r="I25" s="51">
        <v>9</v>
      </c>
      <c r="J25" s="51">
        <v>10</v>
      </c>
      <c r="K25" s="51">
        <v>11</v>
      </c>
      <c r="L25" s="51">
        <v>12</v>
      </c>
      <c r="M25" s="51">
        <v>13</v>
      </c>
      <c r="N25" s="51">
        <v>14</v>
      </c>
      <c r="O25" s="51">
        <v>15</v>
      </c>
      <c r="P25" s="51">
        <v>16</v>
      </c>
      <c r="Q25" s="51">
        <v>17</v>
      </c>
      <c r="R25" s="51">
        <v>18</v>
      </c>
      <c r="S25" s="51">
        <v>19</v>
      </c>
      <c r="T25" s="51">
        <v>20</v>
      </c>
      <c r="U25" s="51">
        <v>21</v>
      </c>
      <c r="V25" s="51">
        <v>22</v>
      </c>
      <c r="W25" s="51">
        <v>23</v>
      </c>
      <c r="X25" s="51">
        <v>24</v>
      </c>
    </row>
    <row r="26" spans="1:24" s="227" customFormat="1" ht="12" x14ac:dyDescent="0.2">
      <c r="A26" s="115" t="s">
        <v>837</v>
      </c>
      <c r="B26" s="116" t="s">
        <v>712</v>
      </c>
      <c r="C26" s="117" t="str">
        <f>C27</f>
        <v>нд</v>
      </c>
      <c r="D26" s="222">
        <f>D27+D28+D30</f>
        <v>18.0486</v>
      </c>
      <c r="E26" s="223">
        <f t="shared" ref="E26:W26" si="0">E27+E28</f>
        <v>0</v>
      </c>
      <c r="F26" s="223">
        <f t="shared" si="0"/>
        <v>0</v>
      </c>
      <c r="G26" s="222">
        <f>G28+G30</f>
        <v>18.0486</v>
      </c>
      <c r="H26" s="223">
        <f>H27+H28</f>
        <v>0</v>
      </c>
      <c r="I26" s="222">
        <f>I27+I28+I30</f>
        <v>10.491419999999998</v>
      </c>
      <c r="J26" s="223">
        <f t="shared" si="0"/>
        <v>0</v>
      </c>
      <c r="K26" s="223">
        <f t="shared" si="0"/>
        <v>0</v>
      </c>
      <c r="L26" s="222">
        <f>L27+L28+L30</f>
        <v>10.491419999999998</v>
      </c>
      <c r="M26" s="223">
        <f t="shared" si="0"/>
        <v>0</v>
      </c>
      <c r="N26" s="223">
        <f t="shared" si="0"/>
        <v>0</v>
      </c>
      <c r="O26" s="223">
        <f t="shared" si="0"/>
        <v>0</v>
      </c>
      <c r="P26" s="223">
        <f t="shared" si="0"/>
        <v>0</v>
      </c>
      <c r="Q26" s="223">
        <f t="shared" si="0"/>
        <v>0</v>
      </c>
      <c r="R26" s="223">
        <f t="shared" si="0"/>
        <v>0</v>
      </c>
      <c r="S26" s="223">
        <f t="shared" si="0"/>
        <v>0</v>
      </c>
      <c r="T26" s="225">
        <f t="shared" si="0"/>
        <v>1.6421952</v>
      </c>
      <c r="U26" s="225">
        <f>I26/D26</f>
        <v>0.58128719125029071</v>
      </c>
      <c r="V26" s="223">
        <f t="shared" si="0"/>
        <v>0</v>
      </c>
      <c r="W26" s="243">
        <f t="shared" si="0"/>
        <v>0</v>
      </c>
      <c r="X26" s="243" t="s">
        <v>872</v>
      </c>
    </row>
    <row r="27" spans="1:24" s="230" customFormat="1" ht="12" x14ac:dyDescent="0.2">
      <c r="A27" s="118" t="s">
        <v>838</v>
      </c>
      <c r="B27" s="119" t="s">
        <v>839</v>
      </c>
      <c r="C27" s="120" t="str">
        <f t="shared" ref="C27:I27" si="1">C34</f>
        <v>нд</v>
      </c>
      <c r="D27" s="228">
        <f t="shared" si="1"/>
        <v>0</v>
      </c>
      <c r="E27" s="228">
        <f t="shared" si="1"/>
        <v>0</v>
      </c>
      <c r="F27" s="228">
        <f t="shared" si="1"/>
        <v>0</v>
      </c>
      <c r="G27" s="228">
        <f t="shared" si="1"/>
        <v>0</v>
      </c>
      <c r="H27" s="228">
        <f t="shared" si="1"/>
        <v>0</v>
      </c>
      <c r="I27" s="228">
        <f t="shared" si="1"/>
        <v>0</v>
      </c>
      <c r="J27" s="228">
        <f t="shared" ref="J27:X27" si="2">J34</f>
        <v>0</v>
      </c>
      <c r="K27" s="228">
        <f t="shared" si="2"/>
        <v>0</v>
      </c>
      <c r="L27" s="228">
        <f t="shared" si="2"/>
        <v>0</v>
      </c>
      <c r="M27" s="228">
        <f t="shared" si="2"/>
        <v>0</v>
      </c>
      <c r="N27" s="228">
        <f t="shared" si="2"/>
        <v>0</v>
      </c>
      <c r="O27" s="228">
        <f t="shared" si="2"/>
        <v>0</v>
      </c>
      <c r="P27" s="228">
        <f t="shared" si="2"/>
        <v>0</v>
      </c>
      <c r="Q27" s="228">
        <f t="shared" si="2"/>
        <v>0</v>
      </c>
      <c r="R27" s="228">
        <f t="shared" si="2"/>
        <v>0</v>
      </c>
      <c r="S27" s="228">
        <f t="shared" si="2"/>
        <v>0</v>
      </c>
      <c r="T27" s="228">
        <f t="shared" si="2"/>
        <v>0</v>
      </c>
      <c r="U27" s="228">
        <v>0</v>
      </c>
      <c r="V27" s="228">
        <f t="shared" si="2"/>
        <v>0</v>
      </c>
      <c r="W27" s="244">
        <f t="shared" si="2"/>
        <v>0</v>
      </c>
      <c r="X27" s="244" t="str">
        <f t="shared" si="2"/>
        <v>нд</v>
      </c>
    </row>
    <row r="28" spans="1:24" s="230" customFormat="1" ht="28.5" customHeight="1" x14ac:dyDescent="0.2">
      <c r="A28" s="118" t="s">
        <v>840</v>
      </c>
      <c r="B28" s="119" t="s">
        <v>841</v>
      </c>
      <c r="C28" s="120" t="str">
        <f>C55</f>
        <v>нд</v>
      </c>
      <c r="D28" s="200">
        <f>G28</f>
        <v>14.423789999999999</v>
      </c>
      <c r="E28" s="162">
        <f t="shared" ref="E28:X28" si="3">E55</f>
        <v>0</v>
      </c>
      <c r="F28" s="162">
        <f t="shared" si="3"/>
        <v>0</v>
      </c>
      <c r="G28" s="200">
        <f>G55</f>
        <v>14.423789999999999</v>
      </c>
      <c r="H28" s="162">
        <f t="shared" si="3"/>
        <v>0</v>
      </c>
      <c r="I28" s="217">
        <f t="shared" si="3"/>
        <v>10.491419999999998</v>
      </c>
      <c r="J28" s="162">
        <f t="shared" si="3"/>
        <v>0</v>
      </c>
      <c r="K28" s="162">
        <f t="shared" si="3"/>
        <v>0</v>
      </c>
      <c r="L28" s="217">
        <f>L55</f>
        <v>10.491419999999998</v>
      </c>
      <c r="M28" s="162">
        <f t="shared" si="3"/>
        <v>0</v>
      </c>
      <c r="N28" s="162">
        <f t="shared" si="3"/>
        <v>0</v>
      </c>
      <c r="O28" s="162">
        <f t="shared" si="3"/>
        <v>0</v>
      </c>
      <c r="P28" s="162">
        <f t="shared" si="3"/>
        <v>0</v>
      </c>
      <c r="Q28" s="162">
        <f t="shared" si="3"/>
        <v>0</v>
      </c>
      <c r="R28" s="162">
        <f t="shared" si="3"/>
        <v>0</v>
      </c>
      <c r="S28" s="162">
        <f t="shared" si="3"/>
        <v>0</v>
      </c>
      <c r="T28" s="200">
        <f>T55</f>
        <v>1.6421952</v>
      </c>
      <c r="U28" s="200">
        <f>I28/D28</f>
        <v>0.7273691588687855</v>
      </c>
      <c r="V28" s="162">
        <f t="shared" si="3"/>
        <v>0</v>
      </c>
      <c r="W28" s="120">
        <f t="shared" si="3"/>
        <v>0</v>
      </c>
      <c r="X28" s="120" t="str">
        <f t="shared" si="3"/>
        <v>нд</v>
      </c>
    </row>
    <row r="29" spans="1:24" s="3" customFormat="1" ht="44.25" customHeight="1" x14ac:dyDescent="0.2">
      <c r="A29" s="121" t="s">
        <v>842</v>
      </c>
      <c r="B29" s="122" t="s">
        <v>843</v>
      </c>
      <c r="C29" s="28" t="s">
        <v>872</v>
      </c>
      <c r="D29" s="218" t="s">
        <v>872</v>
      </c>
      <c r="E29" s="218" t="s">
        <v>872</v>
      </c>
      <c r="F29" s="218" t="s">
        <v>872</v>
      </c>
      <c r="G29" s="218" t="s">
        <v>872</v>
      </c>
      <c r="H29" s="218" t="s">
        <v>872</v>
      </c>
      <c r="I29" s="218" t="s">
        <v>872</v>
      </c>
      <c r="J29" s="218" t="s">
        <v>872</v>
      </c>
      <c r="K29" s="218" t="s">
        <v>872</v>
      </c>
      <c r="L29" s="218" t="s">
        <v>872</v>
      </c>
      <c r="M29" s="218" t="s">
        <v>872</v>
      </c>
      <c r="N29" s="218" t="s">
        <v>872</v>
      </c>
      <c r="O29" s="218" t="s">
        <v>872</v>
      </c>
      <c r="P29" s="218" t="s">
        <v>872</v>
      </c>
      <c r="Q29" s="218" t="s">
        <v>872</v>
      </c>
      <c r="R29" s="218" t="s">
        <v>872</v>
      </c>
      <c r="S29" s="218" t="s">
        <v>872</v>
      </c>
      <c r="T29" s="218" t="s">
        <v>872</v>
      </c>
      <c r="U29" s="218" t="s">
        <v>872</v>
      </c>
      <c r="V29" s="218" t="s">
        <v>872</v>
      </c>
      <c r="W29" s="28" t="s">
        <v>872</v>
      </c>
      <c r="X29" s="28" t="s">
        <v>872</v>
      </c>
    </row>
    <row r="30" spans="1:24" s="3" customFormat="1" ht="26.25" customHeight="1" x14ac:dyDescent="0.2">
      <c r="A30" s="121" t="s">
        <v>844</v>
      </c>
      <c r="B30" s="122" t="s">
        <v>845</v>
      </c>
      <c r="C30" s="28" t="s">
        <v>872</v>
      </c>
      <c r="D30" s="218">
        <f>D84</f>
        <v>3.6248100000000001</v>
      </c>
      <c r="E30" s="185">
        <f>E84</f>
        <v>0</v>
      </c>
      <c r="F30" s="185">
        <f>F84</f>
        <v>0</v>
      </c>
      <c r="G30" s="218">
        <f>G84</f>
        <v>3.6248100000000001</v>
      </c>
      <c r="H30" s="185">
        <v>0</v>
      </c>
      <c r="I30" s="218">
        <f>I84</f>
        <v>0</v>
      </c>
      <c r="J30" s="185">
        <f>J84</f>
        <v>0</v>
      </c>
      <c r="K30" s="185">
        <f>K84</f>
        <v>0</v>
      </c>
      <c r="L30" s="218">
        <f>L84</f>
        <v>0</v>
      </c>
      <c r="M30" s="218" t="s">
        <v>872</v>
      </c>
      <c r="N30" s="218" t="s">
        <v>872</v>
      </c>
      <c r="O30" s="218" t="s">
        <v>872</v>
      </c>
      <c r="P30" s="218" t="s">
        <v>872</v>
      </c>
      <c r="Q30" s="218" t="s">
        <v>872</v>
      </c>
      <c r="R30" s="218" t="s">
        <v>872</v>
      </c>
      <c r="S30" s="218" t="s">
        <v>872</v>
      </c>
      <c r="T30" s="218" t="s">
        <v>872</v>
      </c>
      <c r="U30" s="218" t="s">
        <v>872</v>
      </c>
      <c r="V30" s="218" t="s">
        <v>872</v>
      </c>
      <c r="W30" s="28" t="s">
        <v>872</v>
      </c>
      <c r="X30" s="28" t="s">
        <v>872</v>
      </c>
    </row>
    <row r="31" spans="1:24" s="3" customFormat="1" ht="30" customHeight="1" x14ac:dyDescent="0.2">
      <c r="A31" s="121" t="s">
        <v>846</v>
      </c>
      <c r="B31" s="122" t="s">
        <v>847</v>
      </c>
      <c r="C31" s="28" t="s">
        <v>872</v>
      </c>
      <c r="D31" s="218" t="s">
        <v>872</v>
      </c>
      <c r="E31" s="218" t="s">
        <v>872</v>
      </c>
      <c r="F31" s="218" t="s">
        <v>872</v>
      </c>
      <c r="G31" s="218" t="s">
        <v>872</v>
      </c>
      <c r="H31" s="218" t="s">
        <v>872</v>
      </c>
      <c r="I31" s="218" t="s">
        <v>872</v>
      </c>
      <c r="J31" s="218" t="s">
        <v>872</v>
      </c>
      <c r="K31" s="218" t="s">
        <v>872</v>
      </c>
      <c r="L31" s="218" t="s">
        <v>872</v>
      </c>
      <c r="M31" s="218" t="s">
        <v>872</v>
      </c>
      <c r="N31" s="218" t="s">
        <v>872</v>
      </c>
      <c r="O31" s="218" t="s">
        <v>872</v>
      </c>
      <c r="P31" s="218" t="s">
        <v>872</v>
      </c>
      <c r="Q31" s="218" t="s">
        <v>872</v>
      </c>
      <c r="R31" s="218" t="s">
        <v>872</v>
      </c>
      <c r="S31" s="218" t="s">
        <v>872</v>
      </c>
      <c r="T31" s="218" t="s">
        <v>872</v>
      </c>
      <c r="U31" s="218" t="s">
        <v>872</v>
      </c>
      <c r="V31" s="218" t="s">
        <v>872</v>
      </c>
      <c r="W31" s="28" t="s">
        <v>872</v>
      </c>
      <c r="X31" s="28" t="s">
        <v>872</v>
      </c>
    </row>
    <row r="32" spans="1:24" s="3" customFormat="1" ht="12" x14ac:dyDescent="0.2">
      <c r="A32" s="121" t="s">
        <v>848</v>
      </c>
      <c r="B32" s="122" t="s">
        <v>849</v>
      </c>
      <c r="C32" s="28" t="s">
        <v>872</v>
      </c>
      <c r="D32" s="218" t="s">
        <v>872</v>
      </c>
      <c r="E32" s="218" t="s">
        <v>872</v>
      </c>
      <c r="F32" s="218" t="s">
        <v>872</v>
      </c>
      <c r="G32" s="218" t="s">
        <v>872</v>
      </c>
      <c r="H32" s="218" t="s">
        <v>872</v>
      </c>
      <c r="I32" s="218" t="s">
        <v>872</v>
      </c>
      <c r="J32" s="218" t="s">
        <v>872</v>
      </c>
      <c r="K32" s="218" t="s">
        <v>872</v>
      </c>
      <c r="L32" s="218" t="s">
        <v>872</v>
      </c>
      <c r="M32" s="218" t="s">
        <v>872</v>
      </c>
      <c r="N32" s="218" t="s">
        <v>872</v>
      </c>
      <c r="O32" s="218" t="s">
        <v>872</v>
      </c>
      <c r="P32" s="218" t="s">
        <v>872</v>
      </c>
      <c r="Q32" s="218" t="s">
        <v>872</v>
      </c>
      <c r="R32" s="218" t="s">
        <v>872</v>
      </c>
      <c r="S32" s="218" t="s">
        <v>872</v>
      </c>
      <c r="T32" s="218" t="s">
        <v>872</v>
      </c>
      <c r="U32" s="218" t="s">
        <v>872</v>
      </c>
      <c r="V32" s="218" t="s">
        <v>872</v>
      </c>
      <c r="W32" s="28" t="s">
        <v>872</v>
      </c>
      <c r="X32" s="28" t="s">
        <v>872</v>
      </c>
    </row>
    <row r="33" spans="1:24" s="3" customFormat="1" ht="12" x14ac:dyDescent="0.2">
      <c r="A33" s="123" t="s">
        <v>850</v>
      </c>
      <c r="B33" s="124" t="s">
        <v>909</v>
      </c>
      <c r="C33" s="28" t="s">
        <v>872</v>
      </c>
      <c r="D33" s="218" t="s">
        <v>872</v>
      </c>
      <c r="E33" s="218" t="s">
        <v>872</v>
      </c>
      <c r="F33" s="218" t="s">
        <v>872</v>
      </c>
      <c r="G33" s="218" t="s">
        <v>872</v>
      </c>
      <c r="H33" s="218" t="s">
        <v>872</v>
      </c>
      <c r="I33" s="218" t="s">
        <v>872</v>
      </c>
      <c r="J33" s="218" t="s">
        <v>872</v>
      </c>
      <c r="K33" s="218" t="s">
        <v>872</v>
      </c>
      <c r="L33" s="218" t="s">
        <v>872</v>
      </c>
      <c r="M33" s="218" t="s">
        <v>872</v>
      </c>
      <c r="N33" s="218" t="s">
        <v>872</v>
      </c>
      <c r="O33" s="218" t="s">
        <v>872</v>
      </c>
      <c r="P33" s="218" t="s">
        <v>872</v>
      </c>
      <c r="Q33" s="218" t="s">
        <v>872</v>
      </c>
      <c r="R33" s="218" t="s">
        <v>872</v>
      </c>
      <c r="S33" s="218" t="s">
        <v>872</v>
      </c>
      <c r="T33" s="218" t="s">
        <v>872</v>
      </c>
      <c r="U33" s="218" t="s">
        <v>872</v>
      </c>
      <c r="V33" s="218" t="s">
        <v>872</v>
      </c>
      <c r="W33" s="28" t="s">
        <v>872</v>
      </c>
      <c r="X33" s="28" t="s">
        <v>872</v>
      </c>
    </row>
    <row r="34" spans="1:24" s="230" customFormat="1" ht="18.75" customHeight="1" x14ac:dyDescent="0.2">
      <c r="A34" s="125" t="s">
        <v>20</v>
      </c>
      <c r="B34" s="126" t="s">
        <v>851</v>
      </c>
      <c r="C34" s="120" t="str">
        <f t="shared" ref="C34:I34" si="4">C51</f>
        <v>нд</v>
      </c>
      <c r="D34" s="228">
        <f t="shared" si="4"/>
        <v>0</v>
      </c>
      <c r="E34" s="228">
        <f t="shared" si="4"/>
        <v>0</v>
      </c>
      <c r="F34" s="228">
        <f t="shared" si="4"/>
        <v>0</v>
      </c>
      <c r="G34" s="228">
        <f t="shared" si="4"/>
        <v>0</v>
      </c>
      <c r="H34" s="228">
        <f t="shared" si="4"/>
        <v>0</v>
      </c>
      <c r="I34" s="228">
        <f t="shared" si="4"/>
        <v>0</v>
      </c>
      <c r="J34" s="228">
        <f t="shared" ref="J34:X34" si="5">J51</f>
        <v>0</v>
      </c>
      <c r="K34" s="228">
        <f t="shared" si="5"/>
        <v>0</v>
      </c>
      <c r="L34" s="228">
        <f t="shared" si="5"/>
        <v>0</v>
      </c>
      <c r="M34" s="228">
        <f t="shared" si="5"/>
        <v>0</v>
      </c>
      <c r="N34" s="228">
        <f t="shared" si="5"/>
        <v>0</v>
      </c>
      <c r="O34" s="228">
        <f t="shared" si="5"/>
        <v>0</v>
      </c>
      <c r="P34" s="228">
        <f t="shared" si="5"/>
        <v>0</v>
      </c>
      <c r="Q34" s="228">
        <f t="shared" si="5"/>
        <v>0</v>
      </c>
      <c r="R34" s="228">
        <f t="shared" si="5"/>
        <v>0</v>
      </c>
      <c r="S34" s="228">
        <f t="shared" si="5"/>
        <v>0</v>
      </c>
      <c r="T34" s="228">
        <f t="shared" si="5"/>
        <v>0</v>
      </c>
      <c r="U34" s="228">
        <f t="shared" si="5"/>
        <v>0</v>
      </c>
      <c r="V34" s="228">
        <f t="shared" si="5"/>
        <v>0</v>
      </c>
      <c r="W34" s="244">
        <f t="shared" si="5"/>
        <v>0</v>
      </c>
      <c r="X34" s="244" t="str">
        <f t="shared" si="5"/>
        <v>нд</v>
      </c>
    </row>
    <row r="35" spans="1:24" s="3" customFormat="1" ht="31.5" customHeight="1" x14ac:dyDescent="0.2">
      <c r="A35" s="123" t="s">
        <v>22</v>
      </c>
      <c r="B35" s="124" t="s">
        <v>852</v>
      </c>
      <c r="C35" s="28" t="s">
        <v>872</v>
      </c>
      <c r="D35" s="218" t="s">
        <v>872</v>
      </c>
      <c r="E35" s="218" t="s">
        <v>872</v>
      </c>
      <c r="F35" s="218" t="s">
        <v>872</v>
      </c>
      <c r="G35" s="218" t="s">
        <v>872</v>
      </c>
      <c r="H35" s="218" t="s">
        <v>872</v>
      </c>
      <c r="I35" s="218" t="s">
        <v>872</v>
      </c>
      <c r="J35" s="218" t="s">
        <v>872</v>
      </c>
      <c r="K35" s="218" t="s">
        <v>872</v>
      </c>
      <c r="L35" s="218" t="s">
        <v>872</v>
      </c>
      <c r="M35" s="218" t="s">
        <v>872</v>
      </c>
      <c r="N35" s="218" t="s">
        <v>872</v>
      </c>
      <c r="O35" s="218" t="s">
        <v>872</v>
      </c>
      <c r="P35" s="218" t="s">
        <v>872</v>
      </c>
      <c r="Q35" s="218" t="s">
        <v>872</v>
      </c>
      <c r="R35" s="218" t="s">
        <v>872</v>
      </c>
      <c r="S35" s="218" t="s">
        <v>872</v>
      </c>
      <c r="T35" s="218" t="s">
        <v>872</v>
      </c>
      <c r="U35" s="218" t="s">
        <v>872</v>
      </c>
      <c r="V35" s="218" t="s">
        <v>872</v>
      </c>
      <c r="W35" s="28" t="s">
        <v>872</v>
      </c>
      <c r="X35" s="28" t="s">
        <v>872</v>
      </c>
    </row>
    <row r="36" spans="1:24" s="3" customFormat="1" ht="38.25" hidden="1" customHeight="1" outlineLevel="1" x14ac:dyDescent="0.2">
      <c r="A36" s="123" t="s">
        <v>439</v>
      </c>
      <c r="B36" s="124" t="s">
        <v>853</v>
      </c>
      <c r="C36" s="28" t="s">
        <v>872</v>
      </c>
      <c r="D36" s="218" t="s">
        <v>872</v>
      </c>
      <c r="E36" s="218" t="s">
        <v>872</v>
      </c>
      <c r="F36" s="218" t="s">
        <v>872</v>
      </c>
      <c r="G36" s="218" t="s">
        <v>872</v>
      </c>
      <c r="H36" s="218" t="s">
        <v>872</v>
      </c>
      <c r="I36" s="218" t="s">
        <v>872</v>
      </c>
      <c r="J36" s="218" t="s">
        <v>872</v>
      </c>
      <c r="K36" s="218" t="s">
        <v>872</v>
      </c>
      <c r="L36" s="218" t="s">
        <v>872</v>
      </c>
      <c r="M36" s="218" t="s">
        <v>872</v>
      </c>
      <c r="N36" s="218" t="s">
        <v>872</v>
      </c>
      <c r="O36" s="218" t="s">
        <v>872</v>
      </c>
      <c r="P36" s="218" t="s">
        <v>872</v>
      </c>
      <c r="Q36" s="218" t="s">
        <v>872</v>
      </c>
      <c r="R36" s="218" t="s">
        <v>872</v>
      </c>
      <c r="S36" s="218" t="s">
        <v>872</v>
      </c>
      <c r="T36" s="218" t="s">
        <v>872</v>
      </c>
      <c r="U36" s="218" t="s">
        <v>872</v>
      </c>
      <c r="V36" s="218" t="s">
        <v>872</v>
      </c>
      <c r="W36" s="28" t="s">
        <v>872</v>
      </c>
      <c r="X36" s="28" t="s">
        <v>872</v>
      </c>
    </row>
    <row r="37" spans="1:24" s="3" customFormat="1" ht="38.25" hidden="1" customHeight="1" outlineLevel="1" x14ac:dyDescent="0.2">
      <c r="A37" s="123" t="s">
        <v>444</v>
      </c>
      <c r="B37" s="124" t="s">
        <v>854</v>
      </c>
      <c r="C37" s="28" t="s">
        <v>872</v>
      </c>
      <c r="D37" s="218" t="s">
        <v>872</v>
      </c>
      <c r="E37" s="218" t="s">
        <v>872</v>
      </c>
      <c r="F37" s="218" t="s">
        <v>872</v>
      </c>
      <c r="G37" s="218" t="s">
        <v>872</v>
      </c>
      <c r="H37" s="218" t="s">
        <v>872</v>
      </c>
      <c r="I37" s="218" t="s">
        <v>872</v>
      </c>
      <c r="J37" s="218" t="s">
        <v>872</v>
      </c>
      <c r="K37" s="218" t="s">
        <v>872</v>
      </c>
      <c r="L37" s="218" t="s">
        <v>872</v>
      </c>
      <c r="M37" s="218" t="s">
        <v>872</v>
      </c>
      <c r="N37" s="218" t="s">
        <v>872</v>
      </c>
      <c r="O37" s="218" t="s">
        <v>872</v>
      </c>
      <c r="P37" s="218" t="s">
        <v>872</v>
      </c>
      <c r="Q37" s="218" t="s">
        <v>872</v>
      </c>
      <c r="R37" s="218" t="s">
        <v>872</v>
      </c>
      <c r="S37" s="218" t="s">
        <v>872</v>
      </c>
      <c r="T37" s="218" t="s">
        <v>872</v>
      </c>
      <c r="U37" s="218" t="s">
        <v>872</v>
      </c>
      <c r="V37" s="218" t="s">
        <v>872</v>
      </c>
      <c r="W37" s="28" t="s">
        <v>872</v>
      </c>
      <c r="X37" s="28" t="s">
        <v>872</v>
      </c>
    </row>
    <row r="38" spans="1:24" s="3" customFormat="1" ht="46.5" hidden="1" customHeight="1" outlineLevel="1" x14ac:dyDescent="0.2">
      <c r="A38" s="123" t="s">
        <v>446</v>
      </c>
      <c r="B38" s="124" t="s">
        <v>855</v>
      </c>
      <c r="C38" s="28" t="s">
        <v>872</v>
      </c>
      <c r="D38" s="218" t="s">
        <v>872</v>
      </c>
      <c r="E38" s="218" t="s">
        <v>872</v>
      </c>
      <c r="F38" s="218" t="s">
        <v>872</v>
      </c>
      <c r="G38" s="218" t="s">
        <v>872</v>
      </c>
      <c r="H38" s="218" t="s">
        <v>872</v>
      </c>
      <c r="I38" s="218" t="s">
        <v>872</v>
      </c>
      <c r="J38" s="218" t="s">
        <v>872</v>
      </c>
      <c r="K38" s="218" t="s">
        <v>872</v>
      </c>
      <c r="L38" s="218" t="s">
        <v>872</v>
      </c>
      <c r="M38" s="218" t="s">
        <v>872</v>
      </c>
      <c r="N38" s="218" t="s">
        <v>872</v>
      </c>
      <c r="O38" s="218" t="s">
        <v>872</v>
      </c>
      <c r="P38" s="218" t="s">
        <v>872</v>
      </c>
      <c r="Q38" s="218" t="s">
        <v>872</v>
      </c>
      <c r="R38" s="218" t="s">
        <v>872</v>
      </c>
      <c r="S38" s="218" t="s">
        <v>872</v>
      </c>
      <c r="T38" s="218" t="s">
        <v>872</v>
      </c>
      <c r="U38" s="218" t="s">
        <v>872</v>
      </c>
      <c r="V38" s="218" t="s">
        <v>872</v>
      </c>
      <c r="W38" s="28" t="s">
        <v>872</v>
      </c>
      <c r="X38" s="28" t="s">
        <v>872</v>
      </c>
    </row>
    <row r="39" spans="1:24" s="3" customFormat="1" ht="26.25" customHeight="1" collapsed="1" x14ac:dyDescent="0.2">
      <c r="A39" s="123" t="s">
        <v>24</v>
      </c>
      <c r="B39" s="124" t="s">
        <v>856</v>
      </c>
      <c r="C39" s="28" t="s">
        <v>872</v>
      </c>
      <c r="D39" s="218" t="s">
        <v>872</v>
      </c>
      <c r="E39" s="218" t="s">
        <v>872</v>
      </c>
      <c r="F39" s="218" t="s">
        <v>872</v>
      </c>
      <c r="G39" s="218" t="s">
        <v>872</v>
      </c>
      <c r="H39" s="218" t="s">
        <v>872</v>
      </c>
      <c r="I39" s="218" t="s">
        <v>872</v>
      </c>
      <c r="J39" s="218" t="s">
        <v>872</v>
      </c>
      <c r="K39" s="218" t="s">
        <v>872</v>
      </c>
      <c r="L39" s="218" t="s">
        <v>872</v>
      </c>
      <c r="M39" s="218" t="s">
        <v>872</v>
      </c>
      <c r="N39" s="218" t="s">
        <v>872</v>
      </c>
      <c r="O39" s="218" t="s">
        <v>872</v>
      </c>
      <c r="P39" s="218" t="s">
        <v>872</v>
      </c>
      <c r="Q39" s="218" t="s">
        <v>872</v>
      </c>
      <c r="R39" s="218" t="s">
        <v>872</v>
      </c>
      <c r="S39" s="218" t="s">
        <v>872</v>
      </c>
      <c r="T39" s="218" t="s">
        <v>872</v>
      </c>
      <c r="U39" s="218" t="s">
        <v>872</v>
      </c>
      <c r="V39" s="218" t="s">
        <v>872</v>
      </c>
      <c r="W39" s="28" t="s">
        <v>872</v>
      </c>
      <c r="X39" s="28" t="s">
        <v>872</v>
      </c>
    </row>
    <row r="40" spans="1:24" s="3" customFormat="1" ht="49.5" hidden="1" customHeight="1" outlineLevel="1" x14ac:dyDescent="0.2">
      <c r="A40" s="123" t="s">
        <v>467</v>
      </c>
      <c r="B40" s="124" t="s">
        <v>857</v>
      </c>
      <c r="C40" s="28" t="s">
        <v>872</v>
      </c>
      <c r="D40" s="218" t="s">
        <v>872</v>
      </c>
      <c r="E40" s="218" t="s">
        <v>872</v>
      </c>
      <c r="F40" s="218" t="s">
        <v>872</v>
      </c>
      <c r="G40" s="218" t="s">
        <v>872</v>
      </c>
      <c r="H40" s="218" t="s">
        <v>872</v>
      </c>
      <c r="I40" s="218" t="s">
        <v>872</v>
      </c>
      <c r="J40" s="218" t="s">
        <v>872</v>
      </c>
      <c r="K40" s="218" t="s">
        <v>872</v>
      </c>
      <c r="L40" s="218" t="s">
        <v>872</v>
      </c>
      <c r="M40" s="218" t="s">
        <v>872</v>
      </c>
      <c r="N40" s="218" t="s">
        <v>872</v>
      </c>
      <c r="O40" s="218" t="s">
        <v>872</v>
      </c>
      <c r="P40" s="218" t="s">
        <v>872</v>
      </c>
      <c r="Q40" s="218" t="s">
        <v>872</v>
      </c>
      <c r="R40" s="218" t="s">
        <v>872</v>
      </c>
      <c r="S40" s="218" t="s">
        <v>872</v>
      </c>
      <c r="T40" s="218" t="s">
        <v>872</v>
      </c>
      <c r="U40" s="218" t="s">
        <v>872</v>
      </c>
      <c r="V40" s="218" t="s">
        <v>872</v>
      </c>
      <c r="W40" s="28" t="s">
        <v>872</v>
      </c>
      <c r="X40" s="28" t="s">
        <v>872</v>
      </c>
    </row>
    <row r="41" spans="1:24" s="3" customFormat="1" ht="33" hidden="1" customHeight="1" outlineLevel="1" x14ac:dyDescent="0.2">
      <c r="A41" s="123" t="s">
        <v>468</v>
      </c>
      <c r="B41" s="124" t="s">
        <v>858</v>
      </c>
      <c r="C41" s="28" t="s">
        <v>872</v>
      </c>
      <c r="D41" s="218" t="s">
        <v>872</v>
      </c>
      <c r="E41" s="218" t="s">
        <v>872</v>
      </c>
      <c r="F41" s="218" t="s">
        <v>872</v>
      </c>
      <c r="G41" s="218" t="s">
        <v>872</v>
      </c>
      <c r="H41" s="218" t="s">
        <v>872</v>
      </c>
      <c r="I41" s="218" t="s">
        <v>872</v>
      </c>
      <c r="J41" s="218" t="s">
        <v>872</v>
      </c>
      <c r="K41" s="218" t="s">
        <v>872</v>
      </c>
      <c r="L41" s="218" t="s">
        <v>872</v>
      </c>
      <c r="M41" s="218" t="s">
        <v>872</v>
      </c>
      <c r="N41" s="218" t="s">
        <v>872</v>
      </c>
      <c r="O41" s="218" t="s">
        <v>872</v>
      </c>
      <c r="P41" s="218" t="s">
        <v>872</v>
      </c>
      <c r="Q41" s="218" t="s">
        <v>872</v>
      </c>
      <c r="R41" s="218" t="s">
        <v>872</v>
      </c>
      <c r="S41" s="218" t="s">
        <v>872</v>
      </c>
      <c r="T41" s="218" t="s">
        <v>872</v>
      </c>
      <c r="U41" s="218" t="s">
        <v>872</v>
      </c>
      <c r="V41" s="218" t="s">
        <v>872</v>
      </c>
      <c r="W41" s="28" t="s">
        <v>872</v>
      </c>
      <c r="X41" s="28" t="s">
        <v>872</v>
      </c>
    </row>
    <row r="42" spans="1:24" s="3" customFormat="1" ht="35.25" customHeight="1" collapsed="1" x14ac:dyDescent="0.2">
      <c r="A42" s="123" t="s">
        <v>26</v>
      </c>
      <c r="B42" s="124" t="s">
        <v>859</v>
      </c>
      <c r="C42" s="28" t="s">
        <v>872</v>
      </c>
      <c r="D42" s="218" t="s">
        <v>872</v>
      </c>
      <c r="E42" s="218" t="s">
        <v>872</v>
      </c>
      <c r="F42" s="218" t="s">
        <v>872</v>
      </c>
      <c r="G42" s="218" t="s">
        <v>872</v>
      </c>
      <c r="H42" s="218" t="s">
        <v>872</v>
      </c>
      <c r="I42" s="218" t="s">
        <v>872</v>
      </c>
      <c r="J42" s="218" t="s">
        <v>872</v>
      </c>
      <c r="K42" s="218" t="s">
        <v>872</v>
      </c>
      <c r="L42" s="218" t="s">
        <v>872</v>
      </c>
      <c r="M42" s="218" t="s">
        <v>872</v>
      </c>
      <c r="N42" s="218" t="s">
        <v>872</v>
      </c>
      <c r="O42" s="218" t="s">
        <v>872</v>
      </c>
      <c r="P42" s="218" t="s">
        <v>872</v>
      </c>
      <c r="Q42" s="218" t="s">
        <v>872</v>
      </c>
      <c r="R42" s="218" t="s">
        <v>872</v>
      </c>
      <c r="S42" s="218" t="s">
        <v>872</v>
      </c>
      <c r="T42" s="218" t="s">
        <v>872</v>
      </c>
      <c r="U42" s="218" t="s">
        <v>872</v>
      </c>
      <c r="V42" s="218" t="s">
        <v>872</v>
      </c>
      <c r="W42" s="28" t="s">
        <v>872</v>
      </c>
      <c r="X42" s="28" t="s">
        <v>872</v>
      </c>
    </row>
    <row r="43" spans="1:24" s="3" customFormat="1" ht="35.25" hidden="1" customHeight="1" outlineLevel="1" x14ac:dyDescent="0.2">
      <c r="A43" s="123" t="s">
        <v>860</v>
      </c>
      <c r="B43" s="124" t="s">
        <v>861</v>
      </c>
      <c r="C43" s="28" t="s">
        <v>872</v>
      </c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7"/>
      <c r="X43" s="27"/>
    </row>
    <row r="44" spans="1:24" s="3" customFormat="1" ht="69.75" hidden="1" customHeight="1" outlineLevel="1" x14ac:dyDescent="0.2">
      <c r="A44" s="123" t="s">
        <v>860</v>
      </c>
      <c r="B44" s="124" t="s">
        <v>862</v>
      </c>
      <c r="C44" s="28" t="s">
        <v>872</v>
      </c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7"/>
      <c r="X44" s="27"/>
    </row>
    <row r="45" spans="1:24" s="3" customFormat="1" ht="69.75" hidden="1" customHeight="1" outlineLevel="1" x14ac:dyDescent="0.2">
      <c r="A45" s="123" t="s">
        <v>860</v>
      </c>
      <c r="B45" s="124" t="s">
        <v>863</v>
      </c>
      <c r="C45" s="28" t="s">
        <v>872</v>
      </c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7"/>
      <c r="X45" s="27"/>
    </row>
    <row r="46" spans="1:24" s="3" customFormat="1" ht="69.75" hidden="1" customHeight="1" outlineLevel="1" x14ac:dyDescent="0.2">
      <c r="A46" s="123" t="s">
        <v>860</v>
      </c>
      <c r="B46" s="124" t="s">
        <v>864</v>
      </c>
      <c r="C46" s="28" t="s">
        <v>872</v>
      </c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7"/>
      <c r="X46" s="27"/>
    </row>
    <row r="47" spans="1:24" s="3" customFormat="1" ht="35.25" hidden="1" customHeight="1" outlineLevel="1" x14ac:dyDescent="0.2">
      <c r="A47" s="123" t="s">
        <v>865</v>
      </c>
      <c r="B47" s="124" t="s">
        <v>861</v>
      </c>
      <c r="C47" s="28" t="s">
        <v>872</v>
      </c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7"/>
      <c r="X47" s="27"/>
    </row>
    <row r="48" spans="1:24" s="3" customFormat="1" ht="79.5" hidden="1" customHeight="1" outlineLevel="1" x14ac:dyDescent="0.2">
      <c r="A48" s="123" t="s">
        <v>865</v>
      </c>
      <c r="B48" s="124" t="s">
        <v>862</v>
      </c>
      <c r="C48" s="28" t="s">
        <v>872</v>
      </c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7"/>
      <c r="X48" s="27"/>
    </row>
    <row r="49" spans="1:24" s="3" customFormat="1" ht="62.25" hidden="1" customHeight="1" outlineLevel="1" x14ac:dyDescent="0.2">
      <c r="A49" s="123" t="s">
        <v>865</v>
      </c>
      <c r="B49" s="124" t="s">
        <v>863</v>
      </c>
      <c r="C49" s="28" t="s">
        <v>872</v>
      </c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7"/>
      <c r="X49" s="27"/>
    </row>
    <row r="50" spans="1:24" s="3" customFormat="1" ht="69.75" hidden="1" customHeight="1" outlineLevel="1" x14ac:dyDescent="0.2">
      <c r="A50" s="123" t="s">
        <v>865</v>
      </c>
      <c r="B50" s="124" t="s">
        <v>866</v>
      </c>
      <c r="C50" s="28" t="s">
        <v>872</v>
      </c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7"/>
      <c r="X50" s="27"/>
    </row>
    <row r="51" spans="1:24" s="237" customFormat="1" ht="52.5" customHeight="1" collapsed="1" x14ac:dyDescent="0.2">
      <c r="A51" s="127" t="s">
        <v>867</v>
      </c>
      <c r="B51" s="128" t="s">
        <v>868</v>
      </c>
      <c r="C51" s="129" t="str">
        <f>C52</f>
        <v>нд</v>
      </c>
      <c r="D51" s="235">
        <f>D52</f>
        <v>0</v>
      </c>
      <c r="E51" s="235">
        <f t="shared" ref="E51:X51" si="6">E52</f>
        <v>0</v>
      </c>
      <c r="F51" s="235">
        <f t="shared" si="6"/>
        <v>0</v>
      </c>
      <c r="G51" s="235">
        <f t="shared" si="6"/>
        <v>0</v>
      </c>
      <c r="H51" s="235">
        <f t="shared" si="6"/>
        <v>0</v>
      </c>
      <c r="I51" s="235">
        <f t="shared" si="6"/>
        <v>0</v>
      </c>
      <c r="J51" s="235">
        <f t="shared" si="6"/>
        <v>0</v>
      </c>
      <c r="K51" s="235">
        <f t="shared" si="6"/>
        <v>0</v>
      </c>
      <c r="L51" s="235">
        <f t="shared" si="6"/>
        <v>0</v>
      </c>
      <c r="M51" s="235">
        <f t="shared" si="6"/>
        <v>0</v>
      </c>
      <c r="N51" s="235">
        <f t="shared" si="6"/>
        <v>0</v>
      </c>
      <c r="O51" s="235">
        <f t="shared" si="6"/>
        <v>0</v>
      </c>
      <c r="P51" s="235">
        <f t="shared" si="6"/>
        <v>0</v>
      </c>
      <c r="Q51" s="235">
        <f t="shared" si="6"/>
        <v>0</v>
      </c>
      <c r="R51" s="235">
        <f t="shared" si="6"/>
        <v>0</v>
      </c>
      <c r="S51" s="235">
        <f t="shared" si="6"/>
        <v>0</v>
      </c>
      <c r="T51" s="235">
        <f t="shared" si="6"/>
        <v>0</v>
      </c>
      <c r="U51" s="235">
        <f t="shared" si="6"/>
        <v>0</v>
      </c>
      <c r="V51" s="235">
        <f t="shared" si="6"/>
        <v>0</v>
      </c>
      <c r="W51" s="246">
        <f t="shared" si="6"/>
        <v>0</v>
      </c>
      <c r="X51" s="246" t="str">
        <f t="shared" si="6"/>
        <v>нд</v>
      </c>
    </row>
    <row r="52" spans="1:24" s="212" customFormat="1" ht="41.25" customHeight="1" x14ac:dyDescent="0.2">
      <c r="A52" s="130" t="s">
        <v>869</v>
      </c>
      <c r="B52" s="131" t="s">
        <v>870</v>
      </c>
      <c r="C52" s="132" t="str">
        <f>C53</f>
        <v>нд</v>
      </c>
      <c r="D52" s="238">
        <f t="shared" ref="D52:W52" si="7">SUM(D53:D53)</f>
        <v>0</v>
      </c>
      <c r="E52" s="238">
        <f t="shared" si="7"/>
        <v>0</v>
      </c>
      <c r="F52" s="238">
        <f t="shared" si="7"/>
        <v>0</v>
      </c>
      <c r="G52" s="238">
        <f t="shared" si="7"/>
        <v>0</v>
      </c>
      <c r="H52" s="238">
        <f t="shared" si="7"/>
        <v>0</v>
      </c>
      <c r="I52" s="238">
        <f t="shared" si="7"/>
        <v>0</v>
      </c>
      <c r="J52" s="238">
        <f t="shared" si="7"/>
        <v>0</v>
      </c>
      <c r="K52" s="238">
        <f t="shared" si="7"/>
        <v>0</v>
      </c>
      <c r="L52" s="238">
        <f t="shared" si="7"/>
        <v>0</v>
      </c>
      <c r="M52" s="238">
        <f t="shared" si="7"/>
        <v>0</v>
      </c>
      <c r="N52" s="238">
        <f t="shared" si="7"/>
        <v>0</v>
      </c>
      <c r="O52" s="238">
        <f t="shared" si="7"/>
        <v>0</v>
      </c>
      <c r="P52" s="238">
        <f t="shared" si="7"/>
        <v>0</v>
      </c>
      <c r="Q52" s="238">
        <f t="shared" si="7"/>
        <v>0</v>
      </c>
      <c r="R52" s="238">
        <f t="shared" si="7"/>
        <v>0</v>
      </c>
      <c r="S52" s="238">
        <f t="shared" si="7"/>
        <v>0</v>
      </c>
      <c r="T52" s="238">
        <f t="shared" si="7"/>
        <v>0</v>
      </c>
      <c r="U52" s="238">
        <f t="shared" si="7"/>
        <v>0</v>
      </c>
      <c r="V52" s="238">
        <f t="shared" si="7"/>
        <v>0</v>
      </c>
      <c r="W52" s="247">
        <f t="shared" si="7"/>
        <v>0</v>
      </c>
      <c r="X52" s="247" t="s">
        <v>872</v>
      </c>
    </row>
    <row r="53" spans="1:24" s="213" customFormat="1" ht="30" hidden="1" customHeight="1" outlineLevel="1" x14ac:dyDescent="0.2">
      <c r="A53" s="133" t="s">
        <v>871</v>
      </c>
      <c r="B53" s="134"/>
      <c r="C53" s="135" t="s">
        <v>872</v>
      </c>
      <c r="D53" s="221">
        <f>Ф10!D51</f>
        <v>0</v>
      </c>
      <c r="E53" s="221">
        <v>0</v>
      </c>
      <c r="F53" s="221">
        <v>0</v>
      </c>
      <c r="G53" s="221">
        <f>D53/1.18</f>
        <v>0</v>
      </c>
      <c r="H53" s="221">
        <f>D53-G53</f>
        <v>0</v>
      </c>
      <c r="I53" s="221">
        <f>D53</f>
        <v>0</v>
      </c>
      <c r="J53" s="221">
        <f>E53</f>
        <v>0</v>
      </c>
      <c r="K53" s="221">
        <f>F53</f>
        <v>0</v>
      </c>
      <c r="L53" s="221">
        <f>G53</f>
        <v>0</v>
      </c>
      <c r="M53" s="221">
        <f>H53</f>
        <v>0</v>
      </c>
      <c r="N53" s="221">
        <v>0</v>
      </c>
      <c r="O53" s="221">
        <v>0</v>
      </c>
      <c r="P53" s="221">
        <v>0</v>
      </c>
      <c r="Q53" s="221">
        <v>0</v>
      </c>
      <c r="R53" s="221">
        <v>0</v>
      </c>
      <c r="S53" s="221">
        <v>0</v>
      </c>
      <c r="T53" s="221">
        <v>0</v>
      </c>
      <c r="U53" s="221">
        <v>0</v>
      </c>
      <c r="V53" s="221">
        <v>0</v>
      </c>
      <c r="W53" s="248">
        <v>0</v>
      </c>
      <c r="X53" s="248" t="s">
        <v>872</v>
      </c>
    </row>
    <row r="54" spans="1:24" s="3" customFormat="1" ht="51.75" customHeight="1" collapsed="1" x14ac:dyDescent="0.2">
      <c r="A54" s="123" t="str">
        <f>Ф10!A52</f>
        <v>1.1.4.2</v>
      </c>
      <c r="B54" s="124" t="str">
        <f>Ф10!B52</f>
        <v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v>
      </c>
      <c r="C54" s="28" t="s">
        <v>872</v>
      </c>
      <c r="D54" s="218" t="s">
        <v>872</v>
      </c>
      <c r="E54" s="218" t="s">
        <v>872</v>
      </c>
      <c r="F54" s="218" t="s">
        <v>872</v>
      </c>
      <c r="G54" s="218" t="s">
        <v>872</v>
      </c>
      <c r="H54" s="218" t="s">
        <v>872</v>
      </c>
      <c r="I54" s="218" t="s">
        <v>872</v>
      </c>
      <c r="J54" s="218" t="s">
        <v>872</v>
      </c>
      <c r="K54" s="218" t="s">
        <v>872</v>
      </c>
      <c r="L54" s="218" t="s">
        <v>872</v>
      </c>
      <c r="M54" s="218" t="s">
        <v>872</v>
      </c>
      <c r="N54" s="218" t="s">
        <v>872</v>
      </c>
      <c r="O54" s="218" t="s">
        <v>872</v>
      </c>
      <c r="P54" s="218" t="s">
        <v>872</v>
      </c>
      <c r="Q54" s="218" t="s">
        <v>872</v>
      </c>
      <c r="R54" s="218" t="s">
        <v>872</v>
      </c>
      <c r="S54" s="218" t="s">
        <v>872</v>
      </c>
      <c r="T54" s="218" t="s">
        <v>872</v>
      </c>
      <c r="U54" s="218" t="s">
        <v>872</v>
      </c>
      <c r="V54" s="218" t="s">
        <v>872</v>
      </c>
      <c r="W54" s="28" t="s">
        <v>872</v>
      </c>
      <c r="X54" s="28" t="s">
        <v>872</v>
      </c>
    </row>
    <row r="55" spans="1:24" s="237" customFormat="1" ht="25.5" customHeight="1" collapsed="1" x14ac:dyDescent="0.2">
      <c r="A55" s="127" t="str">
        <f>Ф10!A53</f>
        <v>1.2</v>
      </c>
      <c r="B55" s="128" t="str">
        <f>Ф10!B53</f>
        <v>Реконструкция, модернизация, техническое перевооружение всего, в том числе:</v>
      </c>
      <c r="C55" s="129" t="str">
        <f>C62</f>
        <v>нд</v>
      </c>
      <c r="D55" s="198">
        <f>D62+D57</f>
        <v>14.423789999999999</v>
      </c>
      <c r="E55" s="163">
        <f t="shared" ref="E55:L55" si="8">E62+E57</f>
        <v>0</v>
      </c>
      <c r="F55" s="163">
        <f t="shared" si="8"/>
        <v>0</v>
      </c>
      <c r="G55" s="198">
        <f t="shared" si="8"/>
        <v>14.423789999999999</v>
      </c>
      <c r="H55" s="163">
        <v>0</v>
      </c>
      <c r="I55" s="198">
        <f t="shared" si="8"/>
        <v>10.491419999999998</v>
      </c>
      <c r="J55" s="163">
        <v>0</v>
      </c>
      <c r="K55" s="163">
        <v>0</v>
      </c>
      <c r="L55" s="198">
        <f t="shared" si="8"/>
        <v>10.491419999999998</v>
      </c>
      <c r="M55" s="163">
        <f t="shared" ref="M55:X55" si="9">M62</f>
        <v>0</v>
      </c>
      <c r="N55" s="163">
        <f t="shared" si="9"/>
        <v>0</v>
      </c>
      <c r="O55" s="163">
        <f t="shared" si="9"/>
        <v>0</v>
      </c>
      <c r="P55" s="163">
        <f t="shared" si="9"/>
        <v>0</v>
      </c>
      <c r="Q55" s="163">
        <f t="shared" si="9"/>
        <v>0</v>
      </c>
      <c r="R55" s="163">
        <f t="shared" si="9"/>
        <v>0</v>
      </c>
      <c r="S55" s="163">
        <f t="shared" si="9"/>
        <v>0</v>
      </c>
      <c r="T55" s="198">
        <f t="shared" si="9"/>
        <v>1.6421952</v>
      </c>
      <c r="U55" s="163">
        <f>U62</f>
        <v>0</v>
      </c>
      <c r="V55" s="163">
        <f t="shared" si="9"/>
        <v>0</v>
      </c>
      <c r="W55" s="129">
        <f t="shared" si="9"/>
        <v>0</v>
      </c>
      <c r="X55" s="129" t="str">
        <f t="shared" si="9"/>
        <v>нд</v>
      </c>
    </row>
    <row r="56" spans="1:24" s="3" customFormat="1" ht="42.75" customHeight="1" x14ac:dyDescent="0.2">
      <c r="A56" s="123" t="str">
        <f>Ф10!A54</f>
        <v>1.2.1</v>
      </c>
      <c r="B56" s="124" t="str">
        <f>Ф10!B54</f>
        <v>Реконструкция, модернизация, техническое перевооружение  трансформаторных и иных подстанций, распределительных пунктов, всего, в том числе:</v>
      </c>
      <c r="C56" s="28" t="s">
        <v>872</v>
      </c>
      <c r="D56" s="218" t="s">
        <v>872</v>
      </c>
      <c r="E56" s="218" t="s">
        <v>872</v>
      </c>
      <c r="F56" s="218" t="s">
        <v>872</v>
      </c>
      <c r="G56" s="218" t="s">
        <v>872</v>
      </c>
      <c r="H56" s="218" t="s">
        <v>872</v>
      </c>
      <c r="I56" s="218" t="s">
        <v>872</v>
      </c>
      <c r="J56" s="218" t="s">
        <v>872</v>
      </c>
      <c r="K56" s="218" t="s">
        <v>872</v>
      </c>
      <c r="L56" s="218" t="s">
        <v>872</v>
      </c>
      <c r="M56" s="218" t="s">
        <v>872</v>
      </c>
      <c r="N56" s="218" t="s">
        <v>872</v>
      </c>
      <c r="O56" s="218" t="s">
        <v>872</v>
      </c>
      <c r="P56" s="218" t="s">
        <v>872</v>
      </c>
      <c r="Q56" s="218" t="s">
        <v>872</v>
      </c>
      <c r="R56" s="218" t="s">
        <v>872</v>
      </c>
      <c r="S56" s="218" t="s">
        <v>872</v>
      </c>
      <c r="T56" s="218" t="s">
        <v>872</v>
      </c>
      <c r="U56" s="218" t="s">
        <v>872</v>
      </c>
      <c r="V56" s="218" t="s">
        <v>872</v>
      </c>
      <c r="W56" s="28" t="s">
        <v>872</v>
      </c>
      <c r="X56" s="28" t="s">
        <v>872</v>
      </c>
    </row>
    <row r="57" spans="1:24" s="3" customFormat="1" ht="31.5" customHeight="1" outlineLevel="1" x14ac:dyDescent="0.2">
      <c r="A57" s="130" t="str">
        <f>Ф10!A55</f>
        <v>1.2.1.1</v>
      </c>
      <c r="B57" s="131" t="str">
        <f>Ф10!B55</f>
        <v>Реконструкция трансформаторных и иных подстанций, всего, в том числе:</v>
      </c>
      <c r="C57" s="132" t="s">
        <v>872</v>
      </c>
      <c r="D57" s="249">
        <f>SUM(D58:D60)</f>
        <v>4.6099812</v>
      </c>
      <c r="E57" s="238">
        <v>0</v>
      </c>
      <c r="F57" s="238">
        <v>0</v>
      </c>
      <c r="G57" s="249">
        <f>SUM(G58:G60)</f>
        <v>4.6099812</v>
      </c>
      <c r="H57" s="238" t="s">
        <v>872</v>
      </c>
      <c r="I57" s="249">
        <f>SUM(I58:I60)</f>
        <v>2.3198063999999996</v>
      </c>
      <c r="J57" s="238" t="s">
        <v>872</v>
      </c>
      <c r="K57" s="238" t="s">
        <v>872</v>
      </c>
      <c r="L57" s="249">
        <f>SUM(L58:L60)</f>
        <v>2.3198063999999996</v>
      </c>
      <c r="M57" s="238">
        <f t="shared" ref="M57:T57" si="10">SUM(M58:M60)</f>
        <v>0</v>
      </c>
      <c r="N57" s="238">
        <f t="shared" si="10"/>
        <v>0</v>
      </c>
      <c r="O57" s="238">
        <f t="shared" si="10"/>
        <v>0</v>
      </c>
      <c r="P57" s="238">
        <f t="shared" si="10"/>
        <v>0</v>
      </c>
      <c r="Q57" s="238">
        <f t="shared" si="10"/>
        <v>0</v>
      </c>
      <c r="R57" s="238">
        <f t="shared" si="10"/>
        <v>0</v>
      </c>
      <c r="S57" s="238">
        <f t="shared" si="10"/>
        <v>0</v>
      </c>
      <c r="T57" s="249">
        <f t="shared" si="10"/>
        <v>2.2901748</v>
      </c>
      <c r="U57" s="238">
        <v>0</v>
      </c>
      <c r="V57" s="238" t="s">
        <v>872</v>
      </c>
      <c r="W57" s="238" t="s">
        <v>872</v>
      </c>
      <c r="X57" s="249" t="s">
        <v>872</v>
      </c>
    </row>
    <row r="58" spans="1:24" s="3" customFormat="1" ht="14.25" customHeight="1" outlineLevel="1" x14ac:dyDescent="0.2">
      <c r="A58" s="134" t="s">
        <v>474</v>
      </c>
      <c r="B58" s="134" t="s">
        <v>932</v>
      </c>
      <c r="C58" s="219" t="s">
        <v>933</v>
      </c>
      <c r="D58" s="196">
        <f>Ф10!D56</f>
        <v>2.3198063999999996</v>
      </c>
      <c r="E58" s="239">
        <v>0</v>
      </c>
      <c r="F58" s="239">
        <v>0</v>
      </c>
      <c r="G58" s="196">
        <f>D58</f>
        <v>2.3198063999999996</v>
      </c>
      <c r="H58" s="239">
        <v>0</v>
      </c>
      <c r="I58" s="221">
        <f>L58</f>
        <v>2.3198063999999996</v>
      </c>
      <c r="J58" s="239">
        <v>0</v>
      </c>
      <c r="K58" s="239">
        <v>0</v>
      </c>
      <c r="L58" s="221">
        <f>G58</f>
        <v>2.3198063999999996</v>
      </c>
      <c r="M58" s="239">
        <v>0</v>
      </c>
      <c r="N58" s="239">
        <v>0</v>
      </c>
      <c r="O58" s="239">
        <v>0</v>
      </c>
      <c r="P58" s="239">
        <v>0</v>
      </c>
      <c r="Q58" s="239">
        <v>0</v>
      </c>
      <c r="R58" s="239">
        <v>0</v>
      </c>
      <c r="S58" s="239">
        <v>0</v>
      </c>
      <c r="T58" s="239">
        <f>D58-I58</f>
        <v>0</v>
      </c>
      <c r="U58" s="251">
        <f>I58/D58</f>
        <v>1</v>
      </c>
      <c r="V58" s="239">
        <v>0</v>
      </c>
      <c r="W58" s="239">
        <v>0</v>
      </c>
      <c r="X58" s="248" t="s">
        <v>872</v>
      </c>
    </row>
    <row r="59" spans="1:24" s="3" customFormat="1" ht="15" customHeight="1" outlineLevel="1" x14ac:dyDescent="0.2">
      <c r="A59" s="134" t="s">
        <v>474</v>
      </c>
      <c r="B59" s="214" t="s">
        <v>934</v>
      </c>
      <c r="C59" s="219" t="s">
        <v>935</v>
      </c>
      <c r="D59" s="196">
        <f>Ф10!D57</f>
        <v>0.86917319999999998</v>
      </c>
      <c r="E59" s="239">
        <v>0</v>
      </c>
      <c r="F59" s="239">
        <v>0</v>
      </c>
      <c r="G59" s="196">
        <f>D59</f>
        <v>0.86917319999999998</v>
      </c>
      <c r="H59" s="239">
        <v>0</v>
      </c>
      <c r="I59" s="239">
        <v>0</v>
      </c>
      <c r="J59" s="239">
        <v>0</v>
      </c>
      <c r="K59" s="239">
        <v>0</v>
      </c>
      <c r="L59" s="239">
        <v>0</v>
      </c>
      <c r="M59" s="239">
        <v>0</v>
      </c>
      <c r="N59" s="239">
        <v>0</v>
      </c>
      <c r="O59" s="239">
        <v>0</v>
      </c>
      <c r="P59" s="239">
        <v>0</v>
      </c>
      <c r="Q59" s="239">
        <v>0</v>
      </c>
      <c r="R59" s="239">
        <v>0</v>
      </c>
      <c r="S59" s="239">
        <v>0</v>
      </c>
      <c r="T59" s="221">
        <f>D59-I59</f>
        <v>0.86917319999999998</v>
      </c>
      <c r="U59" s="251">
        <f>I59/D59</f>
        <v>0</v>
      </c>
      <c r="V59" s="239">
        <v>0</v>
      </c>
      <c r="W59" s="239">
        <v>0</v>
      </c>
      <c r="X59" s="248" t="s">
        <v>872</v>
      </c>
    </row>
    <row r="60" spans="1:24" s="3" customFormat="1" ht="16.5" customHeight="1" outlineLevel="1" x14ac:dyDescent="0.2">
      <c r="A60" s="134" t="s">
        <v>474</v>
      </c>
      <c r="B60" s="214" t="s">
        <v>936</v>
      </c>
      <c r="C60" s="219" t="s">
        <v>937</v>
      </c>
      <c r="D60" s="196">
        <f>Ф10!D58</f>
        <v>1.4210016000000001</v>
      </c>
      <c r="E60" s="239">
        <v>0</v>
      </c>
      <c r="F60" s="239">
        <v>0</v>
      </c>
      <c r="G60" s="196">
        <f>D60</f>
        <v>1.4210016000000001</v>
      </c>
      <c r="H60" s="239">
        <v>0</v>
      </c>
      <c r="I60" s="239">
        <v>0</v>
      </c>
      <c r="J60" s="239">
        <v>0</v>
      </c>
      <c r="K60" s="239">
        <v>0</v>
      </c>
      <c r="L60" s="239">
        <v>0</v>
      </c>
      <c r="M60" s="239">
        <v>0</v>
      </c>
      <c r="N60" s="239">
        <v>0</v>
      </c>
      <c r="O60" s="239">
        <v>0</v>
      </c>
      <c r="P60" s="239">
        <v>0</v>
      </c>
      <c r="Q60" s="239">
        <v>0</v>
      </c>
      <c r="R60" s="239">
        <v>0</v>
      </c>
      <c r="S60" s="239">
        <v>0</v>
      </c>
      <c r="T60" s="221">
        <f>D60-I60</f>
        <v>1.4210016000000001</v>
      </c>
      <c r="U60" s="251">
        <f>I60/D60</f>
        <v>0</v>
      </c>
      <c r="V60" s="239">
        <v>0</v>
      </c>
      <c r="W60" s="239">
        <v>0</v>
      </c>
      <c r="X60" s="248" t="s">
        <v>872</v>
      </c>
    </row>
    <row r="61" spans="1:24" s="3" customFormat="1" ht="54" customHeight="1" outlineLevel="1" x14ac:dyDescent="0.2">
      <c r="A61" s="123" t="str">
        <f>Ф10!A59</f>
        <v>1.2.1.2</v>
      </c>
      <c r="B61" s="124" t="str">
        <f>Ф10!B59</f>
        <v>Модернизация, техническое перевооружение трансформаторных и иных подстанций, распределительных пунктов, всего, в том числе:</v>
      </c>
      <c r="C61" s="28" t="s">
        <v>872</v>
      </c>
      <c r="D61" s="218" t="s">
        <v>872</v>
      </c>
      <c r="E61" s="218" t="s">
        <v>872</v>
      </c>
      <c r="F61" s="218" t="s">
        <v>872</v>
      </c>
      <c r="G61" s="218" t="s">
        <v>872</v>
      </c>
      <c r="H61" s="218" t="s">
        <v>872</v>
      </c>
      <c r="I61" s="218" t="s">
        <v>872</v>
      </c>
      <c r="J61" s="218" t="s">
        <v>872</v>
      </c>
      <c r="K61" s="218" t="s">
        <v>872</v>
      </c>
      <c r="L61" s="218" t="s">
        <v>872</v>
      </c>
      <c r="M61" s="218" t="s">
        <v>872</v>
      </c>
      <c r="N61" s="218" t="s">
        <v>872</v>
      </c>
      <c r="O61" s="218" t="s">
        <v>872</v>
      </c>
      <c r="P61" s="218" t="s">
        <v>872</v>
      </c>
      <c r="Q61" s="218" t="s">
        <v>872</v>
      </c>
      <c r="R61" s="218" t="s">
        <v>872</v>
      </c>
      <c r="S61" s="218" t="s">
        <v>872</v>
      </c>
      <c r="T61" s="218" t="s">
        <v>872</v>
      </c>
      <c r="U61" s="218" t="s">
        <v>872</v>
      </c>
      <c r="V61" s="218" t="s">
        <v>872</v>
      </c>
      <c r="W61" s="28" t="s">
        <v>872</v>
      </c>
      <c r="X61" s="28" t="s">
        <v>872</v>
      </c>
    </row>
    <row r="62" spans="1:24" s="237" customFormat="1" ht="32.25" customHeight="1" x14ac:dyDescent="0.2">
      <c r="A62" s="127" t="str">
        <f>Ф10!A60</f>
        <v>1.2.2</v>
      </c>
      <c r="B62" s="128" t="str">
        <f>Ф10!B60</f>
        <v>Реконструкция, модернизация, техническое перевооружение линий электропередачи, всего, в том числе:</v>
      </c>
      <c r="C62" s="129" t="str">
        <f>C63</f>
        <v>нд</v>
      </c>
      <c r="D62" s="198">
        <f t="shared" ref="D62:W62" si="11">D63+D69</f>
        <v>9.8138087999999986</v>
      </c>
      <c r="E62" s="163">
        <f t="shared" si="11"/>
        <v>0</v>
      </c>
      <c r="F62" s="163">
        <f t="shared" si="11"/>
        <v>0</v>
      </c>
      <c r="G62" s="198">
        <f t="shared" si="11"/>
        <v>9.8138087999999986</v>
      </c>
      <c r="H62" s="163">
        <f t="shared" si="11"/>
        <v>0</v>
      </c>
      <c r="I62" s="198">
        <f t="shared" si="11"/>
        <v>8.1716135999999988</v>
      </c>
      <c r="J62" s="163">
        <f t="shared" si="11"/>
        <v>0</v>
      </c>
      <c r="K62" s="163">
        <f t="shared" si="11"/>
        <v>0</v>
      </c>
      <c r="L62" s="198">
        <f t="shared" si="11"/>
        <v>8.1716135999999988</v>
      </c>
      <c r="M62" s="163">
        <f t="shared" si="11"/>
        <v>0</v>
      </c>
      <c r="N62" s="163">
        <f t="shared" si="11"/>
        <v>0</v>
      </c>
      <c r="O62" s="163">
        <f t="shared" si="11"/>
        <v>0</v>
      </c>
      <c r="P62" s="163">
        <f t="shared" si="11"/>
        <v>0</v>
      </c>
      <c r="Q62" s="163">
        <f t="shared" si="11"/>
        <v>0</v>
      </c>
      <c r="R62" s="163">
        <f t="shared" si="11"/>
        <v>0</v>
      </c>
      <c r="S62" s="163">
        <f t="shared" si="11"/>
        <v>0</v>
      </c>
      <c r="T62" s="198">
        <f t="shared" si="11"/>
        <v>1.6421952</v>
      </c>
      <c r="U62" s="163">
        <v>0</v>
      </c>
      <c r="V62" s="163">
        <f t="shared" si="11"/>
        <v>0</v>
      </c>
      <c r="W62" s="163">
        <f t="shared" si="11"/>
        <v>0</v>
      </c>
      <c r="X62" s="129" t="str">
        <f>X63</f>
        <v>нд</v>
      </c>
    </row>
    <row r="63" spans="1:24" s="212" customFormat="1" ht="23.25" customHeight="1" x14ac:dyDescent="0.2">
      <c r="A63" s="130" t="str">
        <f>Ф10!A61</f>
        <v>1.2.2.1</v>
      </c>
      <c r="B63" s="131" t="str">
        <f>Ф10!B61</f>
        <v>Реконструкция линий электропередачи, всего, в том числе:</v>
      </c>
      <c r="C63" s="132" t="str">
        <f>Ф10!C61</f>
        <v>нд</v>
      </c>
      <c r="D63" s="249">
        <f t="shared" ref="D63:S63" si="12">SUM(D64:D67)</f>
        <v>9.8138087999999986</v>
      </c>
      <c r="E63" s="238">
        <f t="shared" si="12"/>
        <v>0</v>
      </c>
      <c r="F63" s="238">
        <f t="shared" si="12"/>
        <v>0</v>
      </c>
      <c r="G63" s="249">
        <f t="shared" si="12"/>
        <v>9.8138087999999986</v>
      </c>
      <c r="H63" s="238">
        <f t="shared" si="12"/>
        <v>0</v>
      </c>
      <c r="I63" s="249">
        <f t="shared" si="12"/>
        <v>8.1716135999999988</v>
      </c>
      <c r="J63" s="238">
        <f t="shared" si="12"/>
        <v>0</v>
      </c>
      <c r="K63" s="238">
        <f t="shared" si="12"/>
        <v>0</v>
      </c>
      <c r="L63" s="249">
        <f>SUM(L64:L67)</f>
        <v>8.1716135999999988</v>
      </c>
      <c r="M63" s="238">
        <f t="shared" si="12"/>
        <v>0</v>
      </c>
      <c r="N63" s="238">
        <f t="shared" si="12"/>
        <v>0</v>
      </c>
      <c r="O63" s="238">
        <f t="shared" si="12"/>
        <v>0</v>
      </c>
      <c r="P63" s="238">
        <f t="shared" si="12"/>
        <v>0</v>
      </c>
      <c r="Q63" s="238">
        <f t="shared" si="12"/>
        <v>0</v>
      </c>
      <c r="R63" s="238">
        <f t="shared" si="12"/>
        <v>0</v>
      </c>
      <c r="S63" s="238">
        <f t="shared" si="12"/>
        <v>0</v>
      </c>
      <c r="T63" s="249">
        <f>SUM(T64:T67)</f>
        <v>1.6421952</v>
      </c>
      <c r="U63" s="250">
        <f>I63/D63</f>
        <v>0.83266484670049823</v>
      </c>
      <c r="V63" s="238">
        <f>SUM(V64:V67)</f>
        <v>0</v>
      </c>
      <c r="W63" s="238">
        <f>SUM(W64:W67)</f>
        <v>0</v>
      </c>
      <c r="X63" s="249" t="s">
        <v>872</v>
      </c>
    </row>
    <row r="64" spans="1:24" s="213" customFormat="1" ht="28.5" customHeight="1" outlineLevel="1" x14ac:dyDescent="0.2">
      <c r="A64" s="83" t="s">
        <v>882</v>
      </c>
      <c r="B64" s="91" t="s">
        <v>938</v>
      </c>
      <c r="C64" s="277" t="s">
        <v>939</v>
      </c>
      <c r="D64" s="196">
        <f>Ф10!D62</f>
        <v>2.4163883999999998</v>
      </c>
      <c r="E64" s="239">
        <v>0</v>
      </c>
      <c r="F64" s="239">
        <v>0</v>
      </c>
      <c r="G64" s="196">
        <f>D64</f>
        <v>2.4163883999999998</v>
      </c>
      <c r="H64" s="239">
        <v>0</v>
      </c>
      <c r="I64" s="221">
        <f>L64</f>
        <v>2.4163883999999998</v>
      </c>
      <c r="J64" s="239">
        <v>0</v>
      </c>
      <c r="K64" s="239">
        <v>0</v>
      </c>
      <c r="L64" s="221">
        <f>Ф10!H62</f>
        <v>2.4163883999999998</v>
      </c>
      <c r="M64" s="239">
        <v>0</v>
      </c>
      <c r="N64" s="239">
        <v>0</v>
      </c>
      <c r="O64" s="239">
        <v>0</v>
      </c>
      <c r="P64" s="239">
        <v>0</v>
      </c>
      <c r="Q64" s="239">
        <v>0</v>
      </c>
      <c r="R64" s="239">
        <v>0</v>
      </c>
      <c r="S64" s="239">
        <v>0</v>
      </c>
      <c r="T64" s="239">
        <f>D64-I64</f>
        <v>0</v>
      </c>
      <c r="U64" s="251">
        <f>I64/D64</f>
        <v>1</v>
      </c>
      <c r="V64" s="239">
        <v>0</v>
      </c>
      <c r="W64" s="239">
        <v>0</v>
      </c>
      <c r="X64" s="248" t="s">
        <v>872</v>
      </c>
    </row>
    <row r="65" spans="1:24" s="213" customFormat="1" ht="25.5" customHeight="1" outlineLevel="1" x14ac:dyDescent="0.2">
      <c r="A65" s="83" t="s">
        <v>882</v>
      </c>
      <c r="B65" s="93" t="s">
        <v>940</v>
      </c>
      <c r="C65" s="277" t="s">
        <v>941</v>
      </c>
      <c r="D65" s="196">
        <f>Ф10!D63</f>
        <v>3.0229151999999995</v>
      </c>
      <c r="E65" s="239">
        <v>0</v>
      </c>
      <c r="F65" s="239">
        <v>0</v>
      </c>
      <c r="G65" s="196">
        <f>D65</f>
        <v>3.0229151999999995</v>
      </c>
      <c r="H65" s="239">
        <v>0</v>
      </c>
      <c r="I65" s="221">
        <f>L65</f>
        <v>3.0229151999999995</v>
      </c>
      <c r="J65" s="239">
        <v>0</v>
      </c>
      <c r="K65" s="239">
        <v>0</v>
      </c>
      <c r="L65" s="221">
        <v>3.0229151999999995</v>
      </c>
      <c r="M65" s="239">
        <v>0</v>
      </c>
      <c r="N65" s="239">
        <v>0</v>
      </c>
      <c r="O65" s="239">
        <v>0</v>
      </c>
      <c r="P65" s="239">
        <v>0</v>
      </c>
      <c r="Q65" s="239">
        <v>0</v>
      </c>
      <c r="R65" s="239">
        <v>0</v>
      </c>
      <c r="S65" s="239">
        <v>0</v>
      </c>
      <c r="T65" s="221">
        <f>D65-I65</f>
        <v>0</v>
      </c>
      <c r="U65" s="251">
        <f>I65/D65</f>
        <v>1</v>
      </c>
      <c r="V65" s="239">
        <v>0</v>
      </c>
      <c r="W65" s="239">
        <v>0</v>
      </c>
      <c r="X65" s="248" t="s">
        <v>872</v>
      </c>
    </row>
    <row r="66" spans="1:24" s="213" customFormat="1" ht="28.5" customHeight="1" outlineLevel="1" x14ac:dyDescent="0.2">
      <c r="A66" s="83" t="s">
        <v>882</v>
      </c>
      <c r="B66" s="93" t="s">
        <v>942</v>
      </c>
      <c r="C66" s="277" t="s">
        <v>943</v>
      </c>
      <c r="D66" s="196">
        <f>Ф10!D64</f>
        <v>2.7323099999999996</v>
      </c>
      <c r="E66" s="239">
        <v>0</v>
      </c>
      <c r="F66" s="239">
        <v>0</v>
      </c>
      <c r="G66" s="196">
        <f>D66</f>
        <v>2.7323099999999996</v>
      </c>
      <c r="H66" s="239">
        <v>0</v>
      </c>
      <c r="I66" s="221">
        <f>L66</f>
        <v>2.7323099999999996</v>
      </c>
      <c r="J66" s="239">
        <v>0</v>
      </c>
      <c r="K66" s="239">
        <v>0</v>
      </c>
      <c r="L66" s="221">
        <v>2.7323099999999996</v>
      </c>
      <c r="M66" s="239">
        <v>0</v>
      </c>
      <c r="N66" s="239">
        <v>0</v>
      </c>
      <c r="O66" s="239">
        <v>0</v>
      </c>
      <c r="P66" s="239">
        <v>0</v>
      </c>
      <c r="Q66" s="239">
        <v>0</v>
      </c>
      <c r="R66" s="239">
        <v>0</v>
      </c>
      <c r="S66" s="239">
        <v>0</v>
      </c>
      <c r="T66" s="221">
        <f>D66-I66</f>
        <v>0</v>
      </c>
      <c r="U66" s="251">
        <f>I66/D66</f>
        <v>1</v>
      </c>
      <c r="V66" s="239">
        <v>0</v>
      </c>
      <c r="W66" s="239">
        <v>0</v>
      </c>
      <c r="X66" s="248" t="s">
        <v>872</v>
      </c>
    </row>
    <row r="67" spans="1:24" s="213" customFormat="1" ht="27.75" customHeight="1" outlineLevel="1" x14ac:dyDescent="0.2">
      <c r="A67" s="83" t="s">
        <v>882</v>
      </c>
      <c r="B67" s="93" t="s">
        <v>944</v>
      </c>
      <c r="C67" s="277" t="s">
        <v>945</v>
      </c>
      <c r="D67" s="196">
        <f>Ф10!D65</f>
        <v>1.6421952</v>
      </c>
      <c r="E67" s="239">
        <v>0</v>
      </c>
      <c r="F67" s="239">
        <v>0</v>
      </c>
      <c r="G67" s="196">
        <f>D67</f>
        <v>1.6421952</v>
      </c>
      <c r="H67" s="239">
        <v>0</v>
      </c>
      <c r="I67" s="239">
        <v>0</v>
      </c>
      <c r="J67" s="239">
        <v>0</v>
      </c>
      <c r="K67" s="239">
        <v>0</v>
      </c>
      <c r="L67" s="239">
        <v>0</v>
      </c>
      <c r="M67" s="239">
        <v>0</v>
      </c>
      <c r="N67" s="239">
        <v>0</v>
      </c>
      <c r="O67" s="239">
        <v>0</v>
      </c>
      <c r="P67" s="239">
        <v>0</v>
      </c>
      <c r="Q67" s="239">
        <v>0</v>
      </c>
      <c r="R67" s="239">
        <v>0</v>
      </c>
      <c r="S67" s="239">
        <v>0</v>
      </c>
      <c r="T67" s="221">
        <f>D67-I67</f>
        <v>1.6421952</v>
      </c>
      <c r="U67" s="251">
        <f>I67/D67</f>
        <v>0</v>
      </c>
      <c r="V67" s="239">
        <v>0</v>
      </c>
      <c r="W67" s="239">
        <v>0</v>
      </c>
      <c r="X67" s="248" t="s">
        <v>872</v>
      </c>
    </row>
    <row r="68" spans="1:24" s="3" customFormat="1" ht="34.5" customHeight="1" x14ac:dyDescent="0.2">
      <c r="A68" s="123" t="str">
        <f>Ф10!A66</f>
        <v>1.2.2.2</v>
      </c>
      <c r="B68" s="124" t="str">
        <f>Ф10!B66</f>
        <v>Модернизация, техническое перевооружение линий электропередачи, всего, в том числе:</v>
      </c>
      <c r="C68" s="28" t="s">
        <v>872</v>
      </c>
      <c r="D68" s="218" t="s">
        <v>872</v>
      </c>
      <c r="E68" s="218" t="s">
        <v>872</v>
      </c>
      <c r="F68" s="218" t="s">
        <v>872</v>
      </c>
      <c r="G68" s="218" t="s">
        <v>872</v>
      </c>
      <c r="H68" s="218" t="s">
        <v>872</v>
      </c>
      <c r="I68" s="218" t="s">
        <v>872</v>
      </c>
      <c r="J68" s="218" t="s">
        <v>872</v>
      </c>
      <c r="K68" s="218" t="s">
        <v>872</v>
      </c>
      <c r="L68" s="218" t="s">
        <v>872</v>
      </c>
      <c r="M68" s="218" t="s">
        <v>872</v>
      </c>
      <c r="N68" s="218" t="s">
        <v>872</v>
      </c>
      <c r="O68" s="218" t="s">
        <v>872</v>
      </c>
      <c r="P68" s="218" t="s">
        <v>872</v>
      </c>
      <c r="Q68" s="218" t="s">
        <v>872</v>
      </c>
      <c r="R68" s="218" t="s">
        <v>872</v>
      </c>
      <c r="S68" s="218" t="s">
        <v>872</v>
      </c>
      <c r="T68" s="218" t="s">
        <v>872</v>
      </c>
      <c r="U68" s="218" t="s">
        <v>872</v>
      </c>
      <c r="V68" s="218" t="s">
        <v>872</v>
      </c>
      <c r="W68" s="28" t="s">
        <v>872</v>
      </c>
      <c r="X68" s="28" t="s">
        <v>872</v>
      </c>
    </row>
    <row r="69" spans="1:24" s="3" customFormat="1" ht="27.75" customHeight="1" x14ac:dyDescent="0.2">
      <c r="A69" s="123" t="str">
        <f>Ф10!A67</f>
        <v>1.2.3</v>
      </c>
      <c r="B69" s="124" t="str">
        <f>Ф10!B67</f>
        <v>Развитие и модернизация учета электрической энергии (мощности), всего, в том числе:</v>
      </c>
      <c r="C69" s="252" t="str">
        <f>C70</f>
        <v>нд</v>
      </c>
      <c r="D69" s="218">
        <f>D70</f>
        <v>0</v>
      </c>
      <c r="E69" s="185">
        <f t="shared" ref="E69:W69" si="13">E70</f>
        <v>0</v>
      </c>
      <c r="F69" s="185">
        <f t="shared" si="13"/>
        <v>0</v>
      </c>
      <c r="G69" s="185">
        <f t="shared" si="13"/>
        <v>0</v>
      </c>
      <c r="H69" s="185">
        <f t="shared" si="13"/>
        <v>0</v>
      </c>
      <c r="I69" s="185">
        <f t="shared" si="13"/>
        <v>0</v>
      </c>
      <c r="J69" s="185">
        <f t="shared" si="13"/>
        <v>0</v>
      </c>
      <c r="K69" s="185">
        <f t="shared" si="13"/>
        <v>0</v>
      </c>
      <c r="L69" s="185">
        <f t="shared" si="13"/>
        <v>0</v>
      </c>
      <c r="M69" s="185">
        <f t="shared" si="13"/>
        <v>0</v>
      </c>
      <c r="N69" s="185">
        <f t="shared" si="13"/>
        <v>0</v>
      </c>
      <c r="O69" s="185">
        <f t="shared" si="13"/>
        <v>0</v>
      </c>
      <c r="P69" s="185">
        <f t="shared" si="13"/>
        <v>0</v>
      </c>
      <c r="Q69" s="185">
        <f t="shared" si="13"/>
        <v>0</v>
      </c>
      <c r="R69" s="185">
        <f t="shared" si="13"/>
        <v>0</v>
      </c>
      <c r="S69" s="185">
        <f t="shared" si="13"/>
        <v>0</v>
      </c>
      <c r="T69" s="185">
        <f t="shared" si="13"/>
        <v>0</v>
      </c>
      <c r="U69" s="185">
        <f t="shared" si="13"/>
        <v>0</v>
      </c>
      <c r="V69" s="185">
        <f t="shared" si="13"/>
        <v>0</v>
      </c>
      <c r="W69" s="252">
        <f t="shared" si="13"/>
        <v>0</v>
      </c>
      <c r="X69" s="252" t="str">
        <f>X70</f>
        <v>нд</v>
      </c>
    </row>
    <row r="70" spans="1:24" s="3" customFormat="1" ht="28.5" customHeight="1" outlineLevel="1" x14ac:dyDescent="0.2">
      <c r="A70" s="130" t="str">
        <f>Ф10!A68</f>
        <v>1.2.3.1</v>
      </c>
      <c r="B70" s="131" t="str">
        <f>Ф10!B68</f>
        <v>«Установка приборов учета, класс напряжения 0,22 (0,4) кВ, всего, в том числе:»</v>
      </c>
      <c r="C70" s="130" t="s">
        <v>872</v>
      </c>
      <c r="D70" s="253">
        <v>0</v>
      </c>
      <c r="E70" s="253">
        <v>0</v>
      </c>
      <c r="F70" s="253">
        <v>0</v>
      </c>
      <c r="G70" s="253">
        <v>0</v>
      </c>
      <c r="H70" s="253">
        <v>0</v>
      </c>
      <c r="I70" s="253">
        <v>0</v>
      </c>
      <c r="J70" s="253">
        <v>0</v>
      </c>
      <c r="K70" s="253">
        <v>0</v>
      </c>
      <c r="L70" s="253">
        <v>0</v>
      </c>
      <c r="M70" s="253">
        <v>0</v>
      </c>
      <c r="N70" s="253">
        <v>0</v>
      </c>
      <c r="O70" s="253">
        <v>0</v>
      </c>
      <c r="P70" s="253">
        <v>0</v>
      </c>
      <c r="Q70" s="253">
        <v>0</v>
      </c>
      <c r="R70" s="253">
        <v>0</v>
      </c>
      <c r="S70" s="253">
        <v>0</v>
      </c>
      <c r="T70" s="253">
        <v>0</v>
      </c>
      <c r="U70" s="253">
        <v>0</v>
      </c>
      <c r="V70" s="253">
        <v>0</v>
      </c>
      <c r="W70" s="253">
        <v>0</v>
      </c>
      <c r="X70" s="130" t="s">
        <v>872</v>
      </c>
    </row>
    <row r="71" spans="1:24" s="3" customFormat="1" ht="24" outlineLevel="1" x14ac:dyDescent="0.2">
      <c r="A71" s="123" t="str">
        <f>Ф10!A69</f>
        <v>1.2.3.2</v>
      </c>
      <c r="B71" s="124" t="str">
        <f>Ф10!B69</f>
        <v>«Установка приборов учета, класс напряжения 6 (10) кВ, всего, в том числе:»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</row>
    <row r="72" spans="1:24" s="3" customFormat="1" ht="24" outlineLevel="1" x14ac:dyDescent="0.2">
      <c r="A72" s="123" t="str">
        <f>Ф10!A70</f>
        <v>1.2.3.3</v>
      </c>
      <c r="B72" s="124" t="str">
        <f>Ф10!B70</f>
        <v>«Установка приборов учета, класс напряжения 35 кВ, всего, в том числе:»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</row>
    <row r="73" spans="1:24" s="3" customFormat="1" ht="24" outlineLevel="1" x14ac:dyDescent="0.2">
      <c r="A73" s="123" t="str">
        <f>Ф10!A71</f>
        <v>1.2.3.4</v>
      </c>
      <c r="B73" s="124" t="str">
        <f>Ф10!B71</f>
        <v>«Установка приборов учета, класс напряжения 110 кВ и выше, всего, в том числе:»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</row>
    <row r="74" spans="1:24" s="3" customFormat="1" ht="24" outlineLevel="1" x14ac:dyDescent="0.2">
      <c r="A74" s="123" t="str">
        <f>Ф10!A72</f>
        <v>1.2.3.5</v>
      </c>
      <c r="B74" s="124" t="str">
        <f>Ф10!B72</f>
        <v>«Включение приборов учета в систему сбора и передачи данных, класс напряжения 0,22 (0,4) кВ, всего, в том числе:»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</row>
    <row r="75" spans="1:24" s="3" customFormat="1" ht="24" outlineLevel="1" x14ac:dyDescent="0.2">
      <c r="A75" s="123" t="str">
        <f>Ф10!A73</f>
        <v>1.2.3.6</v>
      </c>
      <c r="B75" s="124" t="str">
        <f>Ф10!B73</f>
        <v>«Включение приборов учета в систему сбора и передачи данных, класс напряжения 6 (10) кВ, всего, в том числе:»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</row>
    <row r="76" spans="1:24" s="3" customFormat="1" ht="24" outlineLevel="1" x14ac:dyDescent="0.2">
      <c r="A76" s="123" t="str">
        <f>Ф10!A74</f>
        <v>1.2.3.7</v>
      </c>
      <c r="B76" s="124" t="str">
        <f>Ф10!B74</f>
        <v>«Включение приборов учета в систему сбора и передачи данных, класс напряжения 35 кВ, всего, в том числе:»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</row>
    <row r="77" spans="1:24" s="3" customFormat="1" ht="36" outlineLevel="2" x14ac:dyDescent="0.2">
      <c r="A77" s="123" t="str">
        <f>Ф10!A75</f>
        <v>1.2.3.8</v>
      </c>
      <c r="B77" s="124" t="str">
        <f>Ф10!B75</f>
        <v>«Включение приборов учета в систему сбора и передачи данных, класс напряжения 110 кВ и выше, всего, в том числе:»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</row>
    <row r="78" spans="1:24" s="3" customFormat="1" ht="36" x14ac:dyDescent="0.2">
      <c r="A78" s="123" t="str">
        <f>Ф10!A76</f>
        <v>1.2.4</v>
      </c>
      <c r="B78" s="124" t="str">
        <f>Ф10!B76</f>
        <v>Реконструкция, модернизация, техническое перевооружение прочих объектов основных средств, всего, в том числе:</v>
      </c>
      <c r="C78" s="28" t="s">
        <v>872</v>
      </c>
      <c r="D78" s="218" t="s">
        <v>872</v>
      </c>
      <c r="E78" s="218" t="s">
        <v>872</v>
      </c>
      <c r="F78" s="218" t="s">
        <v>872</v>
      </c>
      <c r="G78" s="218" t="s">
        <v>872</v>
      </c>
      <c r="H78" s="218" t="s">
        <v>872</v>
      </c>
      <c r="I78" s="218" t="s">
        <v>872</v>
      </c>
      <c r="J78" s="218" t="s">
        <v>872</v>
      </c>
      <c r="K78" s="218" t="s">
        <v>872</v>
      </c>
      <c r="L78" s="218" t="s">
        <v>872</v>
      </c>
      <c r="M78" s="218" t="s">
        <v>872</v>
      </c>
      <c r="N78" s="218" t="s">
        <v>872</v>
      </c>
      <c r="O78" s="218" t="s">
        <v>872</v>
      </c>
      <c r="P78" s="218" t="s">
        <v>872</v>
      </c>
      <c r="Q78" s="218" t="s">
        <v>872</v>
      </c>
      <c r="R78" s="218" t="s">
        <v>872</v>
      </c>
      <c r="S78" s="218" t="s">
        <v>872</v>
      </c>
      <c r="T78" s="218" t="s">
        <v>872</v>
      </c>
      <c r="U78" s="218" t="s">
        <v>872</v>
      </c>
      <c r="V78" s="218" t="s">
        <v>872</v>
      </c>
      <c r="W78" s="28" t="s">
        <v>872</v>
      </c>
      <c r="X78" s="28" t="s">
        <v>872</v>
      </c>
    </row>
    <row r="79" spans="1:24" s="3" customFormat="1" ht="24" outlineLevel="1" x14ac:dyDescent="0.2">
      <c r="A79" s="123" t="str">
        <f>Ф10!A77</f>
        <v>1.2.4.1</v>
      </c>
      <c r="B79" s="124" t="str">
        <f>Ф10!B77</f>
        <v>Реконструкция прочих объектов основных средств, всего, в том числе:</v>
      </c>
      <c r="C79" s="28">
        <v>0</v>
      </c>
      <c r="D79" s="185">
        <v>0</v>
      </c>
      <c r="E79" s="185">
        <v>0</v>
      </c>
      <c r="F79" s="185">
        <v>0</v>
      </c>
      <c r="G79" s="185">
        <v>0</v>
      </c>
      <c r="H79" s="185">
        <v>0</v>
      </c>
      <c r="I79" s="185">
        <v>0</v>
      </c>
      <c r="J79" s="185">
        <v>0</v>
      </c>
      <c r="K79" s="185">
        <v>0</v>
      </c>
      <c r="L79" s="185">
        <v>0</v>
      </c>
      <c r="M79" s="185">
        <v>0</v>
      </c>
      <c r="N79" s="185">
        <v>0</v>
      </c>
      <c r="O79" s="185">
        <v>0</v>
      </c>
      <c r="P79" s="185">
        <v>0</v>
      </c>
      <c r="Q79" s="185">
        <v>0</v>
      </c>
      <c r="R79" s="185">
        <v>0</v>
      </c>
      <c r="S79" s="185">
        <v>0</v>
      </c>
      <c r="T79" s="185">
        <v>0</v>
      </c>
      <c r="U79" s="185">
        <v>0</v>
      </c>
      <c r="V79" s="185">
        <v>0</v>
      </c>
      <c r="W79" s="28">
        <v>0</v>
      </c>
      <c r="X79" s="28">
        <v>0</v>
      </c>
    </row>
    <row r="80" spans="1:24" s="3" customFormat="1" ht="24" outlineLevel="1" x14ac:dyDescent="0.2">
      <c r="A80" s="123" t="str">
        <f>Ф10!A78</f>
        <v>1.2.4.2</v>
      </c>
      <c r="B80" s="124" t="str">
        <f>Ф10!B78</f>
        <v>Модернизация, техническое перевооружение прочих объектов основных средств, всего, в том числе:</v>
      </c>
      <c r="C80" s="28">
        <v>0</v>
      </c>
      <c r="D80" s="185">
        <v>0</v>
      </c>
      <c r="E80" s="185">
        <v>0</v>
      </c>
      <c r="F80" s="185">
        <v>0</v>
      </c>
      <c r="G80" s="185">
        <v>0</v>
      </c>
      <c r="H80" s="185">
        <v>0</v>
      </c>
      <c r="I80" s="185">
        <v>0</v>
      </c>
      <c r="J80" s="185">
        <v>0</v>
      </c>
      <c r="K80" s="185">
        <v>0</v>
      </c>
      <c r="L80" s="185">
        <v>0</v>
      </c>
      <c r="M80" s="185">
        <v>0</v>
      </c>
      <c r="N80" s="185">
        <v>0</v>
      </c>
      <c r="O80" s="185">
        <v>0</v>
      </c>
      <c r="P80" s="185">
        <v>0</v>
      </c>
      <c r="Q80" s="185">
        <v>0</v>
      </c>
      <c r="R80" s="185">
        <v>0</v>
      </c>
      <c r="S80" s="185">
        <v>0</v>
      </c>
      <c r="T80" s="185">
        <v>0</v>
      </c>
      <c r="U80" s="185">
        <v>0</v>
      </c>
      <c r="V80" s="185">
        <v>0</v>
      </c>
      <c r="W80" s="28">
        <v>0</v>
      </c>
      <c r="X80" s="28">
        <v>0</v>
      </c>
    </row>
    <row r="81" spans="1:24" s="3" customFormat="1" ht="36" x14ac:dyDescent="0.2">
      <c r="A81" s="123" t="str">
        <f>Ф10!A79</f>
        <v>1.3</v>
      </c>
      <c r="B81" s="124" t="str">
        <f>Ф10!B79</f>
        <v>Инвестиционные проекты, реализация которых обуславливается схемами и программами перспективного развития электроэнергетики, всего, в том числе:</v>
      </c>
      <c r="C81" s="28" t="s">
        <v>872</v>
      </c>
      <c r="D81" s="218" t="s">
        <v>872</v>
      </c>
      <c r="E81" s="218" t="s">
        <v>872</v>
      </c>
      <c r="F81" s="218" t="s">
        <v>872</v>
      </c>
      <c r="G81" s="218" t="s">
        <v>872</v>
      </c>
      <c r="H81" s="218" t="s">
        <v>872</v>
      </c>
      <c r="I81" s="218" t="s">
        <v>872</v>
      </c>
      <c r="J81" s="218" t="s">
        <v>872</v>
      </c>
      <c r="K81" s="218" t="s">
        <v>872</v>
      </c>
      <c r="L81" s="218" t="s">
        <v>872</v>
      </c>
      <c r="M81" s="218" t="s">
        <v>872</v>
      </c>
      <c r="N81" s="218" t="s">
        <v>872</v>
      </c>
      <c r="O81" s="218" t="s">
        <v>872</v>
      </c>
      <c r="P81" s="218" t="s">
        <v>872</v>
      </c>
      <c r="Q81" s="218" t="s">
        <v>872</v>
      </c>
      <c r="R81" s="218" t="s">
        <v>872</v>
      </c>
      <c r="S81" s="218" t="s">
        <v>872</v>
      </c>
      <c r="T81" s="218" t="s">
        <v>872</v>
      </c>
      <c r="U81" s="218" t="s">
        <v>872</v>
      </c>
      <c r="V81" s="218" t="s">
        <v>872</v>
      </c>
      <c r="W81" s="28" t="s">
        <v>872</v>
      </c>
      <c r="X81" s="28" t="s">
        <v>872</v>
      </c>
    </row>
    <row r="82" spans="1:24" s="3" customFormat="1" ht="36" outlineLevel="1" x14ac:dyDescent="0.2">
      <c r="A82" s="123" t="str">
        <f>Ф10!A80</f>
        <v>1.3.1</v>
      </c>
      <c r="B82" s="124" t="str">
        <f>Ф10!B80</f>
        <v>Инвестиционные проекты, предусмотренные схемой и программой развития Единой энергетической системы России, всего, в том числе: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</row>
    <row r="83" spans="1:24" s="3" customFormat="1" ht="36" outlineLevel="1" x14ac:dyDescent="0.2">
      <c r="A83" s="123" t="str">
        <f>Ф10!A81</f>
        <v>1.3.2</v>
      </c>
      <c r="B83" s="124" t="str">
        <f>Ф10!B81</f>
        <v>Инвестиционные проекты, предусмотренные схемой и программой развития субъекта Российской Федерации, всего, в том числе: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</row>
    <row r="84" spans="1:24" s="3" customFormat="1" ht="24" x14ac:dyDescent="0.2">
      <c r="A84" s="130" t="s">
        <v>32</v>
      </c>
      <c r="B84" s="131" t="s">
        <v>906</v>
      </c>
      <c r="C84" s="130" t="s">
        <v>872</v>
      </c>
      <c r="D84" s="286">
        <f>SUM(D85:D86)</f>
        <v>3.6248100000000001</v>
      </c>
      <c r="E84" s="253">
        <v>0</v>
      </c>
      <c r="F84" s="253">
        <v>0</v>
      </c>
      <c r="G84" s="286">
        <f>SUM(G85:G86)</f>
        <v>3.6248100000000001</v>
      </c>
      <c r="H84" s="253" t="s">
        <v>872</v>
      </c>
      <c r="I84" s="287">
        <f>SUM(I85:I86)</f>
        <v>0</v>
      </c>
      <c r="J84" s="287">
        <f>SUM(J85:J86)</f>
        <v>0</v>
      </c>
      <c r="K84" s="287">
        <f>SUM(K85:K86)</f>
        <v>0</v>
      </c>
      <c r="L84" s="287">
        <f>SUM(L85:L86)</f>
        <v>0</v>
      </c>
      <c r="M84" s="253">
        <f>SUM(M85:M86)</f>
        <v>0</v>
      </c>
      <c r="N84" s="253" t="s">
        <v>872</v>
      </c>
      <c r="O84" s="253" t="s">
        <v>872</v>
      </c>
      <c r="P84" s="253" t="s">
        <v>872</v>
      </c>
      <c r="Q84" s="253" t="s">
        <v>872</v>
      </c>
      <c r="R84" s="253" t="s">
        <v>872</v>
      </c>
      <c r="S84" s="253" t="s">
        <v>872</v>
      </c>
      <c r="T84" s="253" t="s">
        <v>872</v>
      </c>
      <c r="U84" s="253" t="s">
        <v>872</v>
      </c>
      <c r="V84" s="253" t="s">
        <v>872</v>
      </c>
      <c r="W84" s="253" t="s">
        <v>872</v>
      </c>
      <c r="X84" s="130" t="s">
        <v>872</v>
      </c>
    </row>
    <row r="85" spans="1:24" s="3" customFormat="1" ht="27" customHeight="1" x14ac:dyDescent="0.2">
      <c r="A85" s="83" t="s">
        <v>504</v>
      </c>
      <c r="B85" s="214" t="s">
        <v>946</v>
      </c>
      <c r="C85" s="277" t="s">
        <v>947</v>
      </c>
      <c r="D85" s="196">
        <f>SUM(E85:H85)</f>
        <v>1.5258192000000002</v>
      </c>
      <c r="E85" s="139">
        <v>0</v>
      </c>
      <c r="F85" s="139">
        <v>0</v>
      </c>
      <c r="G85" s="196">
        <f>Ф10!D83</f>
        <v>1.5258192000000002</v>
      </c>
      <c r="H85" s="239">
        <v>0</v>
      </c>
      <c r="I85" s="239">
        <v>0</v>
      </c>
      <c r="J85" s="239">
        <v>0</v>
      </c>
      <c r="K85" s="239">
        <v>0</v>
      </c>
      <c r="L85" s="239">
        <v>0</v>
      </c>
      <c r="M85" s="239">
        <v>0</v>
      </c>
      <c r="N85" s="239">
        <v>0</v>
      </c>
      <c r="O85" s="239">
        <v>0</v>
      </c>
      <c r="P85" s="239">
        <v>0</v>
      </c>
      <c r="Q85" s="239">
        <v>0</v>
      </c>
      <c r="R85" s="239">
        <v>0</v>
      </c>
      <c r="S85" s="239">
        <v>0</v>
      </c>
      <c r="T85" s="239">
        <v>0</v>
      </c>
      <c r="U85" s="239">
        <f>I85/D85</f>
        <v>0</v>
      </c>
      <c r="V85" s="239">
        <v>0</v>
      </c>
      <c r="W85" s="239">
        <v>0</v>
      </c>
      <c r="X85" s="239">
        <v>0</v>
      </c>
    </row>
    <row r="86" spans="1:24" s="3" customFormat="1" ht="24.75" customHeight="1" x14ac:dyDescent="0.2">
      <c r="A86" s="83" t="s">
        <v>506</v>
      </c>
      <c r="B86" s="214" t="s">
        <v>948</v>
      </c>
      <c r="C86" s="277" t="s">
        <v>949</v>
      </c>
      <c r="D86" s="196">
        <f>SUM(E86:H86)</f>
        <v>2.0989907999999997</v>
      </c>
      <c r="E86" s="139">
        <v>0</v>
      </c>
      <c r="F86" s="139">
        <v>0</v>
      </c>
      <c r="G86" s="196">
        <f>Ф10!D84</f>
        <v>2.0989907999999997</v>
      </c>
      <c r="H86" s="239">
        <v>0</v>
      </c>
      <c r="I86" s="239">
        <v>0</v>
      </c>
      <c r="J86" s="239">
        <v>0</v>
      </c>
      <c r="K86" s="239">
        <v>0</v>
      </c>
      <c r="L86" s="239">
        <v>0</v>
      </c>
      <c r="M86" s="239">
        <v>0</v>
      </c>
      <c r="N86" s="239">
        <v>0</v>
      </c>
      <c r="O86" s="239">
        <v>0</v>
      </c>
      <c r="P86" s="239">
        <v>0</v>
      </c>
      <c r="Q86" s="239">
        <v>0</v>
      </c>
      <c r="R86" s="239">
        <v>0</v>
      </c>
      <c r="S86" s="239">
        <v>0</v>
      </c>
      <c r="T86" s="239">
        <v>0</v>
      </c>
      <c r="U86" s="239">
        <f>I86/D86</f>
        <v>0</v>
      </c>
      <c r="V86" s="239">
        <v>0</v>
      </c>
      <c r="W86" s="239">
        <v>0</v>
      </c>
      <c r="X86" s="239">
        <v>0</v>
      </c>
    </row>
    <row r="87" spans="1:24" s="3" customFormat="1" ht="24" x14ac:dyDescent="0.2">
      <c r="A87" s="123" t="str">
        <f>Ф10!A85</f>
        <v>1.5</v>
      </c>
      <c r="B87" s="124" t="str">
        <f>Ф10!B85</f>
        <v>Покупка земельных участков для целей реализации инвестиционных проектов, всего, в том числе:</v>
      </c>
      <c r="C87" s="28" t="s">
        <v>872</v>
      </c>
      <c r="D87" s="28" t="s">
        <v>872</v>
      </c>
      <c r="E87" s="28" t="s">
        <v>872</v>
      </c>
      <c r="F87" s="28" t="s">
        <v>872</v>
      </c>
      <c r="G87" s="28" t="s">
        <v>872</v>
      </c>
      <c r="H87" s="28" t="s">
        <v>872</v>
      </c>
      <c r="I87" s="28" t="s">
        <v>872</v>
      </c>
      <c r="J87" s="28" t="s">
        <v>872</v>
      </c>
      <c r="K87" s="28" t="s">
        <v>872</v>
      </c>
      <c r="L87" s="28" t="s">
        <v>872</v>
      </c>
      <c r="M87" s="28" t="s">
        <v>872</v>
      </c>
      <c r="N87" s="28" t="s">
        <v>872</v>
      </c>
      <c r="O87" s="28" t="s">
        <v>872</v>
      </c>
      <c r="P87" s="28" t="s">
        <v>872</v>
      </c>
      <c r="Q87" s="28" t="s">
        <v>872</v>
      </c>
      <c r="R87" s="28" t="s">
        <v>872</v>
      </c>
      <c r="S87" s="28" t="s">
        <v>872</v>
      </c>
      <c r="T87" s="28" t="s">
        <v>872</v>
      </c>
      <c r="U87" s="28" t="s">
        <v>872</v>
      </c>
      <c r="V87" s="28" t="s">
        <v>872</v>
      </c>
      <c r="W87" s="28" t="s">
        <v>872</v>
      </c>
      <c r="X87" s="28" t="s">
        <v>872</v>
      </c>
    </row>
    <row r="88" spans="1:24" s="3" customFormat="1" ht="20.25" customHeight="1" x14ac:dyDescent="0.2">
      <c r="A88" s="123" t="str">
        <f>Ф10!A86</f>
        <v>1.6</v>
      </c>
      <c r="B88" s="124" t="str">
        <f>Ф10!B86</f>
        <v>Прочие инвестиционные проекты, всего, в том числе:</v>
      </c>
      <c r="C88" s="28" t="s">
        <v>872</v>
      </c>
      <c r="D88" s="28" t="s">
        <v>872</v>
      </c>
      <c r="E88" s="28" t="s">
        <v>872</v>
      </c>
      <c r="F88" s="28" t="s">
        <v>872</v>
      </c>
      <c r="G88" s="28" t="s">
        <v>872</v>
      </c>
      <c r="H88" s="28" t="s">
        <v>872</v>
      </c>
      <c r="I88" s="28" t="s">
        <v>872</v>
      </c>
      <c r="J88" s="28" t="s">
        <v>872</v>
      </c>
      <c r="K88" s="28" t="s">
        <v>872</v>
      </c>
      <c r="L88" s="28" t="s">
        <v>872</v>
      </c>
      <c r="M88" s="28" t="s">
        <v>872</v>
      </c>
      <c r="N88" s="28" t="s">
        <v>872</v>
      </c>
      <c r="O88" s="28" t="s">
        <v>872</v>
      </c>
      <c r="P88" s="28" t="s">
        <v>872</v>
      </c>
      <c r="Q88" s="28" t="s">
        <v>872</v>
      </c>
      <c r="R88" s="28" t="s">
        <v>872</v>
      </c>
      <c r="S88" s="28" t="s">
        <v>872</v>
      </c>
      <c r="T88" s="28" t="s">
        <v>872</v>
      </c>
      <c r="U88" s="28" t="s">
        <v>872</v>
      </c>
      <c r="V88" s="28" t="s">
        <v>872</v>
      </c>
      <c r="W88" s="28" t="s">
        <v>872</v>
      </c>
      <c r="X88" s="28" t="s">
        <v>872</v>
      </c>
    </row>
  </sheetData>
  <mergeCells count="45">
    <mergeCell ref="X20:X24"/>
    <mergeCell ref="D21:M21"/>
    <mergeCell ref="D22:H22"/>
    <mergeCell ref="I22:M22"/>
    <mergeCell ref="N22:O23"/>
    <mergeCell ref="R22:S23"/>
    <mergeCell ref="T22:U23"/>
    <mergeCell ref="V22:W23"/>
    <mergeCell ref="D23:D24"/>
    <mergeCell ref="L15:M15"/>
    <mergeCell ref="H23:H24"/>
    <mergeCell ref="I23:I24"/>
    <mergeCell ref="J23:J24"/>
    <mergeCell ref="K23:K24"/>
    <mergeCell ref="L23:L24"/>
    <mergeCell ref="A20:A24"/>
    <mergeCell ref="B20:B24"/>
    <mergeCell ref="C20:C24"/>
    <mergeCell ref="D20:M20"/>
    <mergeCell ref="N20:W21"/>
    <mergeCell ref="E23:E24"/>
    <mergeCell ref="F23:F24"/>
    <mergeCell ref="M23:M24"/>
    <mergeCell ref="G23:G24"/>
    <mergeCell ref="P22:Q23"/>
    <mergeCell ref="V2:X2"/>
    <mergeCell ref="A9:X9"/>
    <mergeCell ref="I10:J10"/>
    <mergeCell ref="L10:M10"/>
    <mergeCell ref="I13:R13"/>
    <mergeCell ref="I12:W12"/>
    <mergeCell ref="V4:X4"/>
    <mergeCell ref="V7:X7"/>
    <mergeCell ref="V8:X8"/>
    <mergeCell ref="HR7:HT7"/>
    <mergeCell ref="HU7:HW7"/>
    <mergeCell ref="HE4:IB4"/>
    <mergeCell ref="V5:X5"/>
    <mergeCell ref="HA5:IB5"/>
    <mergeCell ref="V6:X6"/>
    <mergeCell ref="HA6:IB6"/>
    <mergeCell ref="GZ7:HA7"/>
    <mergeCell ref="HB7:HD7"/>
    <mergeCell ref="HE7:HF7"/>
    <mergeCell ref="HG7:HQ7"/>
  </mergeCells>
  <pageMargins left="0.7" right="0.7" top="0.75" bottom="0.75" header="0.3" footer="0.3"/>
  <pageSetup paperSize="9" scale="56" fitToHeight="3" orientation="landscape" r:id="rId1"/>
  <ignoredErrors>
    <ignoredError sqref="D28 L26 I26 G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B86"/>
  <sheetViews>
    <sheetView view="pageBreakPreview" topLeftCell="A52" zoomScale="91" zoomScaleNormal="100" zoomScaleSheetLayoutView="91" workbookViewId="0">
      <selection activeCell="M24" sqref="M24"/>
    </sheetView>
  </sheetViews>
  <sheetFormatPr defaultRowHeight="15.75" outlineLevelRow="1" x14ac:dyDescent="0.25"/>
  <cols>
    <col min="1" max="1" width="7.140625" style="1" customWidth="1"/>
    <col min="2" max="2" width="47" style="1" customWidth="1"/>
    <col min="3" max="3" width="11.7109375" style="1" customWidth="1"/>
    <col min="4" max="4" width="11.28515625" style="1" customWidth="1"/>
    <col min="5" max="5" width="10.5703125" style="1" customWidth="1"/>
    <col min="6" max="6" width="8.85546875" style="1" customWidth="1"/>
    <col min="7" max="7" width="9" style="1" customWidth="1"/>
    <col min="8" max="8" width="9.85546875" style="1" customWidth="1"/>
    <col min="9" max="9" width="9" style="1" customWidth="1"/>
    <col min="10" max="17" width="7.7109375" style="1" customWidth="1"/>
    <col min="18" max="19" width="7.5703125" style="1" customWidth="1"/>
    <col min="20" max="20" width="8.85546875" style="1" customWidth="1"/>
    <col min="21" max="21" width="8.7109375" style="1" customWidth="1"/>
    <col min="22" max="22" width="9" style="1" customWidth="1"/>
    <col min="23" max="16384" width="9.140625" style="1"/>
  </cols>
  <sheetData>
    <row r="1" spans="1:236" s="3" customFormat="1" ht="12" x14ac:dyDescent="0.2">
      <c r="V1" s="4" t="s">
        <v>723</v>
      </c>
    </row>
    <row r="2" spans="1:236" s="3" customFormat="1" ht="24" customHeight="1" x14ac:dyDescent="0.2">
      <c r="T2" s="336" t="s">
        <v>3</v>
      </c>
      <c r="U2" s="336"/>
      <c r="V2" s="336"/>
    </row>
    <row r="3" spans="1:236" s="3" customFormat="1" ht="14.25" customHeight="1" x14ac:dyDescent="0.2">
      <c r="T3" s="5"/>
      <c r="U3" s="5"/>
      <c r="V3" s="5"/>
    </row>
    <row r="4" spans="1:236" s="170" customFormat="1" ht="24" customHeight="1" x14ac:dyDescent="0.2">
      <c r="T4" s="313" t="s">
        <v>911</v>
      </c>
      <c r="U4" s="313"/>
      <c r="V4" s="313"/>
      <c r="HE4" s="313"/>
      <c r="HF4" s="313"/>
      <c r="HG4" s="313"/>
      <c r="HH4" s="313"/>
      <c r="HI4" s="313"/>
      <c r="HJ4" s="313"/>
      <c r="HK4" s="313"/>
      <c r="HL4" s="313"/>
      <c r="HM4" s="313"/>
      <c r="HN4" s="313"/>
      <c r="HO4" s="313"/>
      <c r="HP4" s="313"/>
      <c r="HQ4" s="313"/>
      <c r="HR4" s="313"/>
      <c r="HS4" s="313"/>
      <c r="HT4" s="313"/>
      <c r="HU4" s="313"/>
      <c r="HV4" s="313"/>
      <c r="HW4" s="313"/>
      <c r="HX4" s="313"/>
      <c r="HY4" s="313"/>
      <c r="HZ4" s="313"/>
      <c r="IA4" s="313"/>
      <c r="IB4" s="313"/>
    </row>
    <row r="5" spans="1:236" s="170" customFormat="1" ht="15.75" customHeight="1" x14ac:dyDescent="0.2">
      <c r="T5" s="314" t="s">
        <v>924</v>
      </c>
      <c r="U5" s="314"/>
      <c r="V5" s="314"/>
      <c r="GZ5" s="172"/>
      <c r="HA5" s="314"/>
      <c r="HB5" s="314"/>
      <c r="HC5" s="314"/>
      <c r="HD5" s="314"/>
      <c r="HE5" s="314"/>
      <c r="HF5" s="314"/>
      <c r="HG5" s="314"/>
      <c r="HH5" s="314"/>
      <c r="HI5" s="314"/>
      <c r="HJ5" s="314"/>
      <c r="HK5" s="314"/>
      <c r="HL5" s="314"/>
      <c r="HM5" s="314"/>
      <c r="HN5" s="314"/>
      <c r="HO5" s="314"/>
      <c r="HP5" s="314"/>
      <c r="HQ5" s="314"/>
      <c r="HR5" s="314"/>
      <c r="HS5" s="314"/>
      <c r="HT5" s="314"/>
      <c r="HU5" s="314"/>
      <c r="HV5" s="314"/>
      <c r="HW5" s="314"/>
      <c r="HX5" s="314"/>
      <c r="HY5" s="314"/>
      <c r="HZ5" s="314"/>
      <c r="IA5" s="314"/>
      <c r="IB5" s="314"/>
    </row>
    <row r="6" spans="1:236" s="170" customFormat="1" ht="14.25" customHeight="1" x14ac:dyDescent="0.2">
      <c r="T6" s="326" t="s">
        <v>912</v>
      </c>
      <c r="U6" s="326"/>
      <c r="V6" s="326"/>
      <c r="HA6" s="315"/>
      <c r="HB6" s="315"/>
      <c r="HC6" s="315"/>
      <c r="HD6" s="315"/>
      <c r="HE6" s="315"/>
      <c r="HF6" s="315"/>
      <c r="HG6" s="315"/>
      <c r="HH6" s="315"/>
      <c r="HI6" s="315"/>
      <c r="HJ6" s="315"/>
      <c r="HK6" s="315"/>
      <c r="HL6" s="315"/>
      <c r="HM6" s="315"/>
      <c r="HN6" s="315"/>
      <c r="HO6" s="315"/>
      <c r="HP6" s="315"/>
      <c r="HQ6" s="315"/>
      <c r="HR6" s="315"/>
      <c r="HS6" s="315"/>
      <c r="HT6" s="315"/>
      <c r="HU6" s="315"/>
      <c r="HV6" s="315"/>
      <c r="HW6" s="315"/>
      <c r="HX6" s="315"/>
      <c r="HY6" s="315"/>
      <c r="HZ6" s="315"/>
      <c r="IA6" s="315"/>
      <c r="IB6" s="315"/>
    </row>
    <row r="7" spans="1:236" s="170" customFormat="1" ht="18.75" customHeight="1" x14ac:dyDescent="0.2">
      <c r="T7" s="314" t="s">
        <v>923</v>
      </c>
      <c r="U7" s="314"/>
      <c r="V7" s="314"/>
      <c r="GW7" s="174"/>
      <c r="GX7" s="174"/>
      <c r="GY7" s="174"/>
      <c r="GZ7" s="314"/>
      <c r="HA7" s="314"/>
      <c r="HB7" s="324"/>
      <c r="HC7" s="324"/>
      <c r="HD7" s="324"/>
      <c r="HE7" s="329"/>
      <c r="HF7" s="329"/>
      <c r="HG7" s="324"/>
      <c r="HH7" s="324"/>
      <c r="HI7" s="324"/>
      <c r="HJ7" s="324"/>
      <c r="HK7" s="324"/>
      <c r="HL7" s="324"/>
      <c r="HM7" s="324"/>
      <c r="HN7" s="324"/>
      <c r="HO7" s="324"/>
      <c r="HP7" s="324"/>
      <c r="HQ7" s="324"/>
      <c r="HR7" s="314"/>
      <c r="HS7" s="314"/>
      <c r="HT7" s="314"/>
      <c r="HU7" s="312"/>
      <c r="HV7" s="312"/>
      <c r="HW7" s="312"/>
      <c r="HY7" s="173"/>
      <c r="IB7" s="173"/>
    </row>
    <row r="8" spans="1:236" s="170" customFormat="1" ht="15.75" customHeight="1" x14ac:dyDescent="0.2">
      <c r="T8" s="325" t="s">
        <v>913</v>
      </c>
      <c r="U8" s="325"/>
      <c r="V8" s="325"/>
      <c r="IB8" s="171"/>
    </row>
    <row r="9" spans="1:236" s="3" customFormat="1" ht="12" x14ac:dyDescent="0.2">
      <c r="A9" s="340" t="s">
        <v>724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</row>
    <row r="10" spans="1:236" s="3" customFormat="1" ht="12" x14ac:dyDescent="0.2">
      <c r="G10" s="4" t="s">
        <v>693</v>
      </c>
      <c r="H10" s="105" t="str">
        <f>Ф11!I10</f>
        <v>II</v>
      </c>
      <c r="I10" s="48" t="s">
        <v>725</v>
      </c>
      <c r="J10" s="105" t="str">
        <f>Ф11!L10</f>
        <v>2022</v>
      </c>
      <c r="K10" s="3" t="s">
        <v>695</v>
      </c>
    </row>
    <row r="11" spans="1:236" ht="11.25" customHeight="1" x14ac:dyDescent="0.25"/>
    <row r="12" spans="1:236" s="3" customFormat="1" ht="14.25" x14ac:dyDescent="0.2">
      <c r="F12" s="4" t="s">
        <v>696</v>
      </c>
      <c r="G12" s="319" t="str">
        <f>Ф11!I12</f>
        <v>Общество с ограниченной ответственностью "Дальневосточная энергосетевая компания"</v>
      </c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36" s="2" customFormat="1" ht="12.75" customHeight="1" x14ac:dyDescent="0.2">
      <c r="G13" s="318" t="s">
        <v>4</v>
      </c>
      <c r="H13" s="318"/>
      <c r="I13" s="318"/>
      <c r="J13" s="318"/>
      <c r="K13" s="318"/>
      <c r="L13" s="318"/>
      <c r="M13" s="318"/>
      <c r="N13" s="318"/>
      <c r="O13" s="318"/>
      <c r="P13" s="318"/>
      <c r="Q13" s="43"/>
    </row>
    <row r="14" spans="1:236" ht="11.25" customHeight="1" x14ac:dyDescent="0.25"/>
    <row r="15" spans="1:236" s="3" customFormat="1" ht="12" x14ac:dyDescent="0.2">
      <c r="I15" s="4" t="s">
        <v>697</v>
      </c>
      <c r="J15" s="105" t="str">
        <f>Ф11!L15</f>
        <v>2022</v>
      </c>
      <c r="K15" s="3" t="s">
        <v>5</v>
      </c>
    </row>
    <row r="16" spans="1:236" ht="11.25" customHeight="1" x14ac:dyDescent="0.25"/>
    <row r="17" spans="1:22" s="3" customFormat="1" ht="14.25" x14ac:dyDescent="0.2">
      <c r="G17" s="4" t="s">
        <v>698</v>
      </c>
      <c r="H17" s="360" t="str">
        <f>Ф11!K17</f>
        <v>Приказом Министерства энергетики и газоснабжения Приморского края от 19.10.2021 г. № 45пр-179.</v>
      </c>
      <c r="I17" s="361"/>
      <c r="J17" s="361"/>
      <c r="K17" s="361"/>
      <c r="L17" s="361"/>
      <c r="M17" s="361"/>
      <c r="N17" s="361"/>
      <c r="O17" s="361"/>
      <c r="P17" s="361"/>
      <c r="Q17" s="361"/>
    </row>
    <row r="18" spans="1:22" s="2" customFormat="1" ht="12.75" customHeight="1" x14ac:dyDescent="0.2">
      <c r="H18" s="318" t="s">
        <v>6</v>
      </c>
      <c r="I18" s="318"/>
      <c r="J18" s="318"/>
      <c r="K18" s="318"/>
      <c r="L18" s="318"/>
      <c r="M18" s="318"/>
      <c r="N18" s="318"/>
      <c r="O18" s="318"/>
      <c r="P18" s="318"/>
      <c r="Q18" s="318"/>
    </row>
    <row r="19" spans="1:22" ht="11.25" customHeight="1" x14ac:dyDescent="0.25"/>
    <row r="20" spans="1:22" s="2" customFormat="1" ht="76.5" customHeight="1" x14ac:dyDescent="0.2">
      <c r="A20" s="343" t="s">
        <v>699</v>
      </c>
      <c r="B20" s="343" t="s">
        <v>700</v>
      </c>
      <c r="C20" s="343" t="s">
        <v>701</v>
      </c>
      <c r="D20" s="364" t="s">
        <v>726</v>
      </c>
      <c r="E20" s="343" t="s">
        <v>956</v>
      </c>
      <c r="F20" s="367" t="s">
        <v>957</v>
      </c>
      <c r="G20" s="368"/>
      <c r="H20" s="367" t="s">
        <v>958</v>
      </c>
      <c r="I20" s="369"/>
      <c r="J20" s="369"/>
      <c r="K20" s="369"/>
      <c r="L20" s="369"/>
      <c r="M20" s="369"/>
      <c r="N20" s="369"/>
      <c r="O20" s="369"/>
      <c r="P20" s="369"/>
      <c r="Q20" s="368"/>
      <c r="R20" s="370" t="s">
        <v>727</v>
      </c>
      <c r="S20" s="371"/>
      <c r="T20" s="348" t="s">
        <v>728</v>
      </c>
      <c r="U20" s="350"/>
      <c r="V20" s="343" t="s">
        <v>705</v>
      </c>
    </row>
    <row r="21" spans="1:22" s="2" customFormat="1" ht="15" customHeight="1" x14ac:dyDescent="0.2">
      <c r="A21" s="344"/>
      <c r="B21" s="344"/>
      <c r="C21" s="344"/>
      <c r="D21" s="365"/>
      <c r="E21" s="344"/>
      <c r="F21" s="372" t="s">
        <v>729</v>
      </c>
      <c r="G21" s="372" t="s">
        <v>730</v>
      </c>
      <c r="H21" s="367" t="s">
        <v>706</v>
      </c>
      <c r="I21" s="368"/>
      <c r="J21" s="367" t="s">
        <v>707</v>
      </c>
      <c r="K21" s="368"/>
      <c r="L21" s="367" t="s">
        <v>708</v>
      </c>
      <c r="M21" s="368"/>
      <c r="N21" s="367" t="s">
        <v>709</v>
      </c>
      <c r="O21" s="368"/>
      <c r="P21" s="367" t="s">
        <v>710</v>
      </c>
      <c r="Q21" s="368"/>
      <c r="R21" s="362" t="s">
        <v>729</v>
      </c>
      <c r="S21" s="362" t="s">
        <v>730</v>
      </c>
      <c r="T21" s="351"/>
      <c r="U21" s="353"/>
      <c r="V21" s="344"/>
    </row>
    <row r="22" spans="1:22" s="2" customFormat="1" ht="78" customHeight="1" x14ac:dyDescent="0.2">
      <c r="A22" s="345"/>
      <c r="B22" s="345"/>
      <c r="C22" s="345"/>
      <c r="D22" s="366"/>
      <c r="E22" s="351"/>
      <c r="F22" s="373"/>
      <c r="G22" s="373"/>
      <c r="H22" s="52" t="s">
        <v>0</v>
      </c>
      <c r="I22" s="52" t="s">
        <v>1</v>
      </c>
      <c r="J22" s="52" t="s">
        <v>0</v>
      </c>
      <c r="K22" s="52" t="s">
        <v>1</v>
      </c>
      <c r="L22" s="52" t="s">
        <v>0</v>
      </c>
      <c r="M22" s="52" t="s">
        <v>1</v>
      </c>
      <c r="N22" s="52" t="s">
        <v>0</v>
      </c>
      <c r="O22" s="52" t="s">
        <v>1</v>
      </c>
      <c r="P22" s="52" t="s">
        <v>0</v>
      </c>
      <c r="Q22" s="209" t="s">
        <v>1</v>
      </c>
      <c r="R22" s="363"/>
      <c r="S22" s="363"/>
      <c r="T22" s="53" t="s">
        <v>731</v>
      </c>
      <c r="U22" s="53" t="s">
        <v>2</v>
      </c>
      <c r="V22" s="345"/>
    </row>
    <row r="23" spans="1:22" s="2" customFormat="1" ht="11.25" x14ac:dyDescent="0.2">
      <c r="A23" s="51">
        <v>1</v>
      </c>
      <c r="B23" s="51">
        <v>2</v>
      </c>
      <c r="C23" s="51">
        <v>3</v>
      </c>
      <c r="D23" s="51">
        <v>4</v>
      </c>
      <c r="E23" s="51">
        <v>5</v>
      </c>
      <c r="F23" s="51">
        <v>6</v>
      </c>
      <c r="G23" s="51">
        <v>7</v>
      </c>
      <c r="H23" s="51">
        <v>8</v>
      </c>
      <c r="I23" s="51">
        <v>9</v>
      </c>
      <c r="J23" s="51">
        <v>10</v>
      </c>
      <c r="K23" s="51">
        <v>11</v>
      </c>
      <c r="L23" s="51">
        <v>12</v>
      </c>
      <c r="M23" s="51">
        <v>13</v>
      </c>
      <c r="N23" s="51">
        <v>14</v>
      </c>
      <c r="O23" s="51">
        <v>15</v>
      </c>
      <c r="P23" s="51">
        <v>16</v>
      </c>
      <c r="Q23" s="51">
        <v>17</v>
      </c>
      <c r="R23" s="51">
        <v>18</v>
      </c>
      <c r="S23" s="51">
        <v>19</v>
      </c>
      <c r="T23" s="51">
        <v>20</v>
      </c>
      <c r="U23" s="51">
        <v>21</v>
      </c>
      <c r="V23" s="51">
        <v>22</v>
      </c>
    </row>
    <row r="24" spans="1:22" s="3" customFormat="1" ht="19.5" customHeight="1" x14ac:dyDescent="0.2">
      <c r="A24" s="115" t="s">
        <v>837</v>
      </c>
      <c r="B24" s="116" t="s">
        <v>712</v>
      </c>
      <c r="C24" s="117" t="str">
        <f>C25</f>
        <v>нд</v>
      </c>
      <c r="D24" s="211">
        <f>D26+D28</f>
        <v>15.040500000000002</v>
      </c>
      <c r="E24" s="161">
        <v>0</v>
      </c>
      <c r="F24" s="211">
        <f>F26+F28</f>
        <v>15.040500000000002</v>
      </c>
      <c r="G24" s="211">
        <f t="shared" ref="G24:S24" si="0">G26+G28</f>
        <v>15.040500000000002</v>
      </c>
      <c r="H24" s="211">
        <f>H26+H28</f>
        <v>15.040500000000002</v>
      </c>
      <c r="I24" s="211">
        <f>I26+I28</f>
        <v>8.7428499999999989</v>
      </c>
      <c r="J24" s="202">
        <f t="shared" si="0"/>
        <v>3.9468289999999993</v>
      </c>
      <c r="K24" s="202">
        <f t="shared" si="0"/>
        <v>3.9468289999999993</v>
      </c>
      <c r="L24" s="202">
        <f t="shared" si="0"/>
        <v>4.7960209999999996</v>
      </c>
      <c r="M24" s="202">
        <f t="shared" si="0"/>
        <v>4.7960209999999996</v>
      </c>
      <c r="N24" s="161">
        <f t="shared" si="0"/>
        <v>0</v>
      </c>
      <c r="O24" s="161">
        <f t="shared" si="0"/>
        <v>0</v>
      </c>
      <c r="P24" s="211">
        <f t="shared" si="0"/>
        <v>6.29765</v>
      </c>
      <c r="Q24" s="161">
        <f t="shared" si="0"/>
        <v>0</v>
      </c>
      <c r="R24" s="211">
        <f t="shared" si="0"/>
        <v>6.29765</v>
      </c>
      <c r="S24" s="211">
        <f t="shared" si="0"/>
        <v>6.29765</v>
      </c>
      <c r="T24" s="202">
        <f>T26+T28</f>
        <v>6.29765</v>
      </c>
      <c r="U24" s="161">
        <f>U25+U26</f>
        <v>0</v>
      </c>
      <c r="V24" s="202" t="s">
        <v>872</v>
      </c>
    </row>
    <row r="25" spans="1:22" s="3" customFormat="1" ht="18.75" customHeight="1" x14ac:dyDescent="0.2">
      <c r="A25" s="118" t="s">
        <v>838</v>
      </c>
      <c r="B25" s="119" t="s">
        <v>839</v>
      </c>
      <c r="C25" s="120" t="str">
        <f>C32</f>
        <v>нд</v>
      </c>
      <c r="D25" s="162">
        <f>D32</f>
        <v>0</v>
      </c>
      <c r="E25" s="162">
        <f t="shared" ref="E25:S25" si="1">E32</f>
        <v>0</v>
      </c>
      <c r="F25" s="162">
        <f t="shared" si="1"/>
        <v>0</v>
      </c>
      <c r="G25" s="162">
        <f>Ф10!F25/1.2</f>
        <v>0</v>
      </c>
      <c r="H25" s="162">
        <f t="shared" si="1"/>
        <v>0</v>
      </c>
      <c r="I25" s="162">
        <f t="shared" si="1"/>
        <v>0</v>
      </c>
      <c r="J25" s="162">
        <f t="shared" si="1"/>
        <v>0</v>
      </c>
      <c r="K25" s="162">
        <f t="shared" si="1"/>
        <v>0</v>
      </c>
      <c r="L25" s="162">
        <f t="shared" si="1"/>
        <v>0</v>
      </c>
      <c r="M25" s="162">
        <f t="shared" si="1"/>
        <v>0</v>
      </c>
      <c r="N25" s="162">
        <f t="shared" si="1"/>
        <v>0</v>
      </c>
      <c r="O25" s="162">
        <f t="shared" si="1"/>
        <v>0</v>
      </c>
      <c r="P25" s="162">
        <f t="shared" si="1"/>
        <v>0</v>
      </c>
      <c r="Q25" s="162">
        <f t="shared" si="1"/>
        <v>0</v>
      </c>
      <c r="R25" s="162">
        <f t="shared" si="1"/>
        <v>0</v>
      </c>
      <c r="S25" s="162">
        <f t="shared" si="1"/>
        <v>0</v>
      </c>
      <c r="T25" s="162">
        <f>T32</f>
        <v>0</v>
      </c>
      <c r="U25" s="162">
        <f>U32</f>
        <v>0</v>
      </c>
      <c r="V25" s="120" t="str">
        <f>V32</f>
        <v>нд</v>
      </c>
    </row>
    <row r="26" spans="1:22" s="3" customFormat="1" ht="24" customHeight="1" x14ac:dyDescent="0.2">
      <c r="A26" s="118" t="s">
        <v>840</v>
      </c>
      <c r="B26" s="119" t="s">
        <v>841</v>
      </c>
      <c r="C26" s="120" t="s">
        <v>872</v>
      </c>
      <c r="D26" s="217">
        <f>D53</f>
        <v>12.019825000000001</v>
      </c>
      <c r="E26" s="162">
        <f>E53</f>
        <v>0</v>
      </c>
      <c r="F26" s="217">
        <f>F53</f>
        <v>12.019825000000001</v>
      </c>
      <c r="G26" s="217">
        <f>G53</f>
        <v>12.019825000000001</v>
      </c>
      <c r="H26" s="217">
        <f>H53</f>
        <v>12.019825000000001</v>
      </c>
      <c r="I26" s="217">
        <f t="shared" ref="I26:S26" si="2">I53</f>
        <v>8.7428499999999989</v>
      </c>
      <c r="J26" s="200">
        <f t="shared" si="2"/>
        <v>3.9468289999999993</v>
      </c>
      <c r="K26" s="200">
        <f t="shared" si="2"/>
        <v>3.9468289999999993</v>
      </c>
      <c r="L26" s="200">
        <f t="shared" si="2"/>
        <v>4.7960209999999996</v>
      </c>
      <c r="M26" s="200">
        <f t="shared" si="2"/>
        <v>4.7960209999999996</v>
      </c>
      <c r="N26" s="162">
        <f t="shared" si="2"/>
        <v>0</v>
      </c>
      <c r="O26" s="162">
        <f t="shared" si="2"/>
        <v>0</v>
      </c>
      <c r="P26" s="217">
        <f t="shared" si="2"/>
        <v>3.2769750000000002</v>
      </c>
      <c r="Q26" s="162">
        <f t="shared" si="2"/>
        <v>0</v>
      </c>
      <c r="R26" s="217">
        <f>R53</f>
        <v>3.2769750000000002</v>
      </c>
      <c r="S26" s="217">
        <f t="shared" si="2"/>
        <v>3.2769750000000002</v>
      </c>
      <c r="T26" s="200">
        <f>T53</f>
        <v>3.2769750000000002</v>
      </c>
      <c r="U26" s="162">
        <f>U53</f>
        <v>0</v>
      </c>
      <c r="V26" s="217" t="str">
        <f>V53</f>
        <v>нд</v>
      </c>
    </row>
    <row r="27" spans="1:22" s="3" customFormat="1" ht="39.75" customHeight="1" x14ac:dyDescent="0.2">
      <c r="A27" s="121" t="s">
        <v>842</v>
      </c>
      <c r="B27" s="122" t="s">
        <v>843</v>
      </c>
      <c r="C27" s="28" t="s">
        <v>872</v>
      </c>
      <c r="D27" s="136" t="s">
        <v>872</v>
      </c>
      <c r="E27" s="28" t="s">
        <v>872</v>
      </c>
      <c r="F27" s="136" t="s">
        <v>872</v>
      </c>
      <c r="G27" s="136" t="s">
        <v>872</v>
      </c>
      <c r="H27" s="136" t="s">
        <v>872</v>
      </c>
      <c r="I27" s="28" t="s">
        <v>872</v>
      </c>
      <c r="J27" s="28" t="s">
        <v>872</v>
      </c>
      <c r="K27" s="28" t="s">
        <v>872</v>
      </c>
      <c r="L27" s="28" t="s">
        <v>872</v>
      </c>
      <c r="M27" s="28" t="s">
        <v>872</v>
      </c>
      <c r="N27" s="28" t="s">
        <v>872</v>
      </c>
      <c r="O27" s="28" t="s">
        <v>872</v>
      </c>
      <c r="P27" s="136" t="s">
        <v>872</v>
      </c>
      <c r="Q27" s="28" t="s">
        <v>872</v>
      </c>
      <c r="R27" s="28" t="s">
        <v>872</v>
      </c>
      <c r="S27" s="28" t="s">
        <v>872</v>
      </c>
      <c r="T27" s="28" t="s">
        <v>872</v>
      </c>
      <c r="U27" s="28" t="s">
        <v>872</v>
      </c>
      <c r="V27" s="28" t="s">
        <v>872</v>
      </c>
    </row>
    <row r="28" spans="1:22" s="3" customFormat="1" ht="27" customHeight="1" x14ac:dyDescent="0.2">
      <c r="A28" s="121" t="s">
        <v>844</v>
      </c>
      <c r="B28" s="122" t="s">
        <v>845</v>
      </c>
      <c r="C28" s="28" t="s">
        <v>872</v>
      </c>
      <c r="D28" s="136">
        <f>D82</f>
        <v>3.0206749999999998</v>
      </c>
      <c r="E28" s="136" t="s">
        <v>872</v>
      </c>
      <c r="F28" s="136">
        <f t="shared" ref="F28:V28" si="3">F82</f>
        <v>3.0206749999999998</v>
      </c>
      <c r="G28" s="136">
        <f t="shared" si="3"/>
        <v>3.0206749999999998</v>
      </c>
      <c r="H28" s="218">
        <f t="shared" si="3"/>
        <v>3.0206749999999998</v>
      </c>
      <c r="I28" s="218">
        <f t="shared" si="3"/>
        <v>0</v>
      </c>
      <c r="J28" s="185">
        <f t="shared" si="3"/>
        <v>0</v>
      </c>
      <c r="K28" s="185">
        <f t="shared" si="3"/>
        <v>0</v>
      </c>
      <c r="L28" s="185">
        <f t="shared" si="3"/>
        <v>0</v>
      </c>
      <c r="M28" s="185">
        <f t="shared" si="3"/>
        <v>0</v>
      </c>
      <c r="N28" s="185">
        <f t="shared" si="3"/>
        <v>0</v>
      </c>
      <c r="O28" s="185">
        <f t="shared" si="3"/>
        <v>0</v>
      </c>
      <c r="P28" s="218">
        <f t="shared" si="3"/>
        <v>3.0206749999999998</v>
      </c>
      <c r="Q28" s="185">
        <f t="shared" si="3"/>
        <v>0</v>
      </c>
      <c r="R28" s="218">
        <f t="shared" si="3"/>
        <v>3.0206749999999998</v>
      </c>
      <c r="S28" s="218">
        <f t="shared" si="3"/>
        <v>3.0206749999999998</v>
      </c>
      <c r="T28" s="218">
        <f t="shared" si="3"/>
        <v>3.0206749999999998</v>
      </c>
      <c r="U28" s="185">
        <f t="shared" si="3"/>
        <v>0</v>
      </c>
      <c r="V28" s="185">
        <f t="shared" si="3"/>
        <v>0</v>
      </c>
    </row>
    <row r="29" spans="1:22" s="3" customFormat="1" ht="26.25" customHeight="1" x14ac:dyDescent="0.2">
      <c r="A29" s="121" t="s">
        <v>846</v>
      </c>
      <c r="B29" s="122" t="s">
        <v>847</v>
      </c>
      <c r="C29" s="28" t="s">
        <v>872</v>
      </c>
      <c r="D29" s="136" t="s">
        <v>872</v>
      </c>
      <c r="E29" s="28" t="s">
        <v>872</v>
      </c>
      <c r="F29" s="136" t="s">
        <v>872</v>
      </c>
      <c r="G29" s="136" t="s">
        <v>872</v>
      </c>
      <c r="H29" s="136" t="s">
        <v>872</v>
      </c>
      <c r="I29" s="28" t="s">
        <v>872</v>
      </c>
      <c r="J29" s="28" t="s">
        <v>872</v>
      </c>
      <c r="K29" s="28" t="s">
        <v>872</v>
      </c>
      <c r="L29" s="28" t="s">
        <v>872</v>
      </c>
      <c r="M29" s="28" t="s">
        <v>872</v>
      </c>
      <c r="N29" s="28" t="s">
        <v>872</v>
      </c>
      <c r="O29" s="28" t="s">
        <v>872</v>
      </c>
      <c r="P29" s="136" t="s">
        <v>872</v>
      </c>
      <c r="Q29" s="28" t="s">
        <v>872</v>
      </c>
      <c r="R29" s="28" t="s">
        <v>872</v>
      </c>
      <c r="S29" s="28" t="s">
        <v>872</v>
      </c>
      <c r="T29" s="28" t="s">
        <v>872</v>
      </c>
      <c r="U29" s="28" t="s">
        <v>872</v>
      </c>
      <c r="V29" s="28" t="s">
        <v>872</v>
      </c>
    </row>
    <row r="30" spans="1:22" s="3" customFormat="1" ht="13.5" customHeight="1" x14ac:dyDescent="0.2">
      <c r="A30" s="121" t="s">
        <v>848</v>
      </c>
      <c r="B30" s="122" t="s">
        <v>849</v>
      </c>
      <c r="C30" s="28" t="s">
        <v>872</v>
      </c>
      <c r="D30" s="136" t="s">
        <v>872</v>
      </c>
      <c r="E30" s="28" t="s">
        <v>872</v>
      </c>
      <c r="F30" s="136" t="s">
        <v>872</v>
      </c>
      <c r="G30" s="136" t="s">
        <v>872</v>
      </c>
      <c r="H30" s="136" t="s">
        <v>872</v>
      </c>
      <c r="I30" s="28" t="s">
        <v>872</v>
      </c>
      <c r="J30" s="28" t="s">
        <v>872</v>
      </c>
      <c r="K30" s="28" t="s">
        <v>872</v>
      </c>
      <c r="L30" s="28" t="s">
        <v>872</v>
      </c>
      <c r="M30" s="28" t="s">
        <v>872</v>
      </c>
      <c r="N30" s="28" t="s">
        <v>872</v>
      </c>
      <c r="O30" s="28" t="s">
        <v>872</v>
      </c>
      <c r="P30" s="136" t="s">
        <v>872</v>
      </c>
      <c r="Q30" s="28" t="s">
        <v>872</v>
      </c>
      <c r="R30" s="28" t="s">
        <v>872</v>
      </c>
      <c r="S30" s="28" t="s">
        <v>872</v>
      </c>
      <c r="T30" s="28" t="s">
        <v>872</v>
      </c>
      <c r="U30" s="28" t="s">
        <v>872</v>
      </c>
      <c r="V30" s="28" t="s">
        <v>872</v>
      </c>
    </row>
    <row r="31" spans="1:22" s="3" customFormat="1" ht="13.5" customHeight="1" x14ac:dyDescent="0.2">
      <c r="A31" s="123" t="s">
        <v>850</v>
      </c>
      <c r="B31" s="124" t="s">
        <v>909</v>
      </c>
      <c r="C31" s="28" t="s">
        <v>872</v>
      </c>
      <c r="D31" s="136" t="s">
        <v>872</v>
      </c>
      <c r="E31" s="28" t="s">
        <v>872</v>
      </c>
      <c r="F31" s="136" t="s">
        <v>872</v>
      </c>
      <c r="G31" s="136" t="s">
        <v>872</v>
      </c>
      <c r="H31" s="136" t="s">
        <v>872</v>
      </c>
      <c r="I31" s="28" t="s">
        <v>872</v>
      </c>
      <c r="J31" s="28" t="s">
        <v>872</v>
      </c>
      <c r="K31" s="28" t="s">
        <v>872</v>
      </c>
      <c r="L31" s="28" t="s">
        <v>872</v>
      </c>
      <c r="M31" s="28" t="s">
        <v>872</v>
      </c>
      <c r="N31" s="28" t="s">
        <v>872</v>
      </c>
      <c r="O31" s="28" t="s">
        <v>872</v>
      </c>
      <c r="P31" s="136" t="s">
        <v>872</v>
      </c>
      <c r="Q31" s="28" t="s">
        <v>872</v>
      </c>
      <c r="R31" s="28" t="s">
        <v>872</v>
      </c>
      <c r="S31" s="28" t="s">
        <v>872</v>
      </c>
      <c r="T31" s="28" t="s">
        <v>872</v>
      </c>
      <c r="U31" s="28" t="s">
        <v>872</v>
      </c>
      <c r="V31" s="28" t="s">
        <v>872</v>
      </c>
    </row>
    <row r="32" spans="1:22" s="3" customFormat="1" ht="13.5" customHeight="1" x14ac:dyDescent="0.2">
      <c r="A32" s="125" t="s">
        <v>20</v>
      </c>
      <c r="B32" s="126" t="s">
        <v>851</v>
      </c>
      <c r="C32" s="120" t="str">
        <f>C49</f>
        <v>нд</v>
      </c>
      <c r="D32" s="120">
        <f>D49</f>
        <v>0</v>
      </c>
      <c r="E32" s="120">
        <f t="shared" ref="E32:S32" si="4">E49</f>
        <v>0</v>
      </c>
      <c r="F32" s="120">
        <f t="shared" si="4"/>
        <v>0</v>
      </c>
      <c r="G32" s="120">
        <f>Ф10!F32/1.2</f>
        <v>0</v>
      </c>
      <c r="H32" s="120">
        <f t="shared" si="4"/>
        <v>0</v>
      </c>
      <c r="I32" s="162">
        <f t="shared" si="4"/>
        <v>0</v>
      </c>
      <c r="J32" s="120">
        <f t="shared" si="4"/>
        <v>0</v>
      </c>
      <c r="K32" s="120">
        <f t="shared" si="4"/>
        <v>0</v>
      </c>
      <c r="L32" s="120">
        <f t="shared" si="4"/>
        <v>0</v>
      </c>
      <c r="M32" s="120">
        <f t="shared" si="4"/>
        <v>0</v>
      </c>
      <c r="N32" s="120">
        <f t="shared" si="4"/>
        <v>0</v>
      </c>
      <c r="O32" s="120">
        <f t="shared" si="4"/>
        <v>0</v>
      </c>
      <c r="P32" s="120">
        <f t="shared" si="4"/>
        <v>0</v>
      </c>
      <c r="Q32" s="120">
        <f t="shared" si="4"/>
        <v>0</v>
      </c>
      <c r="R32" s="120">
        <f t="shared" si="4"/>
        <v>0</v>
      </c>
      <c r="S32" s="120">
        <f t="shared" si="4"/>
        <v>0</v>
      </c>
      <c r="T32" s="120">
        <f>T49</f>
        <v>0</v>
      </c>
      <c r="U32" s="120">
        <f>U49</f>
        <v>0</v>
      </c>
      <c r="V32" s="120" t="str">
        <f>V49</f>
        <v>нд</v>
      </c>
    </row>
    <row r="33" spans="1:22" s="3" customFormat="1" ht="28.5" customHeight="1" x14ac:dyDescent="0.2">
      <c r="A33" s="123" t="s">
        <v>22</v>
      </c>
      <c r="B33" s="124" t="s">
        <v>852</v>
      </c>
      <c r="C33" s="28" t="s">
        <v>872</v>
      </c>
      <c r="D33" s="136" t="s">
        <v>872</v>
      </c>
      <c r="E33" s="28" t="s">
        <v>872</v>
      </c>
      <c r="F33" s="28" t="s">
        <v>872</v>
      </c>
      <c r="G33" s="136" t="s">
        <v>872</v>
      </c>
      <c r="H33" s="136" t="s">
        <v>872</v>
      </c>
      <c r="I33" s="28" t="s">
        <v>872</v>
      </c>
      <c r="J33" s="28" t="s">
        <v>872</v>
      </c>
      <c r="K33" s="28" t="s">
        <v>872</v>
      </c>
      <c r="L33" s="28" t="s">
        <v>872</v>
      </c>
      <c r="M33" s="28" t="s">
        <v>872</v>
      </c>
      <c r="N33" s="28" t="s">
        <v>872</v>
      </c>
      <c r="O33" s="28" t="s">
        <v>872</v>
      </c>
      <c r="P33" s="136" t="s">
        <v>872</v>
      </c>
      <c r="Q33" s="28" t="s">
        <v>872</v>
      </c>
      <c r="R33" s="28" t="s">
        <v>872</v>
      </c>
      <c r="S33" s="28" t="s">
        <v>872</v>
      </c>
      <c r="T33" s="28" t="s">
        <v>872</v>
      </c>
      <c r="U33" s="28" t="s">
        <v>872</v>
      </c>
      <c r="V33" s="28" t="s">
        <v>872</v>
      </c>
    </row>
    <row r="34" spans="1:22" s="3" customFormat="1" ht="40.5" hidden="1" customHeight="1" outlineLevel="1" x14ac:dyDescent="0.2">
      <c r="A34" s="123" t="s">
        <v>439</v>
      </c>
      <c r="B34" s="124" t="s">
        <v>853</v>
      </c>
      <c r="C34" s="28" t="s">
        <v>872</v>
      </c>
      <c r="D34" s="136" t="s">
        <v>872</v>
      </c>
      <c r="E34" s="28" t="s">
        <v>872</v>
      </c>
      <c r="F34" s="28" t="s">
        <v>872</v>
      </c>
      <c r="G34" s="136" t="s">
        <v>872</v>
      </c>
      <c r="H34" s="136" t="s">
        <v>872</v>
      </c>
      <c r="I34" s="28" t="s">
        <v>872</v>
      </c>
      <c r="J34" s="28" t="s">
        <v>872</v>
      </c>
      <c r="K34" s="28" t="s">
        <v>872</v>
      </c>
      <c r="L34" s="28" t="s">
        <v>872</v>
      </c>
      <c r="M34" s="28" t="s">
        <v>872</v>
      </c>
      <c r="N34" s="28" t="s">
        <v>872</v>
      </c>
      <c r="O34" s="28" t="s">
        <v>872</v>
      </c>
      <c r="P34" s="136" t="s">
        <v>872</v>
      </c>
      <c r="Q34" s="28" t="s">
        <v>872</v>
      </c>
      <c r="R34" s="28" t="s">
        <v>872</v>
      </c>
      <c r="S34" s="28" t="s">
        <v>872</v>
      </c>
      <c r="T34" s="28" t="s">
        <v>872</v>
      </c>
      <c r="U34" s="28" t="s">
        <v>872</v>
      </c>
      <c r="V34" s="28" t="s">
        <v>872</v>
      </c>
    </row>
    <row r="35" spans="1:22" s="3" customFormat="1" ht="39" hidden="1" customHeight="1" outlineLevel="1" x14ac:dyDescent="0.2">
      <c r="A35" s="123" t="s">
        <v>444</v>
      </c>
      <c r="B35" s="124" t="s">
        <v>854</v>
      </c>
      <c r="C35" s="28" t="s">
        <v>872</v>
      </c>
      <c r="D35" s="136" t="s">
        <v>872</v>
      </c>
      <c r="E35" s="28" t="s">
        <v>872</v>
      </c>
      <c r="F35" s="28" t="s">
        <v>872</v>
      </c>
      <c r="G35" s="136" t="s">
        <v>872</v>
      </c>
      <c r="H35" s="136" t="s">
        <v>872</v>
      </c>
      <c r="I35" s="28" t="s">
        <v>872</v>
      </c>
      <c r="J35" s="28" t="s">
        <v>872</v>
      </c>
      <c r="K35" s="28" t="s">
        <v>872</v>
      </c>
      <c r="L35" s="28" t="s">
        <v>872</v>
      </c>
      <c r="M35" s="28" t="s">
        <v>872</v>
      </c>
      <c r="N35" s="28" t="s">
        <v>872</v>
      </c>
      <c r="O35" s="28" t="s">
        <v>872</v>
      </c>
      <c r="P35" s="136" t="s">
        <v>872</v>
      </c>
      <c r="Q35" s="28" t="s">
        <v>872</v>
      </c>
      <c r="R35" s="28" t="s">
        <v>872</v>
      </c>
      <c r="S35" s="28" t="s">
        <v>872</v>
      </c>
      <c r="T35" s="28" t="s">
        <v>872</v>
      </c>
      <c r="U35" s="28" t="s">
        <v>872</v>
      </c>
      <c r="V35" s="28" t="s">
        <v>872</v>
      </c>
    </row>
    <row r="36" spans="1:22" s="3" customFormat="1" ht="29.25" hidden="1" customHeight="1" outlineLevel="1" x14ac:dyDescent="0.2">
      <c r="A36" s="123" t="s">
        <v>446</v>
      </c>
      <c r="B36" s="124" t="s">
        <v>855</v>
      </c>
      <c r="C36" s="28" t="s">
        <v>872</v>
      </c>
      <c r="D36" s="136" t="s">
        <v>872</v>
      </c>
      <c r="E36" s="28" t="s">
        <v>872</v>
      </c>
      <c r="F36" s="28" t="s">
        <v>872</v>
      </c>
      <c r="G36" s="136" t="s">
        <v>872</v>
      </c>
      <c r="H36" s="136" t="s">
        <v>872</v>
      </c>
      <c r="I36" s="28" t="s">
        <v>872</v>
      </c>
      <c r="J36" s="28" t="s">
        <v>872</v>
      </c>
      <c r="K36" s="28" t="s">
        <v>872</v>
      </c>
      <c r="L36" s="28" t="s">
        <v>872</v>
      </c>
      <c r="M36" s="28" t="s">
        <v>872</v>
      </c>
      <c r="N36" s="28" t="s">
        <v>872</v>
      </c>
      <c r="O36" s="28" t="s">
        <v>872</v>
      </c>
      <c r="P36" s="136" t="s">
        <v>872</v>
      </c>
      <c r="Q36" s="28" t="s">
        <v>872</v>
      </c>
      <c r="R36" s="28" t="s">
        <v>872</v>
      </c>
      <c r="S36" s="28" t="s">
        <v>872</v>
      </c>
      <c r="T36" s="28" t="s">
        <v>872</v>
      </c>
      <c r="U36" s="28" t="s">
        <v>872</v>
      </c>
      <c r="V36" s="28" t="s">
        <v>872</v>
      </c>
    </row>
    <row r="37" spans="1:22" s="3" customFormat="1" ht="27" customHeight="1" collapsed="1" x14ac:dyDescent="0.2">
      <c r="A37" s="123" t="s">
        <v>24</v>
      </c>
      <c r="B37" s="124" t="s">
        <v>856</v>
      </c>
      <c r="C37" s="28" t="s">
        <v>872</v>
      </c>
      <c r="D37" s="136" t="s">
        <v>872</v>
      </c>
      <c r="E37" s="28" t="s">
        <v>872</v>
      </c>
      <c r="F37" s="28" t="s">
        <v>872</v>
      </c>
      <c r="G37" s="136" t="s">
        <v>872</v>
      </c>
      <c r="H37" s="136" t="s">
        <v>872</v>
      </c>
      <c r="I37" s="28" t="s">
        <v>872</v>
      </c>
      <c r="J37" s="28" t="s">
        <v>872</v>
      </c>
      <c r="K37" s="28" t="s">
        <v>872</v>
      </c>
      <c r="L37" s="28" t="s">
        <v>872</v>
      </c>
      <c r="M37" s="28" t="s">
        <v>872</v>
      </c>
      <c r="N37" s="28" t="s">
        <v>872</v>
      </c>
      <c r="O37" s="28" t="s">
        <v>872</v>
      </c>
      <c r="P37" s="136" t="s">
        <v>872</v>
      </c>
      <c r="Q37" s="28" t="s">
        <v>872</v>
      </c>
      <c r="R37" s="28" t="s">
        <v>872</v>
      </c>
      <c r="S37" s="28" t="s">
        <v>872</v>
      </c>
      <c r="T37" s="28" t="s">
        <v>872</v>
      </c>
      <c r="U37" s="28" t="s">
        <v>872</v>
      </c>
      <c r="V37" s="28" t="s">
        <v>872</v>
      </c>
    </row>
    <row r="38" spans="1:22" s="3" customFormat="1" ht="39.75" hidden="1" customHeight="1" outlineLevel="1" x14ac:dyDescent="0.2">
      <c r="A38" s="123" t="s">
        <v>467</v>
      </c>
      <c r="B38" s="124" t="s">
        <v>857</v>
      </c>
      <c r="C38" s="28" t="s">
        <v>872</v>
      </c>
      <c r="D38" s="136" t="s">
        <v>872</v>
      </c>
      <c r="E38" s="28" t="s">
        <v>872</v>
      </c>
      <c r="F38" s="28" t="s">
        <v>872</v>
      </c>
      <c r="G38" s="136" t="s">
        <v>872</v>
      </c>
      <c r="H38" s="136" t="s">
        <v>872</v>
      </c>
      <c r="I38" s="28" t="s">
        <v>872</v>
      </c>
      <c r="J38" s="28" t="s">
        <v>872</v>
      </c>
      <c r="K38" s="28" t="s">
        <v>872</v>
      </c>
      <c r="L38" s="28" t="s">
        <v>872</v>
      </c>
      <c r="M38" s="28" t="s">
        <v>872</v>
      </c>
      <c r="N38" s="28" t="s">
        <v>872</v>
      </c>
      <c r="O38" s="28" t="s">
        <v>872</v>
      </c>
      <c r="P38" s="136" t="s">
        <v>872</v>
      </c>
      <c r="Q38" s="28" t="s">
        <v>872</v>
      </c>
      <c r="R38" s="28" t="s">
        <v>872</v>
      </c>
      <c r="S38" s="28" t="s">
        <v>872</v>
      </c>
      <c r="T38" s="28" t="s">
        <v>872</v>
      </c>
      <c r="U38" s="28" t="s">
        <v>872</v>
      </c>
      <c r="V38" s="28" t="s">
        <v>872</v>
      </c>
    </row>
    <row r="39" spans="1:22" s="3" customFormat="1" ht="26.25" hidden="1" customHeight="1" outlineLevel="1" x14ac:dyDescent="0.2">
      <c r="A39" s="123" t="s">
        <v>468</v>
      </c>
      <c r="B39" s="124" t="s">
        <v>858</v>
      </c>
      <c r="C39" s="28" t="s">
        <v>872</v>
      </c>
      <c r="D39" s="136" t="s">
        <v>872</v>
      </c>
      <c r="E39" s="28" t="s">
        <v>872</v>
      </c>
      <c r="F39" s="28" t="s">
        <v>872</v>
      </c>
      <c r="G39" s="136" t="s">
        <v>872</v>
      </c>
      <c r="H39" s="136" t="s">
        <v>872</v>
      </c>
      <c r="I39" s="28" t="s">
        <v>872</v>
      </c>
      <c r="J39" s="28" t="s">
        <v>872</v>
      </c>
      <c r="K39" s="28" t="s">
        <v>872</v>
      </c>
      <c r="L39" s="28" t="s">
        <v>872</v>
      </c>
      <c r="M39" s="28" t="s">
        <v>872</v>
      </c>
      <c r="N39" s="28" t="s">
        <v>872</v>
      </c>
      <c r="O39" s="28" t="s">
        <v>872</v>
      </c>
      <c r="P39" s="136" t="s">
        <v>872</v>
      </c>
      <c r="Q39" s="28" t="s">
        <v>872</v>
      </c>
      <c r="R39" s="28" t="s">
        <v>872</v>
      </c>
      <c r="S39" s="28" t="s">
        <v>872</v>
      </c>
      <c r="T39" s="28" t="s">
        <v>872</v>
      </c>
      <c r="U39" s="28" t="s">
        <v>872</v>
      </c>
      <c r="V39" s="28" t="s">
        <v>872</v>
      </c>
    </row>
    <row r="40" spans="1:22" s="3" customFormat="1" ht="25.5" customHeight="1" collapsed="1" x14ac:dyDescent="0.2">
      <c r="A40" s="123" t="s">
        <v>26</v>
      </c>
      <c r="B40" s="124" t="s">
        <v>859</v>
      </c>
      <c r="C40" s="28" t="s">
        <v>872</v>
      </c>
      <c r="D40" s="136" t="s">
        <v>872</v>
      </c>
      <c r="E40" s="28" t="s">
        <v>872</v>
      </c>
      <c r="F40" s="28" t="s">
        <v>872</v>
      </c>
      <c r="G40" s="136" t="s">
        <v>872</v>
      </c>
      <c r="H40" s="136" t="s">
        <v>872</v>
      </c>
      <c r="I40" s="28" t="s">
        <v>872</v>
      </c>
      <c r="J40" s="28" t="s">
        <v>872</v>
      </c>
      <c r="K40" s="28" t="s">
        <v>872</v>
      </c>
      <c r="L40" s="28" t="s">
        <v>872</v>
      </c>
      <c r="M40" s="28" t="s">
        <v>872</v>
      </c>
      <c r="N40" s="28" t="s">
        <v>872</v>
      </c>
      <c r="O40" s="28" t="s">
        <v>872</v>
      </c>
      <c r="P40" s="136" t="s">
        <v>872</v>
      </c>
      <c r="Q40" s="28" t="s">
        <v>872</v>
      </c>
      <c r="R40" s="28" t="s">
        <v>872</v>
      </c>
      <c r="S40" s="28" t="s">
        <v>872</v>
      </c>
      <c r="T40" s="28" t="s">
        <v>872</v>
      </c>
      <c r="U40" s="28" t="s">
        <v>872</v>
      </c>
      <c r="V40" s="28" t="s">
        <v>872</v>
      </c>
    </row>
    <row r="41" spans="1:22" s="3" customFormat="1" ht="25.5" hidden="1" customHeight="1" outlineLevel="1" x14ac:dyDescent="0.2">
      <c r="A41" s="123" t="s">
        <v>860</v>
      </c>
      <c r="B41" s="124" t="s">
        <v>861</v>
      </c>
      <c r="C41" s="28" t="s">
        <v>872</v>
      </c>
      <c r="D41" s="136" t="s">
        <v>872</v>
      </c>
      <c r="E41" s="28" t="s">
        <v>872</v>
      </c>
      <c r="F41" s="28" t="s">
        <v>872</v>
      </c>
      <c r="G41" s="136" t="s">
        <v>872</v>
      </c>
      <c r="H41" s="136" t="s">
        <v>872</v>
      </c>
      <c r="I41" s="28" t="s">
        <v>872</v>
      </c>
      <c r="J41" s="28" t="s">
        <v>872</v>
      </c>
      <c r="K41" s="28" t="s">
        <v>872</v>
      </c>
      <c r="L41" s="28" t="s">
        <v>872</v>
      </c>
      <c r="M41" s="28" t="s">
        <v>872</v>
      </c>
      <c r="N41" s="28" t="s">
        <v>872</v>
      </c>
      <c r="O41" s="28" t="s">
        <v>872</v>
      </c>
      <c r="P41" s="136" t="s">
        <v>872</v>
      </c>
      <c r="Q41" s="28" t="s">
        <v>872</v>
      </c>
      <c r="R41" s="28" t="s">
        <v>872</v>
      </c>
      <c r="S41" s="28" t="s">
        <v>872</v>
      </c>
      <c r="T41" s="28" t="s">
        <v>872</v>
      </c>
      <c r="U41" s="28" t="s">
        <v>872</v>
      </c>
      <c r="V41" s="28" t="s">
        <v>872</v>
      </c>
    </row>
    <row r="42" spans="1:22" s="3" customFormat="1" ht="56.25" hidden="1" customHeight="1" outlineLevel="1" x14ac:dyDescent="0.2">
      <c r="A42" s="123" t="s">
        <v>860</v>
      </c>
      <c r="B42" s="124" t="s">
        <v>862</v>
      </c>
      <c r="C42" s="28" t="s">
        <v>872</v>
      </c>
      <c r="D42" s="136" t="s">
        <v>872</v>
      </c>
      <c r="E42" s="28" t="s">
        <v>872</v>
      </c>
      <c r="F42" s="28" t="s">
        <v>872</v>
      </c>
      <c r="G42" s="136" t="s">
        <v>872</v>
      </c>
      <c r="H42" s="136" t="s">
        <v>872</v>
      </c>
      <c r="I42" s="28" t="s">
        <v>872</v>
      </c>
      <c r="J42" s="28" t="s">
        <v>872</v>
      </c>
      <c r="K42" s="28" t="s">
        <v>872</v>
      </c>
      <c r="L42" s="28" t="s">
        <v>872</v>
      </c>
      <c r="M42" s="28" t="s">
        <v>872</v>
      </c>
      <c r="N42" s="28" t="s">
        <v>872</v>
      </c>
      <c r="O42" s="28" t="s">
        <v>872</v>
      </c>
      <c r="P42" s="136" t="s">
        <v>872</v>
      </c>
      <c r="Q42" s="28" t="s">
        <v>872</v>
      </c>
      <c r="R42" s="28" t="s">
        <v>872</v>
      </c>
      <c r="S42" s="28" t="s">
        <v>872</v>
      </c>
      <c r="T42" s="28" t="s">
        <v>872</v>
      </c>
      <c r="U42" s="28" t="s">
        <v>872</v>
      </c>
      <c r="V42" s="28" t="s">
        <v>872</v>
      </c>
    </row>
    <row r="43" spans="1:22" s="3" customFormat="1" ht="51.75" hidden="1" customHeight="1" outlineLevel="1" x14ac:dyDescent="0.2">
      <c r="A43" s="123" t="s">
        <v>860</v>
      </c>
      <c r="B43" s="124" t="s">
        <v>863</v>
      </c>
      <c r="C43" s="28" t="s">
        <v>872</v>
      </c>
      <c r="D43" s="136" t="s">
        <v>872</v>
      </c>
      <c r="E43" s="28" t="s">
        <v>872</v>
      </c>
      <c r="F43" s="28" t="s">
        <v>872</v>
      </c>
      <c r="G43" s="136" t="s">
        <v>872</v>
      </c>
      <c r="H43" s="136" t="s">
        <v>872</v>
      </c>
      <c r="I43" s="28" t="s">
        <v>872</v>
      </c>
      <c r="J43" s="28" t="s">
        <v>872</v>
      </c>
      <c r="K43" s="28" t="s">
        <v>872</v>
      </c>
      <c r="L43" s="28" t="s">
        <v>872</v>
      </c>
      <c r="M43" s="28" t="s">
        <v>872</v>
      </c>
      <c r="N43" s="28" t="s">
        <v>872</v>
      </c>
      <c r="O43" s="28" t="s">
        <v>872</v>
      </c>
      <c r="P43" s="136" t="s">
        <v>872</v>
      </c>
      <c r="Q43" s="28" t="s">
        <v>872</v>
      </c>
      <c r="R43" s="28" t="s">
        <v>872</v>
      </c>
      <c r="S43" s="28" t="s">
        <v>872</v>
      </c>
      <c r="T43" s="28" t="s">
        <v>872</v>
      </c>
      <c r="U43" s="28" t="s">
        <v>872</v>
      </c>
      <c r="V43" s="28" t="s">
        <v>872</v>
      </c>
    </row>
    <row r="44" spans="1:22" s="3" customFormat="1" ht="51.75" hidden="1" customHeight="1" outlineLevel="1" x14ac:dyDescent="0.2">
      <c r="A44" s="123" t="s">
        <v>860</v>
      </c>
      <c r="B44" s="124" t="s">
        <v>864</v>
      </c>
      <c r="C44" s="28" t="s">
        <v>872</v>
      </c>
      <c r="D44" s="136" t="s">
        <v>872</v>
      </c>
      <c r="E44" s="28" t="s">
        <v>872</v>
      </c>
      <c r="F44" s="28" t="s">
        <v>872</v>
      </c>
      <c r="G44" s="136" t="s">
        <v>872</v>
      </c>
      <c r="H44" s="136" t="s">
        <v>872</v>
      </c>
      <c r="I44" s="28" t="s">
        <v>872</v>
      </c>
      <c r="J44" s="28" t="s">
        <v>872</v>
      </c>
      <c r="K44" s="28" t="s">
        <v>872</v>
      </c>
      <c r="L44" s="28" t="s">
        <v>872</v>
      </c>
      <c r="M44" s="28" t="s">
        <v>872</v>
      </c>
      <c r="N44" s="28" t="s">
        <v>872</v>
      </c>
      <c r="O44" s="28" t="s">
        <v>872</v>
      </c>
      <c r="P44" s="136" t="s">
        <v>872</v>
      </c>
      <c r="Q44" s="28" t="s">
        <v>872</v>
      </c>
      <c r="R44" s="28" t="s">
        <v>872</v>
      </c>
      <c r="S44" s="28" t="s">
        <v>872</v>
      </c>
      <c r="T44" s="28" t="s">
        <v>872</v>
      </c>
      <c r="U44" s="28" t="s">
        <v>872</v>
      </c>
      <c r="V44" s="28" t="s">
        <v>872</v>
      </c>
    </row>
    <row r="45" spans="1:22" s="3" customFormat="1" ht="27" hidden="1" customHeight="1" outlineLevel="1" x14ac:dyDescent="0.2">
      <c r="A45" s="123" t="s">
        <v>865</v>
      </c>
      <c r="B45" s="124" t="s">
        <v>861</v>
      </c>
      <c r="C45" s="28" t="s">
        <v>872</v>
      </c>
      <c r="D45" s="136" t="s">
        <v>872</v>
      </c>
      <c r="E45" s="28" t="s">
        <v>872</v>
      </c>
      <c r="F45" s="28" t="s">
        <v>872</v>
      </c>
      <c r="G45" s="136" t="s">
        <v>872</v>
      </c>
      <c r="H45" s="136" t="s">
        <v>872</v>
      </c>
      <c r="I45" s="28" t="s">
        <v>872</v>
      </c>
      <c r="J45" s="28" t="s">
        <v>872</v>
      </c>
      <c r="K45" s="28" t="s">
        <v>872</v>
      </c>
      <c r="L45" s="28" t="s">
        <v>872</v>
      </c>
      <c r="M45" s="28" t="s">
        <v>872</v>
      </c>
      <c r="N45" s="28" t="s">
        <v>872</v>
      </c>
      <c r="O45" s="28" t="s">
        <v>872</v>
      </c>
      <c r="P45" s="136" t="s">
        <v>872</v>
      </c>
      <c r="Q45" s="28" t="s">
        <v>872</v>
      </c>
      <c r="R45" s="28" t="s">
        <v>872</v>
      </c>
      <c r="S45" s="28" t="s">
        <v>872</v>
      </c>
      <c r="T45" s="28" t="s">
        <v>872</v>
      </c>
      <c r="U45" s="28" t="s">
        <v>872</v>
      </c>
      <c r="V45" s="28" t="s">
        <v>872</v>
      </c>
    </row>
    <row r="46" spans="1:22" s="3" customFormat="1" ht="51.75" hidden="1" customHeight="1" outlineLevel="1" x14ac:dyDescent="0.2">
      <c r="A46" s="123" t="s">
        <v>865</v>
      </c>
      <c r="B46" s="124" t="s">
        <v>862</v>
      </c>
      <c r="C46" s="28" t="s">
        <v>872</v>
      </c>
      <c r="D46" s="136" t="s">
        <v>872</v>
      </c>
      <c r="E46" s="28" t="s">
        <v>872</v>
      </c>
      <c r="F46" s="28" t="s">
        <v>872</v>
      </c>
      <c r="G46" s="136" t="s">
        <v>872</v>
      </c>
      <c r="H46" s="136" t="s">
        <v>872</v>
      </c>
      <c r="I46" s="28" t="s">
        <v>872</v>
      </c>
      <c r="J46" s="28" t="s">
        <v>872</v>
      </c>
      <c r="K46" s="28" t="s">
        <v>872</v>
      </c>
      <c r="L46" s="28" t="s">
        <v>872</v>
      </c>
      <c r="M46" s="28" t="s">
        <v>872</v>
      </c>
      <c r="N46" s="28" t="s">
        <v>872</v>
      </c>
      <c r="O46" s="28" t="s">
        <v>872</v>
      </c>
      <c r="P46" s="136" t="s">
        <v>872</v>
      </c>
      <c r="Q46" s="28" t="s">
        <v>872</v>
      </c>
      <c r="R46" s="28" t="s">
        <v>872</v>
      </c>
      <c r="S46" s="28" t="s">
        <v>872</v>
      </c>
      <c r="T46" s="28" t="s">
        <v>872</v>
      </c>
      <c r="U46" s="28" t="s">
        <v>872</v>
      </c>
      <c r="V46" s="28" t="s">
        <v>872</v>
      </c>
    </row>
    <row r="47" spans="1:22" s="3" customFormat="1" ht="51.75" hidden="1" customHeight="1" outlineLevel="1" x14ac:dyDescent="0.2">
      <c r="A47" s="123" t="s">
        <v>865</v>
      </c>
      <c r="B47" s="124" t="s">
        <v>863</v>
      </c>
      <c r="C47" s="28" t="s">
        <v>872</v>
      </c>
      <c r="D47" s="136" t="s">
        <v>872</v>
      </c>
      <c r="E47" s="28" t="s">
        <v>872</v>
      </c>
      <c r="F47" s="28" t="s">
        <v>872</v>
      </c>
      <c r="G47" s="136" t="s">
        <v>872</v>
      </c>
      <c r="H47" s="136" t="s">
        <v>872</v>
      </c>
      <c r="I47" s="28" t="s">
        <v>872</v>
      </c>
      <c r="J47" s="28" t="s">
        <v>872</v>
      </c>
      <c r="K47" s="28" t="s">
        <v>872</v>
      </c>
      <c r="L47" s="28" t="s">
        <v>872</v>
      </c>
      <c r="M47" s="28" t="s">
        <v>872</v>
      </c>
      <c r="N47" s="28" t="s">
        <v>872</v>
      </c>
      <c r="O47" s="28" t="s">
        <v>872</v>
      </c>
      <c r="P47" s="136" t="s">
        <v>872</v>
      </c>
      <c r="Q47" s="28" t="s">
        <v>872</v>
      </c>
      <c r="R47" s="28" t="s">
        <v>872</v>
      </c>
      <c r="S47" s="28" t="s">
        <v>872</v>
      </c>
      <c r="T47" s="28" t="s">
        <v>872</v>
      </c>
      <c r="U47" s="28" t="s">
        <v>872</v>
      </c>
      <c r="V47" s="28" t="s">
        <v>872</v>
      </c>
    </row>
    <row r="48" spans="1:22" s="3" customFormat="1" ht="55.5" hidden="1" customHeight="1" outlineLevel="1" x14ac:dyDescent="0.2">
      <c r="A48" s="123" t="s">
        <v>865</v>
      </c>
      <c r="B48" s="124" t="s">
        <v>866</v>
      </c>
      <c r="C48" s="28" t="s">
        <v>872</v>
      </c>
      <c r="D48" s="136" t="s">
        <v>872</v>
      </c>
      <c r="E48" s="28" t="s">
        <v>872</v>
      </c>
      <c r="F48" s="28" t="s">
        <v>872</v>
      </c>
      <c r="G48" s="136" t="s">
        <v>872</v>
      </c>
      <c r="H48" s="136" t="s">
        <v>872</v>
      </c>
      <c r="I48" s="28" t="s">
        <v>872</v>
      </c>
      <c r="J48" s="28" t="s">
        <v>872</v>
      </c>
      <c r="K48" s="28" t="s">
        <v>872</v>
      </c>
      <c r="L48" s="28" t="s">
        <v>872</v>
      </c>
      <c r="M48" s="28" t="s">
        <v>872</v>
      </c>
      <c r="N48" s="28" t="s">
        <v>872</v>
      </c>
      <c r="O48" s="28" t="s">
        <v>872</v>
      </c>
      <c r="P48" s="136" t="s">
        <v>872</v>
      </c>
      <c r="Q48" s="28" t="s">
        <v>872</v>
      </c>
      <c r="R48" s="28" t="s">
        <v>872</v>
      </c>
      <c r="S48" s="28" t="s">
        <v>872</v>
      </c>
      <c r="T48" s="28" t="s">
        <v>872</v>
      </c>
      <c r="U48" s="28" t="s">
        <v>872</v>
      </c>
      <c r="V48" s="28" t="s">
        <v>872</v>
      </c>
    </row>
    <row r="49" spans="1:22" s="3" customFormat="1" ht="52.5" customHeight="1" collapsed="1" x14ac:dyDescent="0.2">
      <c r="A49" s="127" t="s">
        <v>867</v>
      </c>
      <c r="B49" s="128" t="s">
        <v>868</v>
      </c>
      <c r="C49" s="129" t="str">
        <f>C50</f>
        <v>нд</v>
      </c>
      <c r="D49" s="129">
        <f>D50</f>
        <v>0</v>
      </c>
      <c r="E49" s="129">
        <f t="shared" ref="E49:S49" si="5">E50</f>
        <v>0</v>
      </c>
      <c r="F49" s="129">
        <f t="shared" si="5"/>
        <v>0</v>
      </c>
      <c r="G49" s="129">
        <f>Ф10!F49/1.2</f>
        <v>0</v>
      </c>
      <c r="H49" s="129">
        <f t="shared" si="5"/>
        <v>0</v>
      </c>
      <c r="I49" s="129">
        <f t="shared" si="5"/>
        <v>0</v>
      </c>
      <c r="J49" s="129">
        <f t="shared" si="5"/>
        <v>0</v>
      </c>
      <c r="K49" s="129">
        <f t="shared" si="5"/>
        <v>0</v>
      </c>
      <c r="L49" s="129">
        <f t="shared" si="5"/>
        <v>0</v>
      </c>
      <c r="M49" s="129">
        <f t="shared" si="5"/>
        <v>0</v>
      </c>
      <c r="N49" s="129">
        <f t="shared" si="5"/>
        <v>0</v>
      </c>
      <c r="O49" s="129">
        <f t="shared" si="5"/>
        <v>0</v>
      </c>
      <c r="P49" s="129">
        <f t="shared" si="5"/>
        <v>0</v>
      </c>
      <c r="Q49" s="129">
        <f t="shared" si="5"/>
        <v>0</v>
      </c>
      <c r="R49" s="129">
        <f t="shared" si="5"/>
        <v>0</v>
      </c>
      <c r="S49" s="129">
        <f t="shared" si="5"/>
        <v>0</v>
      </c>
      <c r="T49" s="129">
        <f>T50</f>
        <v>0</v>
      </c>
      <c r="U49" s="129">
        <f>U50</f>
        <v>0</v>
      </c>
      <c r="V49" s="129" t="str">
        <f>V50</f>
        <v>нд</v>
      </c>
    </row>
    <row r="50" spans="1:22" s="3" customFormat="1" ht="44.25" customHeight="1" x14ac:dyDescent="0.2">
      <c r="A50" s="130" t="s">
        <v>869</v>
      </c>
      <c r="B50" s="131" t="s">
        <v>870</v>
      </c>
      <c r="C50" s="132" t="str">
        <f>C51</f>
        <v>нд</v>
      </c>
      <c r="D50" s="138">
        <f t="shared" ref="D50:U50" si="6">SUM(D51:D51)</f>
        <v>0</v>
      </c>
      <c r="E50" s="138">
        <f t="shared" si="6"/>
        <v>0</v>
      </c>
      <c r="F50" s="138">
        <f t="shared" si="6"/>
        <v>0</v>
      </c>
      <c r="G50" s="138">
        <f>Ф10!F50/1.2</f>
        <v>0</v>
      </c>
      <c r="H50" s="138">
        <f t="shared" si="6"/>
        <v>0</v>
      </c>
      <c r="I50" s="138">
        <f t="shared" si="6"/>
        <v>0</v>
      </c>
      <c r="J50" s="138">
        <f t="shared" si="6"/>
        <v>0</v>
      </c>
      <c r="K50" s="138">
        <f t="shared" si="6"/>
        <v>0</v>
      </c>
      <c r="L50" s="138">
        <f t="shared" si="6"/>
        <v>0</v>
      </c>
      <c r="M50" s="138">
        <f t="shared" si="6"/>
        <v>0</v>
      </c>
      <c r="N50" s="138">
        <f t="shared" si="6"/>
        <v>0</v>
      </c>
      <c r="O50" s="138">
        <f t="shared" si="6"/>
        <v>0</v>
      </c>
      <c r="P50" s="138">
        <f t="shared" si="6"/>
        <v>0</v>
      </c>
      <c r="Q50" s="138">
        <f t="shared" si="6"/>
        <v>0</v>
      </c>
      <c r="R50" s="138">
        <f t="shared" si="6"/>
        <v>0</v>
      </c>
      <c r="S50" s="138">
        <f t="shared" si="6"/>
        <v>0</v>
      </c>
      <c r="T50" s="138">
        <f t="shared" si="6"/>
        <v>0</v>
      </c>
      <c r="U50" s="138">
        <f t="shared" si="6"/>
        <v>0</v>
      </c>
      <c r="V50" s="138" t="s">
        <v>872</v>
      </c>
    </row>
    <row r="51" spans="1:22" s="3" customFormat="1" ht="20.25" hidden="1" customHeight="1" outlineLevel="1" x14ac:dyDescent="0.2">
      <c r="A51" s="133" t="s">
        <v>871</v>
      </c>
      <c r="B51" s="134"/>
      <c r="C51" s="135" t="s">
        <v>872</v>
      </c>
      <c r="D51" s="135">
        <v>0</v>
      </c>
      <c r="E51" s="135">
        <v>0</v>
      </c>
      <c r="F51" s="135">
        <f>D51</f>
        <v>0</v>
      </c>
      <c r="G51" s="135">
        <f>Ф10!F51/1.2</f>
        <v>0</v>
      </c>
      <c r="H51" s="135">
        <f>D51</f>
        <v>0</v>
      </c>
      <c r="I51" s="135">
        <f>H51</f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f>H51</f>
        <v>0</v>
      </c>
      <c r="Q51" s="135">
        <f>P51</f>
        <v>0</v>
      </c>
      <c r="R51" s="135">
        <v>0</v>
      </c>
      <c r="S51" s="135">
        <v>0</v>
      </c>
      <c r="T51" s="135">
        <v>0</v>
      </c>
      <c r="U51" s="135">
        <v>0</v>
      </c>
      <c r="V51" s="135" t="s">
        <v>872</v>
      </c>
    </row>
    <row r="52" spans="1:22" s="3" customFormat="1" ht="49.5" customHeight="1" collapsed="1" x14ac:dyDescent="0.2">
      <c r="A52" s="123" t="s">
        <v>873</v>
      </c>
      <c r="B52" s="124" t="s">
        <v>874</v>
      </c>
      <c r="C52" s="28" t="s">
        <v>872</v>
      </c>
      <c r="D52" s="28" t="s">
        <v>872</v>
      </c>
      <c r="E52" s="28" t="s">
        <v>872</v>
      </c>
      <c r="F52" s="28" t="s">
        <v>872</v>
      </c>
      <c r="G52" s="28" t="s">
        <v>872</v>
      </c>
      <c r="H52" s="28" t="s">
        <v>872</v>
      </c>
      <c r="I52" s="28" t="s">
        <v>872</v>
      </c>
      <c r="J52" s="28" t="s">
        <v>872</v>
      </c>
      <c r="K52" s="28" t="s">
        <v>872</v>
      </c>
      <c r="L52" s="28" t="s">
        <v>872</v>
      </c>
      <c r="M52" s="28" t="s">
        <v>872</v>
      </c>
      <c r="N52" s="28" t="s">
        <v>872</v>
      </c>
      <c r="O52" s="28" t="s">
        <v>872</v>
      </c>
      <c r="P52" s="28" t="s">
        <v>872</v>
      </c>
      <c r="Q52" s="28" t="s">
        <v>872</v>
      </c>
      <c r="R52" s="28" t="s">
        <v>872</v>
      </c>
      <c r="S52" s="28" t="s">
        <v>872</v>
      </c>
      <c r="T52" s="28" t="s">
        <v>872</v>
      </c>
      <c r="U52" s="28" t="s">
        <v>872</v>
      </c>
      <c r="V52" s="28" t="s">
        <v>872</v>
      </c>
    </row>
    <row r="53" spans="1:22" s="3" customFormat="1" ht="32.25" customHeight="1" collapsed="1" x14ac:dyDescent="0.2">
      <c r="A53" s="127" t="s">
        <v>28</v>
      </c>
      <c r="B53" s="128" t="s">
        <v>875</v>
      </c>
      <c r="C53" s="137" t="str">
        <f>C60</f>
        <v>нд</v>
      </c>
      <c r="D53" s="137">
        <f>D60+D55</f>
        <v>12.019825000000001</v>
      </c>
      <c r="E53" s="163">
        <f>E60+E55</f>
        <v>0</v>
      </c>
      <c r="F53" s="137">
        <f>F60+F55</f>
        <v>12.019825000000001</v>
      </c>
      <c r="G53" s="137">
        <f>G60+G55</f>
        <v>12.019825000000001</v>
      </c>
      <c r="H53" s="137">
        <f>H60+H55</f>
        <v>12.019825000000001</v>
      </c>
      <c r="I53" s="137">
        <f t="shared" ref="I53:S53" si="7">I60+I55</f>
        <v>8.7428499999999989</v>
      </c>
      <c r="J53" s="137">
        <f t="shared" si="7"/>
        <v>3.9468289999999993</v>
      </c>
      <c r="K53" s="137">
        <f t="shared" si="7"/>
        <v>3.9468289999999993</v>
      </c>
      <c r="L53" s="163">
        <f t="shared" si="7"/>
        <v>4.7960209999999996</v>
      </c>
      <c r="M53" s="163">
        <f t="shared" si="7"/>
        <v>4.7960209999999996</v>
      </c>
      <c r="N53" s="163">
        <f t="shared" si="7"/>
        <v>0</v>
      </c>
      <c r="O53" s="163">
        <f t="shared" si="7"/>
        <v>0</v>
      </c>
      <c r="P53" s="137">
        <f t="shared" si="7"/>
        <v>3.2769750000000002</v>
      </c>
      <c r="Q53" s="163">
        <f t="shared" si="7"/>
        <v>0</v>
      </c>
      <c r="R53" s="137">
        <f>R60+R55</f>
        <v>3.2769750000000002</v>
      </c>
      <c r="S53" s="137">
        <f t="shared" si="7"/>
        <v>3.2769750000000002</v>
      </c>
      <c r="T53" s="198">
        <f>T55+T61</f>
        <v>3.2769750000000002</v>
      </c>
      <c r="U53" s="163">
        <v>0</v>
      </c>
      <c r="V53" s="163" t="str">
        <f>V60</f>
        <v>нд</v>
      </c>
    </row>
    <row r="54" spans="1:22" s="3" customFormat="1" ht="39.75" customHeight="1" x14ac:dyDescent="0.2">
      <c r="A54" s="123" t="s">
        <v>472</v>
      </c>
      <c r="B54" s="124" t="s">
        <v>876</v>
      </c>
      <c r="C54" s="28" t="s">
        <v>872</v>
      </c>
      <c r="D54" s="28" t="s">
        <v>872</v>
      </c>
      <c r="E54" s="28" t="s">
        <v>872</v>
      </c>
      <c r="F54" s="28" t="s">
        <v>872</v>
      </c>
      <c r="G54" s="28" t="s">
        <v>872</v>
      </c>
      <c r="H54" s="28" t="s">
        <v>872</v>
      </c>
      <c r="I54" s="28" t="s">
        <v>872</v>
      </c>
      <c r="J54" s="28" t="s">
        <v>872</v>
      </c>
      <c r="K54" s="28" t="s">
        <v>872</v>
      </c>
      <c r="L54" s="28" t="s">
        <v>872</v>
      </c>
      <c r="M54" s="28" t="s">
        <v>872</v>
      </c>
      <c r="N54" s="28" t="s">
        <v>872</v>
      </c>
      <c r="O54" s="28" t="s">
        <v>872</v>
      </c>
      <c r="P54" s="28" t="s">
        <v>872</v>
      </c>
      <c r="Q54" s="28" t="s">
        <v>872</v>
      </c>
      <c r="R54" s="28" t="s">
        <v>872</v>
      </c>
      <c r="S54" s="28" t="s">
        <v>872</v>
      </c>
      <c r="T54" s="28" t="s">
        <v>872</v>
      </c>
      <c r="U54" s="28" t="s">
        <v>872</v>
      </c>
      <c r="V54" s="28" t="s">
        <v>872</v>
      </c>
    </row>
    <row r="55" spans="1:22" s="3" customFormat="1" ht="29.25" customHeight="1" x14ac:dyDescent="0.2">
      <c r="A55" s="131" t="s">
        <v>474</v>
      </c>
      <c r="B55" s="132" t="s">
        <v>877</v>
      </c>
      <c r="C55" s="208" t="s">
        <v>872</v>
      </c>
      <c r="D55" s="208">
        <f>SUM(D56:D58)</f>
        <v>3.8416509999999997</v>
      </c>
      <c r="E55" s="138">
        <f t="shared" ref="E55:S55" si="8">SUM(E56:E58)</f>
        <v>0</v>
      </c>
      <c r="F55" s="208">
        <f t="shared" si="8"/>
        <v>3.8416509999999997</v>
      </c>
      <c r="G55" s="208">
        <f>SUM(G56:G58)</f>
        <v>3.8416509999999997</v>
      </c>
      <c r="H55" s="208">
        <f t="shared" si="8"/>
        <v>3.8416509999999997</v>
      </c>
      <c r="I55" s="208">
        <f t="shared" si="8"/>
        <v>1.9331719999999997</v>
      </c>
      <c r="J55" s="208">
        <f t="shared" si="8"/>
        <v>1.9331719999999997</v>
      </c>
      <c r="K55" s="208">
        <f t="shared" si="8"/>
        <v>1.9331719999999997</v>
      </c>
      <c r="L55" s="138">
        <f t="shared" si="8"/>
        <v>0</v>
      </c>
      <c r="M55" s="138">
        <f t="shared" si="8"/>
        <v>0</v>
      </c>
      <c r="N55" s="138">
        <f t="shared" si="8"/>
        <v>0</v>
      </c>
      <c r="O55" s="138">
        <f t="shared" si="8"/>
        <v>0</v>
      </c>
      <c r="P55" s="208">
        <f>SUM(P56:P58)</f>
        <v>1.9084790000000003</v>
      </c>
      <c r="Q55" s="138">
        <f t="shared" si="8"/>
        <v>0</v>
      </c>
      <c r="R55" s="160">
        <f>SUM(R56:R58)</f>
        <v>1.9084790000000003</v>
      </c>
      <c r="S55" s="160">
        <f t="shared" si="8"/>
        <v>1.9084790000000003</v>
      </c>
      <c r="T55" s="160">
        <f>SUM(T56:T58)</f>
        <v>1.9084790000000003</v>
      </c>
      <c r="U55" s="208" t="s">
        <v>872</v>
      </c>
      <c r="V55" s="131" t="s">
        <v>872</v>
      </c>
    </row>
    <row r="56" spans="1:22" s="3" customFormat="1" ht="29.25" customHeight="1" x14ac:dyDescent="0.2">
      <c r="A56" s="134" t="s">
        <v>474</v>
      </c>
      <c r="B56" s="134" t="s">
        <v>932</v>
      </c>
      <c r="C56" s="219" t="s">
        <v>933</v>
      </c>
      <c r="D56" s="215">
        <f>Ф10!D56/1.2</f>
        <v>1.9331719999999997</v>
      </c>
      <c r="E56" s="139">
        <v>0</v>
      </c>
      <c r="F56" s="215">
        <f>D56</f>
        <v>1.9331719999999997</v>
      </c>
      <c r="G56" s="215">
        <f>F56</f>
        <v>1.9331719999999997</v>
      </c>
      <c r="H56" s="215">
        <f t="shared" ref="H56:I58" si="9">J56+L56+N56+P56</f>
        <v>1.9331719999999997</v>
      </c>
      <c r="I56" s="215">
        <f t="shared" si="9"/>
        <v>1.9331719999999997</v>
      </c>
      <c r="J56" s="215">
        <v>1.9331719999999997</v>
      </c>
      <c r="K56" s="215">
        <v>1.9331719999999997</v>
      </c>
      <c r="L56" s="139">
        <v>0</v>
      </c>
      <c r="M56" s="139">
        <v>0</v>
      </c>
      <c r="N56" s="139">
        <v>0</v>
      </c>
      <c r="O56" s="139">
        <v>0</v>
      </c>
      <c r="P56" s="139">
        <v>0</v>
      </c>
      <c r="Q56" s="139">
        <v>0</v>
      </c>
      <c r="R56" s="196">
        <f>F56-I56</f>
        <v>0</v>
      </c>
      <c r="S56" s="196">
        <f>G56-I56</f>
        <v>0</v>
      </c>
      <c r="T56" s="196">
        <f>H56-I56</f>
        <v>0</v>
      </c>
      <c r="U56" s="139">
        <v>0</v>
      </c>
      <c r="V56" s="135" t="s">
        <v>872</v>
      </c>
    </row>
    <row r="57" spans="1:22" s="3" customFormat="1" ht="29.25" customHeight="1" x14ac:dyDescent="0.2">
      <c r="A57" s="134" t="s">
        <v>474</v>
      </c>
      <c r="B57" s="214" t="s">
        <v>934</v>
      </c>
      <c r="C57" s="219" t="s">
        <v>935</v>
      </c>
      <c r="D57" s="215">
        <f>Ф10!D57/1.2</f>
        <v>0.72431100000000004</v>
      </c>
      <c r="E57" s="139">
        <v>0</v>
      </c>
      <c r="F57" s="215">
        <f>D57</f>
        <v>0.72431100000000004</v>
      </c>
      <c r="G57" s="215">
        <f>F57</f>
        <v>0.72431100000000004</v>
      </c>
      <c r="H57" s="215">
        <f t="shared" si="9"/>
        <v>0.72431100000000004</v>
      </c>
      <c r="I57" s="215">
        <f t="shared" si="9"/>
        <v>0</v>
      </c>
      <c r="J57" s="139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215">
        <v>0.72431100000000004</v>
      </c>
      <c r="Q57" s="139">
        <v>0</v>
      </c>
      <c r="R57" s="196">
        <f>F57-I57</f>
        <v>0.72431100000000004</v>
      </c>
      <c r="S57" s="196">
        <f>G57-I57</f>
        <v>0.72431100000000004</v>
      </c>
      <c r="T57" s="196">
        <f>H57-I57</f>
        <v>0.72431100000000004</v>
      </c>
      <c r="U57" s="139">
        <v>0</v>
      </c>
      <c r="V57" s="135" t="s">
        <v>872</v>
      </c>
    </row>
    <row r="58" spans="1:22" s="3" customFormat="1" ht="28.5" customHeight="1" x14ac:dyDescent="0.2">
      <c r="A58" s="134" t="s">
        <v>474</v>
      </c>
      <c r="B58" s="214" t="s">
        <v>936</v>
      </c>
      <c r="C58" s="219" t="s">
        <v>937</v>
      </c>
      <c r="D58" s="215">
        <f>Ф10!D58/1.2</f>
        <v>1.1841680000000001</v>
      </c>
      <c r="E58" s="139">
        <v>0</v>
      </c>
      <c r="F58" s="215">
        <f>D58</f>
        <v>1.1841680000000001</v>
      </c>
      <c r="G58" s="215">
        <f>F58</f>
        <v>1.1841680000000001</v>
      </c>
      <c r="H58" s="215">
        <f t="shared" si="9"/>
        <v>1.1841680000000001</v>
      </c>
      <c r="I58" s="215">
        <f t="shared" si="9"/>
        <v>0</v>
      </c>
      <c r="J58" s="139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  <c r="P58" s="215">
        <v>1.1841680000000001</v>
      </c>
      <c r="Q58" s="139">
        <v>0</v>
      </c>
      <c r="R58" s="196">
        <f>F58-I58</f>
        <v>1.1841680000000001</v>
      </c>
      <c r="S58" s="196">
        <f>G58-I58</f>
        <v>1.1841680000000001</v>
      </c>
      <c r="T58" s="196">
        <f>H58-I58</f>
        <v>1.1841680000000001</v>
      </c>
      <c r="U58" s="139">
        <v>0</v>
      </c>
      <c r="V58" s="135" t="s">
        <v>872</v>
      </c>
    </row>
    <row r="59" spans="1:22" s="3" customFormat="1" ht="32.25" customHeight="1" x14ac:dyDescent="0.2">
      <c r="A59" s="123" t="s">
        <v>479</v>
      </c>
      <c r="B59" s="124" t="s">
        <v>878</v>
      </c>
      <c r="C59" s="28" t="s">
        <v>872</v>
      </c>
      <c r="D59" s="28" t="s">
        <v>872</v>
      </c>
      <c r="E59" s="28" t="s">
        <v>872</v>
      </c>
      <c r="F59" s="28" t="s">
        <v>872</v>
      </c>
      <c r="G59" s="28" t="s">
        <v>872</v>
      </c>
      <c r="H59" s="28" t="s">
        <v>872</v>
      </c>
      <c r="I59" s="28" t="s">
        <v>872</v>
      </c>
      <c r="J59" s="28" t="s">
        <v>872</v>
      </c>
      <c r="K59" s="28" t="s">
        <v>872</v>
      </c>
      <c r="L59" s="28" t="s">
        <v>872</v>
      </c>
      <c r="M59" s="28" t="s">
        <v>872</v>
      </c>
      <c r="N59" s="28" t="s">
        <v>872</v>
      </c>
      <c r="O59" s="28" t="s">
        <v>872</v>
      </c>
      <c r="P59" s="28" t="s">
        <v>872</v>
      </c>
      <c r="Q59" s="28" t="s">
        <v>872</v>
      </c>
      <c r="R59" s="28" t="s">
        <v>872</v>
      </c>
      <c r="S59" s="28" t="s">
        <v>872</v>
      </c>
      <c r="T59" s="28" t="s">
        <v>872</v>
      </c>
      <c r="U59" s="28" t="s">
        <v>872</v>
      </c>
      <c r="V59" s="28" t="s">
        <v>872</v>
      </c>
    </row>
    <row r="60" spans="1:22" s="3" customFormat="1" ht="34.5" customHeight="1" collapsed="1" x14ac:dyDescent="0.2">
      <c r="A60" s="127" t="s">
        <v>487</v>
      </c>
      <c r="B60" s="128" t="s">
        <v>879</v>
      </c>
      <c r="C60" s="129" t="s">
        <v>872</v>
      </c>
      <c r="D60" s="137">
        <f>D61</f>
        <v>8.1781740000000003</v>
      </c>
      <c r="E60" s="163">
        <f t="shared" ref="E60:S60" si="10">E61</f>
        <v>0</v>
      </c>
      <c r="F60" s="137">
        <f t="shared" si="10"/>
        <v>8.1781740000000003</v>
      </c>
      <c r="G60" s="137">
        <f t="shared" si="10"/>
        <v>8.1781740000000003</v>
      </c>
      <c r="H60" s="137">
        <f t="shared" si="10"/>
        <v>8.1781740000000003</v>
      </c>
      <c r="I60" s="137">
        <f t="shared" si="10"/>
        <v>6.8096779999999999</v>
      </c>
      <c r="J60" s="137">
        <f t="shared" si="10"/>
        <v>2.0136569999999998</v>
      </c>
      <c r="K60" s="137">
        <f t="shared" si="10"/>
        <v>2.0136569999999998</v>
      </c>
      <c r="L60" s="137">
        <f t="shared" si="10"/>
        <v>4.7960209999999996</v>
      </c>
      <c r="M60" s="137">
        <f t="shared" si="10"/>
        <v>4.7960209999999996</v>
      </c>
      <c r="N60" s="163">
        <f t="shared" si="10"/>
        <v>0</v>
      </c>
      <c r="O60" s="163">
        <f t="shared" si="10"/>
        <v>0</v>
      </c>
      <c r="P60" s="137">
        <f t="shared" si="10"/>
        <v>1.3684959999999999</v>
      </c>
      <c r="Q60" s="163">
        <f t="shared" si="10"/>
        <v>0</v>
      </c>
      <c r="R60" s="137">
        <f t="shared" si="10"/>
        <v>1.3684959999999999</v>
      </c>
      <c r="S60" s="137">
        <f t="shared" si="10"/>
        <v>1.3684959999999999</v>
      </c>
      <c r="T60" s="163">
        <f>T61</f>
        <v>1.3684959999999999</v>
      </c>
      <c r="U60" s="163">
        <f>U61</f>
        <v>0</v>
      </c>
      <c r="V60" s="163" t="str">
        <f>V61</f>
        <v>нд</v>
      </c>
    </row>
    <row r="61" spans="1:22" s="3" customFormat="1" ht="18" customHeight="1" x14ac:dyDescent="0.2">
      <c r="A61" s="130" t="s">
        <v>880</v>
      </c>
      <c r="B61" s="131" t="s">
        <v>881</v>
      </c>
      <c r="C61" s="132" t="s">
        <v>872</v>
      </c>
      <c r="D61" s="208">
        <f t="shared" ref="D61:U61" si="11">SUM(D62:D65)</f>
        <v>8.1781740000000003</v>
      </c>
      <c r="E61" s="138">
        <f t="shared" si="11"/>
        <v>0</v>
      </c>
      <c r="F61" s="208">
        <f t="shared" si="11"/>
        <v>8.1781740000000003</v>
      </c>
      <c r="G61" s="208">
        <f t="shared" si="11"/>
        <v>8.1781740000000003</v>
      </c>
      <c r="H61" s="208">
        <f t="shared" si="11"/>
        <v>8.1781740000000003</v>
      </c>
      <c r="I61" s="208">
        <f t="shared" si="11"/>
        <v>6.8096779999999999</v>
      </c>
      <c r="J61" s="208">
        <f t="shared" si="11"/>
        <v>2.0136569999999998</v>
      </c>
      <c r="K61" s="208">
        <f t="shared" si="11"/>
        <v>2.0136569999999998</v>
      </c>
      <c r="L61" s="208">
        <f t="shared" si="11"/>
        <v>4.7960209999999996</v>
      </c>
      <c r="M61" s="208">
        <f t="shared" si="11"/>
        <v>4.7960209999999996</v>
      </c>
      <c r="N61" s="138">
        <f t="shared" si="11"/>
        <v>0</v>
      </c>
      <c r="O61" s="138">
        <f t="shared" si="11"/>
        <v>0</v>
      </c>
      <c r="P61" s="208">
        <f t="shared" si="11"/>
        <v>1.3684959999999999</v>
      </c>
      <c r="Q61" s="138">
        <f t="shared" si="11"/>
        <v>0</v>
      </c>
      <c r="R61" s="208">
        <f>SUM(R62:R65)</f>
        <v>1.3684959999999999</v>
      </c>
      <c r="S61" s="208">
        <f t="shared" si="11"/>
        <v>1.3684959999999999</v>
      </c>
      <c r="T61" s="160">
        <f t="shared" si="11"/>
        <v>1.3684959999999999</v>
      </c>
      <c r="U61" s="138">
        <f t="shared" si="11"/>
        <v>0</v>
      </c>
      <c r="V61" s="208" t="s">
        <v>872</v>
      </c>
    </row>
    <row r="62" spans="1:22" s="3" customFormat="1" ht="28.5" customHeight="1" outlineLevel="1" x14ac:dyDescent="0.2">
      <c r="A62" s="83" t="s">
        <v>882</v>
      </c>
      <c r="B62" s="91" t="s">
        <v>938</v>
      </c>
      <c r="C62" s="277" t="s">
        <v>939</v>
      </c>
      <c r="D62" s="215">
        <f>Ф10!D62/1.2</f>
        <v>2.0136569999999998</v>
      </c>
      <c r="E62" s="139">
        <v>0</v>
      </c>
      <c r="F62" s="215">
        <f>G62</f>
        <v>2.0136569999999998</v>
      </c>
      <c r="G62" s="215">
        <f>Ф10!F62/1.2</f>
        <v>2.0136569999999998</v>
      </c>
      <c r="H62" s="215">
        <f>J62+L62+N62+P62</f>
        <v>2.0136569999999998</v>
      </c>
      <c r="I62" s="215">
        <f t="shared" ref="H62:I65" si="12">K62+M62+O62+Q62</f>
        <v>2.0136569999999998</v>
      </c>
      <c r="J62" s="215">
        <v>2.0136569999999998</v>
      </c>
      <c r="K62" s="215">
        <v>2.0136569999999998</v>
      </c>
      <c r="L62" s="139">
        <f>Ф10!K62/1.2</f>
        <v>0</v>
      </c>
      <c r="M62" s="139">
        <f>Ф10!L62/1.2</f>
        <v>0</v>
      </c>
      <c r="N62" s="139">
        <f>Ф10!M62/1.2</f>
        <v>0</v>
      </c>
      <c r="O62" s="139">
        <v>0</v>
      </c>
      <c r="P62" s="139">
        <f>Ф10!O62/1.2</f>
        <v>0</v>
      </c>
      <c r="Q62" s="139">
        <v>0</v>
      </c>
      <c r="R62" s="139">
        <f>F62-I62</f>
        <v>0</v>
      </c>
      <c r="S62" s="139">
        <f>G62-I62</f>
        <v>0</v>
      </c>
      <c r="T62" s="139">
        <f>H62-I62</f>
        <v>0</v>
      </c>
      <c r="U62" s="139">
        <v>0</v>
      </c>
      <c r="V62" s="135" t="s">
        <v>872</v>
      </c>
    </row>
    <row r="63" spans="1:22" s="3" customFormat="1" ht="28.5" customHeight="1" outlineLevel="1" x14ac:dyDescent="0.2">
      <c r="A63" s="83" t="s">
        <v>882</v>
      </c>
      <c r="B63" s="93" t="s">
        <v>940</v>
      </c>
      <c r="C63" s="277" t="s">
        <v>941</v>
      </c>
      <c r="D63" s="215">
        <f>Ф10!D63/1.2</f>
        <v>2.5190959999999998</v>
      </c>
      <c r="E63" s="139">
        <v>0</v>
      </c>
      <c r="F63" s="215">
        <f>G63</f>
        <v>2.5190959999999998</v>
      </c>
      <c r="G63" s="215">
        <f>Ф10!F63/1.2</f>
        <v>2.5190959999999998</v>
      </c>
      <c r="H63" s="215">
        <f t="shared" si="12"/>
        <v>2.5190959999999998</v>
      </c>
      <c r="I63" s="215">
        <f>K63+M63+O63+Q63</f>
        <v>2.5190959999999998</v>
      </c>
      <c r="J63" s="139">
        <v>0</v>
      </c>
      <c r="K63" s="139">
        <v>0</v>
      </c>
      <c r="L63" s="215">
        <f>Ф10!K63/1.2</f>
        <v>2.5190959999999998</v>
      </c>
      <c r="M63" s="215">
        <f>Ф10!L63/1.2</f>
        <v>2.5190959999999998</v>
      </c>
      <c r="N63" s="139">
        <f>Ф10!M63/1.2</f>
        <v>0</v>
      </c>
      <c r="O63" s="139">
        <v>0</v>
      </c>
      <c r="P63" s="139">
        <f>Ф10!O63/1.2</f>
        <v>0</v>
      </c>
      <c r="Q63" s="139">
        <v>0</v>
      </c>
      <c r="R63" s="139">
        <f>F63-I63</f>
        <v>0</v>
      </c>
      <c r="S63" s="139">
        <f>G63-I63</f>
        <v>0</v>
      </c>
      <c r="T63" s="139">
        <f>H63-I63</f>
        <v>0</v>
      </c>
      <c r="U63" s="139">
        <v>0</v>
      </c>
      <c r="V63" s="135" t="s">
        <v>872</v>
      </c>
    </row>
    <row r="64" spans="1:22" s="3" customFormat="1" ht="28.5" customHeight="1" outlineLevel="1" x14ac:dyDescent="0.2">
      <c r="A64" s="83" t="s">
        <v>882</v>
      </c>
      <c r="B64" s="93" t="s">
        <v>942</v>
      </c>
      <c r="C64" s="277" t="s">
        <v>943</v>
      </c>
      <c r="D64" s="215">
        <f>Ф10!D64/1.2</f>
        <v>2.2769249999999999</v>
      </c>
      <c r="E64" s="139">
        <v>0</v>
      </c>
      <c r="F64" s="215">
        <f>G64</f>
        <v>2.2769249999999999</v>
      </c>
      <c r="G64" s="215">
        <f>Ф10!F64/1.2</f>
        <v>2.2769249999999999</v>
      </c>
      <c r="H64" s="215">
        <f t="shared" si="12"/>
        <v>2.2769249999999999</v>
      </c>
      <c r="I64" s="215">
        <f>K64+M64+O64+Q64</f>
        <v>2.2769249999999999</v>
      </c>
      <c r="J64" s="139">
        <v>0</v>
      </c>
      <c r="K64" s="139">
        <v>0</v>
      </c>
      <c r="L64" s="215">
        <f>Ф10!K64/1.2</f>
        <v>2.2769249999999999</v>
      </c>
      <c r="M64" s="215">
        <f>Ф10!L64/1.2</f>
        <v>2.2769249999999999</v>
      </c>
      <c r="N64" s="139">
        <f>Ф10!M64/1.2</f>
        <v>0</v>
      </c>
      <c r="O64" s="139">
        <v>0</v>
      </c>
      <c r="P64" s="139">
        <f>Ф10!O64/1.2</f>
        <v>0</v>
      </c>
      <c r="Q64" s="139">
        <v>0</v>
      </c>
      <c r="R64" s="139">
        <f>F64-I64</f>
        <v>0</v>
      </c>
      <c r="S64" s="139">
        <f>G64-I64</f>
        <v>0</v>
      </c>
      <c r="T64" s="139">
        <f>H64-I64</f>
        <v>0</v>
      </c>
      <c r="U64" s="139">
        <v>0</v>
      </c>
      <c r="V64" s="135" t="s">
        <v>872</v>
      </c>
    </row>
    <row r="65" spans="1:22" s="3" customFormat="1" ht="29.25" customHeight="1" outlineLevel="1" x14ac:dyDescent="0.2">
      <c r="A65" s="83" t="s">
        <v>882</v>
      </c>
      <c r="B65" s="93" t="s">
        <v>944</v>
      </c>
      <c r="C65" s="277" t="s">
        <v>945</v>
      </c>
      <c r="D65" s="215">
        <f>Ф10!D65/1.2</f>
        <v>1.3684959999999999</v>
      </c>
      <c r="E65" s="139">
        <v>0</v>
      </c>
      <c r="F65" s="215">
        <f>G65</f>
        <v>1.3684959999999999</v>
      </c>
      <c r="G65" s="215">
        <f>Ф10!F65/1.2</f>
        <v>1.3684959999999999</v>
      </c>
      <c r="H65" s="215">
        <f t="shared" si="12"/>
        <v>1.3684959999999999</v>
      </c>
      <c r="I65" s="215">
        <f>K65+M65+O65+Q65</f>
        <v>0</v>
      </c>
      <c r="J65" s="139">
        <v>0</v>
      </c>
      <c r="K65" s="139">
        <v>0</v>
      </c>
      <c r="L65" s="139">
        <f>Ф10!K65/1.2</f>
        <v>0</v>
      </c>
      <c r="M65" s="139">
        <f>Ф10!L65/1.2</f>
        <v>0</v>
      </c>
      <c r="N65" s="139">
        <f>Ф10!M65/1.2</f>
        <v>0</v>
      </c>
      <c r="O65" s="139">
        <v>0</v>
      </c>
      <c r="P65" s="196">
        <f>Ф10!O65/1.2</f>
        <v>1.3684959999999999</v>
      </c>
      <c r="Q65" s="139">
        <v>0</v>
      </c>
      <c r="R65" s="215">
        <f>F65-I65</f>
        <v>1.3684959999999999</v>
      </c>
      <c r="S65" s="215">
        <f>G65-I65</f>
        <v>1.3684959999999999</v>
      </c>
      <c r="T65" s="196">
        <f>H65-I65</f>
        <v>1.3684959999999999</v>
      </c>
      <c r="U65" s="139">
        <v>0</v>
      </c>
      <c r="V65" s="135" t="s">
        <v>872</v>
      </c>
    </row>
    <row r="66" spans="1:22" s="3" customFormat="1" ht="32.25" customHeight="1" x14ac:dyDescent="0.2">
      <c r="A66" s="123" t="s">
        <v>883</v>
      </c>
      <c r="B66" s="124" t="s">
        <v>884</v>
      </c>
      <c r="C66" s="28" t="s">
        <v>872</v>
      </c>
      <c r="D66" s="28" t="s">
        <v>872</v>
      </c>
      <c r="E66" s="28" t="s">
        <v>872</v>
      </c>
      <c r="F66" s="28" t="s">
        <v>872</v>
      </c>
      <c r="G66" s="28" t="s">
        <v>872</v>
      </c>
      <c r="H66" s="28" t="s">
        <v>872</v>
      </c>
      <c r="I66" s="28" t="s">
        <v>872</v>
      </c>
      <c r="J66" s="28" t="s">
        <v>872</v>
      </c>
      <c r="K66" s="28" t="s">
        <v>872</v>
      </c>
      <c r="L66" s="28" t="s">
        <v>872</v>
      </c>
      <c r="M66" s="28" t="s">
        <v>872</v>
      </c>
      <c r="N66" s="28" t="s">
        <v>872</v>
      </c>
      <c r="O66" s="28" t="s">
        <v>872</v>
      </c>
      <c r="P66" s="28" t="s">
        <v>872</v>
      </c>
      <c r="Q66" s="28" t="s">
        <v>872</v>
      </c>
      <c r="R66" s="28" t="s">
        <v>872</v>
      </c>
      <c r="S66" s="28" t="s">
        <v>872</v>
      </c>
      <c r="T66" s="28" t="s">
        <v>872</v>
      </c>
      <c r="U66" s="28" t="s">
        <v>872</v>
      </c>
      <c r="V66" s="28" t="s">
        <v>872</v>
      </c>
    </row>
    <row r="67" spans="1:22" s="3" customFormat="1" ht="28.5" customHeight="1" x14ac:dyDescent="0.2">
      <c r="A67" s="123" t="s">
        <v>489</v>
      </c>
      <c r="B67" s="124" t="s">
        <v>885</v>
      </c>
      <c r="C67" s="28" t="str">
        <f>C68</f>
        <v>нд</v>
      </c>
      <c r="D67" s="28" t="str">
        <f t="shared" ref="D67:T67" si="13">D68</f>
        <v>нд</v>
      </c>
      <c r="E67" s="28" t="str">
        <f t="shared" si="13"/>
        <v>нд</v>
      </c>
      <c r="F67" s="28" t="str">
        <f t="shared" si="13"/>
        <v>нд</v>
      </c>
      <c r="G67" s="28" t="str">
        <f t="shared" si="13"/>
        <v>нд</v>
      </c>
      <c r="H67" s="28" t="str">
        <f t="shared" si="13"/>
        <v>нд</v>
      </c>
      <c r="I67" s="28" t="str">
        <f t="shared" si="13"/>
        <v>нд</v>
      </c>
      <c r="J67" s="28" t="str">
        <f t="shared" si="13"/>
        <v>нд</v>
      </c>
      <c r="K67" s="28" t="str">
        <f t="shared" si="13"/>
        <v>нд</v>
      </c>
      <c r="L67" s="28" t="str">
        <f t="shared" si="13"/>
        <v>нд</v>
      </c>
      <c r="M67" s="28" t="str">
        <f t="shared" si="13"/>
        <v>нд</v>
      </c>
      <c r="N67" s="28" t="str">
        <f t="shared" si="13"/>
        <v>нд</v>
      </c>
      <c r="O67" s="28" t="str">
        <f t="shared" si="13"/>
        <v>нд</v>
      </c>
      <c r="P67" s="28" t="str">
        <f t="shared" si="13"/>
        <v>нд</v>
      </c>
      <c r="Q67" s="28" t="str">
        <f t="shared" si="13"/>
        <v>нд</v>
      </c>
      <c r="R67" s="28" t="str">
        <f t="shared" si="13"/>
        <v>нд</v>
      </c>
      <c r="S67" s="28" t="str">
        <f t="shared" si="13"/>
        <v>нд</v>
      </c>
      <c r="T67" s="28" t="str">
        <f t="shared" si="13"/>
        <v>нд</v>
      </c>
      <c r="U67" s="28" t="str">
        <f>U68</f>
        <v>нд</v>
      </c>
      <c r="V67" s="28" t="str">
        <f>V68</f>
        <v>нд</v>
      </c>
    </row>
    <row r="68" spans="1:22" s="3" customFormat="1" ht="28.5" customHeight="1" outlineLevel="1" x14ac:dyDescent="0.2">
      <c r="A68" s="130" t="s">
        <v>491</v>
      </c>
      <c r="B68" s="131" t="s">
        <v>886</v>
      </c>
      <c r="C68" s="132" t="s">
        <v>872</v>
      </c>
      <c r="D68" s="132" t="s">
        <v>872</v>
      </c>
      <c r="E68" s="132" t="s">
        <v>872</v>
      </c>
      <c r="F68" s="132" t="s">
        <v>872</v>
      </c>
      <c r="G68" s="132" t="s">
        <v>872</v>
      </c>
      <c r="H68" s="132" t="s">
        <v>872</v>
      </c>
      <c r="I68" s="132" t="s">
        <v>872</v>
      </c>
      <c r="J68" s="132" t="s">
        <v>872</v>
      </c>
      <c r="K68" s="132" t="s">
        <v>872</v>
      </c>
      <c r="L68" s="132" t="s">
        <v>872</v>
      </c>
      <c r="M68" s="132" t="s">
        <v>872</v>
      </c>
      <c r="N68" s="132" t="s">
        <v>872</v>
      </c>
      <c r="O68" s="132" t="s">
        <v>872</v>
      </c>
      <c r="P68" s="132" t="s">
        <v>872</v>
      </c>
      <c r="Q68" s="132" t="s">
        <v>872</v>
      </c>
      <c r="R68" s="132" t="s">
        <v>872</v>
      </c>
      <c r="S68" s="132" t="s">
        <v>872</v>
      </c>
      <c r="T68" s="132" t="s">
        <v>872</v>
      </c>
      <c r="U68" s="132" t="s">
        <v>872</v>
      </c>
      <c r="V68" s="132" t="s">
        <v>872</v>
      </c>
    </row>
    <row r="69" spans="1:22" s="3" customFormat="1" ht="25.5" customHeight="1" outlineLevel="1" x14ac:dyDescent="0.2">
      <c r="A69" s="123" t="s">
        <v>494</v>
      </c>
      <c r="B69" s="124" t="s">
        <v>887</v>
      </c>
      <c r="C69" s="28" t="s">
        <v>872</v>
      </c>
      <c r="D69" s="28" t="s">
        <v>872</v>
      </c>
      <c r="E69" s="28" t="s">
        <v>872</v>
      </c>
      <c r="F69" s="28" t="s">
        <v>872</v>
      </c>
      <c r="G69" s="28" t="s">
        <v>872</v>
      </c>
      <c r="H69" s="28" t="s">
        <v>872</v>
      </c>
      <c r="I69" s="28" t="s">
        <v>872</v>
      </c>
      <c r="J69" s="28" t="s">
        <v>872</v>
      </c>
      <c r="K69" s="28" t="s">
        <v>872</v>
      </c>
      <c r="L69" s="28" t="s">
        <v>872</v>
      </c>
      <c r="M69" s="28" t="s">
        <v>872</v>
      </c>
      <c r="N69" s="28" t="s">
        <v>872</v>
      </c>
      <c r="O69" s="28" t="s">
        <v>872</v>
      </c>
      <c r="P69" s="28" t="s">
        <v>872</v>
      </c>
      <c r="Q69" s="28" t="s">
        <v>872</v>
      </c>
      <c r="R69" s="28" t="s">
        <v>872</v>
      </c>
      <c r="S69" s="28" t="s">
        <v>872</v>
      </c>
      <c r="T69" s="28" t="s">
        <v>872</v>
      </c>
      <c r="U69" s="28" t="s">
        <v>872</v>
      </c>
      <c r="V69" s="28" t="s">
        <v>872</v>
      </c>
    </row>
    <row r="70" spans="1:22" s="3" customFormat="1" ht="29.25" customHeight="1" outlineLevel="1" x14ac:dyDescent="0.2">
      <c r="A70" s="123" t="s">
        <v>495</v>
      </c>
      <c r="B70" s="124" t="s">
        <v>888</v>
      </c>
      <c r="C70" s="28" t="s">
        <v>872</v>
      </c>
      <c r="D70" s="28" t="s">
        <v>872</v>
      </c>
      <c r="E70" s="28" t="s">
        <v>872</v>
      </c>
      <c r="F70" s="28" t="s">
        <v>872</v>
      </c>
      <c r="G70" s="28" t="s">
        <v>872</v>
      </c>
      <c r="H70" s="28" t="s">
        <v>872</v>
      </c>
      <c r="I70" s="28" t="s">
        <v>872</v>
      </c>
      <c r="J70" s="28" t="s">
        <v>872</v>
      </c>
      <c r="K70" s="28" t="s">
        <v>872</v>
      </c>
      <c r="L70" s="28" t="s">
        <v>872</v>
      </c>
      <c r="M70" s="28" t="s">
        <v>872</v>
      </c>
      <c r="N70" s="28" t="s">
        <v>872</v>
      </c>
      <c r="O70" s="28" t="s">
        <v>872</v>
      </c>
      <c r="P70" s="28" t="s">
        <v>872</v>
      </c>
      <c r="Q70" s="28" t="s">
        <v>872</v>
      </c>
      <c r="R70" s="28" t="s">
        <v>872</v>
      </c>
      <c r="S70" s="28" t="s">
        <v>872</v>
      </c>
      <c r="T70" s="28" t="s">
        <v>872</v>
      </c>
      <c r="U70" s="28" t="s">
        <v>872</v>
      </c>
      <c r="V70" s="28" t="s">
        <v>872</v>
      </c>
    </row>
    <row r="71" spans="1:22" s="3" customFormat="1" ht="28.5" customHeight="1" outlineLevel="1" x14ac:dyDescent="0.2">
      <c r="A71" s="123" t="s">
        <v>496</v>
      </c>
      <c r="B71" s="124" t="s">
        <v>889</v>
      </c>
      <c r="C71" s="28" t="s">
        <v>872</v>
      </c>
      <c r="D71" s="28" t="s">
        <v>872</v>
      </c>
      <c r="E71" s="28" t="s">
        <v>872</v>
      </c>
      <c r="F71" s="28" t="s">
        <v>872</v>
      </c>
      <c r="G71" s="28" t="s">
        <v>872</v>
      </c>
      <c r="H71" s="28" t="s">
        <v>872</v>
      </c>
      <c r="I71" s="28" t="s">
        <v>872</v>
      </c>
      <c r="J71" s="28" t="s">
        <v>872</v>
      </c>
      <c r="K71" s="28" t="s">
        <v>872</v>
      </c>
      <c r="L71" s="28" t="s">
        <v>872</v>
      </c>
      <c r="M71" s="28" t="s">
        <v>872</v>
      </c>
      <c r="N71" s="28" t="s">
        <v>872</v>
      </c>
      <c r="O71" s="28" t="s">
        <v>872</v>
      </c>
      <c r="P71" s="28" t="s">
        <v>872</v>
      </c>
      <c r="Q71" s="28" t="s">
        <v>872</v>
      </c>
      <c r="R71" s="28" t="s">
        <v>872</v>
      </c>
      <c r="S71" s="28" t="s">
        <v>872</v>
      </c>
      <c r="T71" s="28" t="s">
        <v>872</v>
      </c>
      <c r="U71" s="28" t="s">
        <v>872</v>
      </c>
      <c r="V71" s="28" t="s">
        <v>872</v>
      </c>
    </row>
    <row r="72" spans="1:22" s="3" customFormat="1" ht="34.5" customHeight="1" outlineLevel="1" x14ac:dyDescent="0.2">
      <c r="A72" s="123" t="s">
        <v>497</v>
      </c>
      <c r="B72" s="124" t="s">
        <v>890</v>
      </c>
      <c r="C72" s="28" t="s">
        <v>872</v>
      </c>
      <c r="D72" s="28" t="s">
        <v>872</v>
      </c>
      <c r="E72" s="28" t="s">
        <v>872</v>
      </c>
      <c r="F72" s="28" t="s">
        <v>872</v>
      </c>
      <c r="G72" s="28" t="s">
        <v>872</v>
      </c>
      <c r="H72" s="28" t="s">
        <v>872</v>
      </c>
      <c r="I72" s="28" t="s">
        <v>872</v>
      </c>
      <c r="J72" s="28" t="s">
        <v>872</v>
      </c>
      <c r="K72" s="28" t="s">
        <v>872</v>
      </c>
      <c r="L72" s="28" t="s">
        <v>872</v>
      </c>
      <c r="M72" s="28" t="s">
        <v>872</v>
      </c>
      <c r="N72" s="28" t="s">
        <v>872</v>
      </c>
      <c r="O72" s="28" t="s">
        <v>872</v>
      </c>
      <c r="P72" s="28" t="s">
        <v>872</v>
      </c>
      <c r="Q72" s="28" t="s">
        <v>872</v>
      </c>
      <c r="R72" s="28" t="s">
        <v>872</v>
      </c>
      <c r="S72" s="28" t="s">
        <v>872</v>
      </c>
      <c r="T72" s="28" t="s">
        <v>872</v>
      </c>
      <c r="U72" s="28" t="s">
        <v>872</v>
      </c>
      <c r="V72" s="28" t="s">
        <v>872</v>
      </c>
    </row>
    <row r="73" spans="1:22" s="3" customFormat="1" ht="34.5" customHeight="1" outlineLevel="1" x14ac:dyDescent="0.2">
      <c r="A73" s="123" t="s">
        <v>498</v>
      </c>
      <c r="B73" s="124" t="s">
        <v>891</v>
      </c>
      <c r="C73" s="28" t="s">
        <v>872</v>
      </c>
      <c r="D73" s="28" t="s">
        <v>872</v>
      </c>
      <c r="E73" s="28" t="s">
        <v>872</v>
      </c>
      <c r="F73" s="28" t="s">
        <v>872</v>
      </c>
      <c r="G73" s="28" t="s">
        <v>872</v>
      </c>
      <c r="H73" s="28" t="s">
        <v>872</v>
      </c>
      <c r="I73" s="28" t="s">
        <v>872</v>
      </c>
      <c r="J73" s="28" t="s">
        <v>872</v>
      </c>
      <c r="K73" s="28" t="s">
        <v>872</v>
      </c>
      <c r="L73" s="28" t="s">
        <v>872</v>
      </c>
      <c r="M73" s="28" t="s">
        <v>872</v>
      </c>
      <c r="N73" s="28" t="s">
        <v>872</v>
      </c>
      <c r="O73" s="28" t="s">
        <v>872</v>
      </c>
      <c r="P73" s="28" t="s">
        <v>872</v>
      </c>
      <c r="Q73" s="28" t="s">
        <v>872</v>
      </c>
      <c r="R73" s="28" t="s">
        <v>872</v>
      </c>
      <c r="S73" s="28" t="s">
        <v>872</v>
      </c>
      <c r="T73" s="28" t="s">
        <v>872</v>
      </c>
      <c r="U73" s="28" t="s">
        <v>872</v>
      </c>
      <c r="V73" s="28" t="s">
        <v>872</v>
      </c>
    </row>
    <row r="74" spans="1:22" s="3" customFormat="1" ht="34.5" customHeight="1" outlineLevel="1" x14ac:dyDescent="0.2">
      <c r="A74" s="123" t="s">
        <v>499</v>
      </c>
      <c r="B74" s="124" t="s">
        <v>892</v>
      </c>
      <c r="C74" s="28" t="s">
        <v>872</v>
      </c>
      <c r="D74" s="28" t="s">
        <v>872</v>
      </c>
      <c r="E74" s="28" t="s">
        <v>872</v>
      </c>
      <c r="F74" s="28" t="s">
        <v>872</v>
      </c>
      <c r="G74" s="28" t="s">
        <v>872</v>
      </c>
      <c r="H74" s="28" t="s">
        <v>872</v>
      </c>
      <c r="I74" s="28" t="s">
        <v>872</v>
      </c>
      <c r="J74" s="28" t="s">
        <v>872</v>
      </c>
      <c r="K74" s="28" t="s">
        <v>872</v>
      </c>
      <c r="L74" s="28" t="s">
        <v>872</v>
      </c>
      <c r="M74" s="28" t="s">
        <v>872</v>
      </c>
      <c r="N74" s="28" t="s">
        <v>872</v>
      </c>
      <c r="O74" s="28" t="s">
        <v>872</v>
      </c>
      <c r="P74" s="28" t="s">
        <v>872</v>
      </c>
      <c r="Q74" s="28" t="s">
        <v>872</v>
      </c>
      <c r="R74" s="28" t="s">
        <v>872</v>
      </c>
      <c r="S74" s="28" t="s">
        <v>872</v>
      </c>
      <c r="T74" s="28" t="s">
        <v>872</v>
      </c>
      <c r="U74" s="28" t="s">
        <v>872</v>
      </c>
      <c r="V74" s="28" t="s">
        <v>872</v>
      </c>
    </row>
    <row r="75" spans="1:22" s="3" customFormat="1" ht="30.75" customHeight="1" outlineLevel="1" x14ac:dyDescent="0.2">
      <c r="A75" s="123" t="s">
        <v>893</v>
      </c>
      <c r="B75" s="124" t="s">
        <v>894</v>
      </c>
      <c r="C75" s="28" t="s">
        <v>872</v>
      </c>
      <c r="D75" s="28" t="s">
        <v>872</v>
      </c>
      <c r="E75" s="28" t="s">
        <v>872</v>
      </c>
      <c r="F75" s="28" t="s">
        <v>872</v>
      </c>
      <c r="G75" s="28" t="s">
        <v>872</v>
      </c>
      <c r="H75" s="28" t="s">
        <v>872</v>
      </c>
      <c r="I75" s="28" t="s">
        <v>872</v>
      </c>
      <c r="J75" s="28" t="s">
        <v>872</v>
      </c>
      <c r="K75" s="28" t="s">
        <v>872</v>
      </c>
      <c r="L75" s="28" t="s">
        <v>872</v>
      </c>
      <c r="M75" s="28" t="s">
        <v>872</v>
      </c>
      <c r="N75" s="28" t="s">
        <v>872</v>
      </c>
      <c r="O75" s="28" t="s">
        <v>872</v>
      </c>
      <c r="P75" s="28" t="s">
        <v>872</v>
      </c>
      <c r="Q75" s="28" t="s">
        <v>872</v>
      </c>
      <c r="R75" s="28" t="s">
        <v>872</v>
      </c>
      <c r="S75" s="28" t="s">
        <v>872</v>
      </c>
      <c r="T75" s="28" t="s">
        <v>872</v>
      </c>
      <c r="U75" s="28" t="s">
        <v>872</v>
      </c>
      <c r="V75" s="28" t="s">
        <v>872</v>
      </c>
    </row>
    <row r="76" spans="1:22" s="3" customFormat="1" ht="34.5" customHeight="1" x14ac:dyDescent="0.2">
      <c r="A76" s="123" t="s">
        <v>895</v>
      </c>
      <c r="B76" s="124" t="s">
        <v>896</v>
      </c>
      <c r="C76" s="28" t="s">
        <v>872</v>
      </c>
      <c r="D76" s="28" t="s">
        <v>872</v>
      </c>
      <c r="E76" s="28" t="s">
        <v>872</v>
      </c>
      <c r="F76" s="28" t="s">
        <v>872</v>
      </c>
      <c r="G76" s="28" t="s">
        <v>872</v>
      </c>
      <c r="H76" s="28" t="s">
        <v>872</v>
      </c>
      <c r="I76" s="28" t="s">
        <v>872</v>
      </c>
      <c r="J76" s="28" t="s">
        <v>872</v>
      </c>
      <c r="K76" s="28" t="s">
        <v>872</v>
      </c>
      <c r="L76" s="28" t="s">
        <v>872</v>
      </c>
      <c r="M76" s="28" t="s">
        <v>872</v>
      </c>
      <c r="N76" s="28" t="s">
        <v>872</v>
      </c>
      <c r="O76" s="28" t="s">
        <v>872</v>
      </c>
      <c r="P76" s="28" t="s">
        <v>872</v>
      </c>
      <c r="Q76" s="28" t="s">
        <v>872</v>
      </c>
      <c r="R76" s="28" t="s">
        <v>872</v>
      </c>
      <c r="S76" s="28" t="s">
        <v>872</v>
      </c>
      <c r="T76" s="28" t="s">
        <v>872</v>
      </c>
      <c r="U76" s="28" t="s">
        <v>872</v>
      </c>
      <c r="V76" s="28" t="s">
        <v>872</v>
      </c>
    </row>
    <row r="77" spans="1:22" s="3" customFormat="1" ht="31.5" customHeight="1" outlineLevel="1" x14ac:dyDescent="0.2">
      <c r="A77" s="123" t="s">
        <v>897</v>
      </c>
      <c r="B77" s="124" t="s">
        <v>898</v>
      </c>
      <c r="C77" s="28" t="s">
        <v>872</v>
      </c>
      <c r="D77" s="28" t="s">
        <v>872</v>
      </c>
      <c r="E77" s="28" t="s">
        <v>872</v>
      </c>
      <c r="F77" s="28" t="s">
        <v>872</v>
      </c>
      <c r="G77" s="28" t="s">
        <v>872</v>
      </c>
      <c r="H77" s="28" t="s">
        <v>872</v>
      </c>
      <c r="I77" s="28" t="s">
        <v>872</v>
      </c>
      <c r="J77" s="28" t="s">
        <v>872</v>
      </c>
      <c r="K77" s="28" t="s">
        <v>872</v>
      </c>
      <c r="L77" s="28" t="s">
        <v>872</v>
      </c>
      <c r="M77" s="28" t="s">
        <v>872</v>
      </c>
      <c r="N77" s="28" t="s">
        <v>872</v>
      </c>
      <c r="O77" s="28" t="s">
        <v>872</v>
      </c>
      <c r="P77" s="28" t="s">
        <v>872</v>
      </c>
      <c r="Q77" s="28" t="s">
        <v>872</v>
      </c>
      <c r="R77" s="28" t="s">
        <v>872</v>
      </c>
      <c r="S77" s="28" t="s">
        <v>872</v>
      </c>
      <c r="T77" s="28" t="s">
        <v>872</v>
      </c>
      <c r="U77" s="28" t="s">
        <v>872</v>
      </c>
      <c r="V77" s="28" t="s">
        <v>872</v>
      </c>
    </row>
    <row r="78" spans="1:22" s="3" customFormat="1" ht="29.25" customHeight="1" outlineLevel="1" x14ac:dyDescent="0.2">
      <c r="A78" s="123" t="s">
        <v>899</v>
      </c>
      <c r="B78" s="124" t="s">
        <v>900</v>
      </c>
      <c r="C78" s="28" t="s">
        <v>872</v>
      </c>
      <c r="D78" s="28" t="s">
        <v>872</v>
      </c>
      <c r="E78" s="28" t="s">
        <v>872</v>
      </c>
      <c r="F78" s="28" t="s">
        <v>872</v>
      </c>
      <c r="G78" s="28" t="s">
        <v>872</v>
      </c>
      <c r="H78" s="28" t="s">
        <v>872</v>
      </c>
      <c r="I78" s="28" t="s">
        <v>872</v>
      </c>
      <c r="J78" s="28" t="s">
        <v>872</v>
      </c>
      <c r="K78" s="28" t="s">
        <v>872</v>
      </c>
      <c r="L78" s="28" t="s">
        <v>872</v>
      </c>
      <c r="M78" s="28" t="s">
        <v>872</v>
      </c>
      <c r="N78" s="28" t="s">
        <v>872</v>
      </c>
      <c r="O78" s="28" t="s">
        <v>872</v>
      </c>
      <c r="P78" s="28" t="s">
        <v>872</v>
      </c>
      <c r="Q78" s="28" t="s">
        <v>872</v>
      </c>
      <c r="R78" s="28" t="s">
        <v>872</v>
      </c>
      <c r="S78" s="28" t="s">
        <v>872</v>
      </c>
      <c r="T78" s="28" t="s">
        <v>872</v>
      </c>
      <c r="U78" s="28" t="s">
        <v>872</v>
      </c>
      <c r="V78" s="28" t="s">
        <v>872</v>
      </c>
    </row>
    <row r="79" spans="1:22" s="3" customFormat="1" ht="34.5" customHeight="1" x14ac:dyDescent="0.2">
      <c r="A79" s="123" t="s">
        <v>30</v>
      </c>
      <c r="B79" s="124" t="s">
        <v>901</v>
      </c>
      <c r="C79" s="28" t="s">
        <v>872</v>
      </c>
      <c r="D79" s="28" t="s">
        <v>872</v>
      </c>
      <c r="E79" s="28" t="s">
        <v>872</v>
      </c>
      <c r="F79" s="28" t="s">
        <v>872</v>
      </c>
      <c r="G79" s="28" t="s">
        <v>872</v>
      </c>
      <c r="H79" s="28" t="s">
        <v>872</v>
      </c>
      <c r="I79" s="28" t="s">
        <v>872</v>
      </c>
      <c r="J79" s="28" t="s">
        <v>872</v>
      </c>
      <c r="K79" s="28" t="s">
        <v>872</v>
      </c>
      <c r="L79" s="28" t="s">
        <v>872</v>
      </c>
      <c r="M79" s="28" t="s">
        <v>872</v>
      </c>
      <c r="N79" s="28" t="s">
        <v>872</v>
      </c>
      <c r="O79" s="28" t="s">
        <v>872</v>
      </c>
      <c r="P79" s="28" t="s">
        <v>872</v>
      </c>
      <c r="Q79" s="28" t="s">
        <v>872</v>
      </c>
      <c r="R79" s="28" t="s">
        <v>872</v>
      </c>
      <c r="S79" s="28" t="s">
        <v>872</v>
      </c>
      <c r="T79" s="28" t="s">
        <v>872</v>
      </c>
      <c r="U79" s="28" t="s">
        <v>872</v>
      </c>
      <c r="V79" s="28" t="s">
        <v>872</v>
      </c>
    </row>
    <row r="80" spans="1:22" s="3" customFormat="1" ht="34.5" customHeight="1" outlineLevel="1" x14ac:dyDescent="0.2">
      <c r="A80" s="123" t="s">
        <v>902</v>
      </c>
      <c r="B80" s="124" t="s">
        <v>903</v>
      </c>
      <c r="C80" s="28" t="s">
        <v>872</v>
      </c>
      <c r="D80" s="28" t="s">
        <v>872</v>
      </c>
      <c r="E80" s="28" t="s">
        <v>872</v>
      </c>
      <c r="F80" s="28" t="s">
        <v>872</v>
      </c>
      <c r="G80" s="28" t="s">
        <v>872</v>
      </c>
      <c r="H80" s="28" t="s">
        <v>872</v>
      </c>
      <c r="I80" s="28" t="s">
        <v>872</v>
      </c>
      <c r="J80" s="28" t="s">
        <v>872</v>
      </c>
      <c r="K80" s="28" t="s">
        <v>872</v>
      </c>
      <c r="L80" s="28" t="s">
        <v>872</v>
      </c>
      <c r="M80" s="28" t="s">
        <v>872</v>
      </c>
      <c r="N80" s="28" t="s">
        <v>872</v>
      </c>
      <c r="O80" s="28" t="s">
        <v>872</v>
      </c>
      <c r="P80" s="28" t="s">
        <v>872</v>
      </c>
      <c r="Q80" s="28" t="s">
        <v>872</v>
      </c>
      <c r="R80" s="28" t="s">
        <v>872</v>
      </c>
      <c r="S80" s="28" t="s">
        <v>872</v>
      </c>
      <c r="T80" s="28" t="s">
        <v>872</v>
      </c>
      <c r="U80" s="28" t="s">
        <v>872</v>
      </c>
      <c r="V80" s="28" t="s">
        <v>872</v>
      </c>
    </row>
    <row r="81" spans="1:22" s="3" customFormat="1" ht="34.5" customHeight="1" outlineLevel="1" x14ac:dyDescent="0.2">
      <c r="A81" s="123" t="s">
        <v>904</v>
      </c>
      <c r="B81" s="124" t="s">
        <v>905</v>
      </c>
      <c r="C81" s="28" t="s">
        <v>872</v>
      </c>
      <c r="D81" s="28" t="s">
        <v>872</v>
      </c>
      <c r="E81" s="28" t="s">
        <v>872</v>
      </c>
      <c r="F81" s="28" t="s">
        <v>872</v>
      </c>
      <c r="G81" s="28" t="s">
        <v>872</v>
      </c>
      <c r="H81" s="28" t="s">
        <v>872</v>
      </c>
      <c r="I81" s="28" t="s">
        <v>872</v>
      </c>
      <c r="J81" s="28" t="s">
        <v>872</v>
      </c>
      <c r="K81" s="28" t="s">
        <v>872</v>
      </c>
      <c r="L81" s="28" t="s">
        <v>872</v>
      </c>
      <c r="M81" s="28" t="s">
        <v>872</v>
      </c>
      <c r="N81" s="28" t="s">
        <v>872</v>
      </c>
      <c r="O81" s="28" t="s">
        <v>872</v>
      </c>
      <c r="P81" s="28" t="s">
        <v>872</v>
      </c>
      <c r="Q81" s="28" t="s">
        <v>872</v>
      </c>
      <c r="R81" s="28" t="s">
        <v>872</v>
      </c>
      <c r="S81" s="28" t="s">
        <v>872</v>
      </c>
      <c r="T81" s="28" t="s">
        <v>872</v>
      </c>
      <c r="U81" s="28" t="s">
        <v>872</v>
      </c>
      <c r="V81" s="28" t="s">
        <v>872</v>
      </c>
    </row>
    <row r="82" spans="1:22" s="3" customFormat="1" ht="30.75" customHeight="1" x14ac:dyDescent="0.2">
      <c r="A82" s="130" t="s">
        <v>32</v>
      </c>
      <c r="B82" s="131" t="s">
        <v>906</v>
      </c>
      <c r="C82" s="132" t="s">
        <v>872</v>
      </c>
      <c r="D82" s="208">
        <f>SUM(D83:D84)</f>
        <v>3.0206749999999998</v>
      </c>
      <c r="E82" s="138">
        <f t="shared" ref="E82:V82" si="14">SUM(E83:E84)</f>
        <v>0</v>
      </c>
      <c r="F82" s="208">
        <f t="shared" si="14"/>
        <v>3.0206749999999998</v>
      </c>
      <c r="G82" s="208">
        <f t="shared" si="14"/>
        <v>3.0206749999999998</v>
      </c>
      <c r="H82" s="208">
        <f t="shared" si="14"/>
        <v>3.0206749999999998</v>
      </c>
      <c r="I82" s="208">
        <f t="shared" si="14"/>
        <v>0</v>
      </c>
      <c r="J82" s="138">
        <f t="shared" si="14"/>
        <v>0</v>
      </c>
      <c r="K82" s="138">
        <f t="shared" si="14"/>
        <v>0</v>
      </c>
      <c r="L82" s="138">
        <f t="shared" si="14"/>
        <v>0</v>
      </c>
      <c r="M82" s="138">
        <f t="shared" si="14"/>
        <v>0</v>
      </c>
      <c r="N82" s="138">
        <f t="shared" si="14"/>
        <v>0</v>
      </c>
      <c r="O82" s="138">
        <f t="shared" si="14"/>
        <v>0</v>
      </c>
      <c r="P82" s="208">
        <f t="shared" si="14"/>
        <v>3.0206749999999998</v>
      </c>
      <c r="Q82" s="138">
        <f t="shared" si="14"/>
        <v>0</v>
      </c>
      <c r="R82" s="160">
        <f t="shared" si="14"/>
        <v>3.0206749999999998</v>
      </c>
      <c r="S82" s="160">
        <f t="shared" si="14"/>
        <v>3.0206749999999998</v>
      </c>
      <c r="T82" s="160">
        <f t="shared" si="14"/>
        <v>3.0206749999999998</v>
      </c>
      <c r="U82" s="138">
        <f t="shared" si="14"/>
        <v>0</v>
      </c>
      <c r="V82" s="138">
        <f t="shared" si="14"/>
        <v>0</v>
      </c>
    </row>
    <row r="83" spans="1:22" s="3" customFormat="1" ht="18.75" customHeight="1" x14ac:dyDescent="0.2">
      <c r="A83" s="83" t="s">
        <v>504</v>
      </c>
      <c r="B83" s="214" t="s">
        <v>946</v>
      </c>
      <c r="C83" s="277" t="s">
        <v>947</v>
      </c>
      <c r="D83" s="215">
        <f>Ф10!D83/1.2</f>
        <v>1.2715160000000001</v>
      </c>
      <c r="E83" s="139">
        <v>0</v>
      </c>
      <c r="F83" s="215">
        <f>D83</f>
        <v>1.2715160000000001</v>
      </c>
      <c r="G83" s="215">
        <f>F83</f>
        <v>1.2715160000000001</v>
      </c>
      <c r="H83" s="215">
        <f>J83+L83+N83+P83</f>
        <v>1.2715160000000001</v>
      </c>
      <c r="I83" s="139">
        <f>Q83</f>
        <v>0</v>
      </c>
      <c r="J83" s="139">
        <v>0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215">
        <f>F83</f>
        <v>1.2715160000000001</v>
      </c>
      <c r="Q83" s="139">
        <v>0</v>
      </c>
      <c r="R83" s="196">
        <f>F83-I83</f>
        <v>1.2715160000000001</v>
      </c>
      <c r="S83" s="196">
        <f>G83-I83</f>
        <v>1.2715160000000001</v>
      </c>
      <c r="T83" s="196">
        <f>H83-I83</f>
        <v>1.2715160000000001</v>
      </c>
      <c r="U83" s="139">
        <v>0</v>
      </c>
      <c r="V83" s="139">
        <v>0</v>
      </c>
    </row>
    <row r="84" spans="1:22" s="3" customFormat="1" ht="18.75" customHeight="1" x14ac:dyDescent="0.2">
      <c r="A84" s="83" t="s">
        <v>506</v>
      </c>
      <c r="B84" s="214" t="s">
        <v>948</v>
      </c>
      <c r="C84" s="277" t="s">
        <v>949</v>
      </c>
      <c r="D84" s="215">
        <f>Ф10!D84/1.2</f>
        <v>1.7491589999999999</v>
      </c>
      <c r="E84" s="139">
        <v>0</v>
      </c>
      <c r="F84" s="215">
        <f>D84</f>
        <v>1.7491589999999999</v>
      </c>
      <c r="G84" s="215">
        <f>F84</f>
        <v>1.7491589999999999</v>
      </c>
      <c r="H84" s="215">
        <f>P84</f>
        <v>1.7491589999999999</v>
      </c>
      <c r="I84" s="139">
        <f>Q84</f>
        <v>0</v>
      </c>
      <c r="J84" s="139">
        <v>0</v>
      </c>
      <c r="K84" s="139">
        <v>0</v>
      </c>
      <c r="L84" s="139">
        <v>0</v>
      </c>
      <c r="M84" s="139">
        <v>0</v>
      </c>
      <c r="N84" s="139">
        <v>0</v>
      </c>
      <c r="O84" s="139">
        <v>0</v>
      </c>
      <c r="P84" s="215">
        <f>F84</f>
        <v>1.7491589999999999</v>
      </c>
      <c r="Q84" s="139">
        <v>0</v>
      </c>
      <c r="R84" s="196">
        <f>F84-I84</f>
        <v>1.7491589999999999</v>
      </c>
      <c r="S84" s="196">
        <f>G84-I84</f>
        <v>1.7491589999999999</v>
      </c>
      <c r="T84" s="196">
        <f>H84-I84</f>
        <v>1.7491589999999999</v>
      </c>
      <c r="U84" s="139">
        <v>0</v>
      </c>
      <c r="V84" s="139">
        <v>0</v>
      </c>
    </row>
    <row r="85" spans="1:22" s="3" customFormat="1" ht="31.5" customHeight="1" x14ac:dyDescent="0.2">
      <c r="A85" s="123" t="s">
        <v>34</v>
      </c>
      <c r="B85" s="124" t="s">
        <v>907</v>
      </c>
      <c r="C85" s="28" t="s">
        <v>872</v>
      </c>
      <c r="D85" s="28" t="s">
        <v>872</v>
      </c>
      <c r="E85" s="28" t="s">
        <v>872</v>
      </c>
      <c r="F85" s="28" t="s">
        <v>872</v>
      </c>
      <c r="G85" s="28" t="s">
        <v>872</v>
      </c>
      <c r="H85" s="28" t="s">
        <v>872</v>
      </c>
      <c r="I85" s="28" t="s">
        <v>872</v>
      </c>
      <c r="J85" s="28" t="s">
        <v>872</v>
      </c>
      <c r="K85" s="28" t="s">
        <v>872</v>
      </c>
      <c r="L85" s="28" t="s">
        <v>872</v>
      </c>
      <c r="M85" s="28" t="s">
        <v>872</v>
      </c>
      <c r="N85" s="28" t="s">
        <v>872</v>
      </c>
      <c r="O85" s="28" t="s">
        <v>872</v>
      </c>
      <c r="P85" s="28" t="s">
        <v>872</v>
      </c>
      <c r="Q85" s="28" t="s">
        <v>872</v>
      </c>
      <c r="R85" s="28" t="s">
        <v>872</v>
      </c>
      <c r="S85" s="28" t="s">
        <v>872</v>
      </c>
      <c r="T85" s="28" t="s">
        <v>872</v>
      </c>
      <c r="U85" s="28" t="s">
        <v>872</v>
      </c>
      <c r="V85" s="28" t="s">
        <v>872</v>
      </c>
    </row>
    <row r="86" spans="1:22" s="3" customFormat="1" ht="22.5" customHeight="1" x14ac:dyDescent="0.2">
      <c r="A86" s="123" t="s">
        <v>36</v>
      </c>
      <c r="B86" s="124" t="s">
        <v>908</v>
      </c>
      <c r="C86" s="28" t="s">
        <v>872</v>
      </c>
      <c r="D86" s="28" t="s">
        <v>872</v>
      </c>
      <c r="E86" s="28" t="s">
        <v>872</v>
      </c>
      <c r="F86" s="28" t="s">
        <v>872</v>
      </c>
      <c r="G86" s="28" t="s">
        <v>872</v>
      </c>
      <c r="H86" s="28" t="s">
        <v>872</v>
      </c>
      <c r="I86" s="28" t="s">
        <v>872</v>
      </c>
      <c r="J86" s="28" t="s">
        <v>872</v>
      </c>
      <c r="K86" s="28" t="s">
        <v>872</v>
      </c>
      <c r="L86" s="28" t="s">
        <v>872</v>
      </c>
      <c r="M86" s="28" t="s">
        <v>872</v>
      </c>
      <c r="N86" s="28" t="s">
        <v>872</v>
      </c>
      <c r="O86" s="28" t="s">
        <v>872</v>
      </c>
      <c r="P86" s="28" t="s">
        <v>872</v>
      </c>
      <c r="Q86" s="28" t="s">
        <v>872</v>
      </c>
      <c r="R86" s="28" t="s">
        <v>872</v>
      </c>
      <c r="S86" s="28" t="s">
        <v>872</v>
      </c>
      <c r="T86" s="28" t="s">
        <v>872</v>
      </c>
      <c r="U86" s="28" t="s">
        <v>872</v>
      </c>
      <c r="V86" s="28" t="s">
        <v>872</v>
      </c>
    </row>
  </sheetData>
  <mergeCells count="39">
    <mergeCell ref="T20:U21"/>
    <mergeCell ref="V20:V22"/>
    <mergeCell ref="F21:F22"/>
    <mergeCell ref="G21:G22"/>
    <mergeCell ref="H21:I21"/>
    <mergeCell ref="J21:K21"/>
    <mergeCell ref="L21:M21"/>
    <mergeCell ref="N21:O21"/>
    <mergeCell ref="P21:Q21"/>
    <mergeCell ref="R21:R22"/>
    <mergeCell ref="S21:S22"/>
    <mergeCell ref="A20:A22"/>
    <mergeCell ref="B20:B22"/>
    <mergeCell ref="C20:C22"/>
    <mergeCell ref="D20:D22"/>
    <mergeCell ref="E20:E22"/>
    <mergeCell ref="F20:G20"/>
    <mergeCell ref="H20:Q20"/>
    <mergeCell ref="R20:S20"/>
    <mergeCell ref="T2:V2"/>
    <mergeCell ref="A9:V9"/>
    <mergeCell ref="G13:P13"/>
    <mergeCell ref="H17:Q17"/>
    <mergeCell ref="H18:Q18"/>
    <mergeCell ref="G12:T12"/>
    <mergeCell ref="T4:V4"/>
    <mergeCell ref="T7:V7"/>
    <mergeCell ref="T8:V8"/>
    <mergeCell ref="HR7:HT7"/>
    <mergeCell ref="HU7:HW7"/>
    <mergeCell ref="HE4:IB4"/>
    <mergeCell ref="T5:V5"/>
    <mergeCell ref="HA5:IB5"/>
    <mergeCell ref="T6:V6"/>
    <mergeCell ref="HA6:IB6"/>
    <mergeCell ref="GZ7:HA7"/>
    <mergeCell ref="HB7:HD7"/>
    <mergeCell ref="HE7:HF7"/>
    <mergeCell ref="HG7:HQ7"/>
  </mergeCells>
  <pageMargins left="0.7" right="0.7" top="0.75" bottom="0.75" header="0.3" footer="0.3"/>
  <pageSetup paperSize="9" scale="58" fitToHeight="3" orientation="landscape" r:id="rId1"/>
  <ignoredErrors>
    <ignoredError sqref="G25 G32 G49:G5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B88"/>
  <sheetViews>
    <sheetView view="pageBreakPreview" zoomScaleNormal="100" zoomScaleSheetLayoutView="100" workbookViewId="0">
      <selection activeCell="BC26" sqref="BC26"/>
    </sheetView>
  </sheetViews>
  <sheetFormatPr defaultRowHeight="15.75" outlineLevelRow="1" x14ac:dyDescent="0.25"/>
  <cols>
    <col min="1" max="1" width="7.28515625" style="1" customWidth="1"/>
    <col min="2" max="2" width="44.5703125" style="1" customWidth="1"/>
    <col min="3" max="3" width="10.28515625" style="271" customWidth="1"/>
    <col min="4" max="4" width="9.5703125" style="1" customWidth="1"/>
    <col min="5" max="5" width="6.140625" style="1" customWidth="1"/>
    <col min="6" max="6" width="7.85546875" style="1" customWidth="1"/>
    <col min="7" max="8" width="5" style="1" customWidth="1"/>
    <col min="9" max="9" width="5.140625" style="1" customWidth="1"/>
    <col min="10" max="11" width="4.85546875" style="1" bestFit="1" customWidth="1"/>
    <col min="12" max="12" width="5.7109375" style="1" customWidth="1"/>
    <col min="13" max="13" width="5.5703125" style="1" customWidth="1"/>
    <col min="14" max="15" width="4.85546875" style="1" bestFit="1" customWidth="1"/>
    <col min="16" max="16" width="5.85546875" style="1" customWidth="1"/>
    <col min="17" max="17" width="4.85546875" style="1" bestFit="1" customWidth="1"/>
    <col min="18" max="18" width="5.5703125" style="1" customWidth="1"/>
    <col min="19" max="19" width="4.85546875" style="1" customWidth="1"/>
    <col min="20" max="20" width="5.42578125" style="1" customWidth="1"/>
    <col min="21" max="21" width="4.28515625" style="1" customWidth="1"/>
    <col min="22" max="22" width="3.7109375" style="1" customWidth="1"/>
    <col min="23" max="23" width="5" style="1" bestFit="1" customWidth="1"/>
    <col min="24" max="24" width="3.7109375" style="1" customWidth="1"/>
    <col min="25" max="25" width="4.85546875" style="1" bestFit="1" customWidth="1"/>
    <col min="26" max="26" width="4.85546875" style="1" customWidth="1"/>
    <col min="27" max="27" width="6.5703125" style="1" bestFit="1" customWidth="1"/>
    <col min="28" max="29" width="3.7109375" style="1" customWidth="1"/>
    <col min="30" max="30" width="4.85546875" style="1" bestFit="1" customWidth="1"/>
    <col min="31" max="32" width="3.7109375" style="1" customWidth="1"/>
    <col min="33" max="34" width="5.140625" style="1" customWidth="1"/>
    <col min="35" max="36" width="4.85546875" style="1" bestFit="1" customWidth="1"/>
    <col min="37" max="37" width="4.85546875" style="1" customWidth="1"/>
    <col min="38" max="38" width="5.7109375" style="1" bestFit="1" customWidth="1"/>
    <col min="39" max="39" width="4.5703125" style="1" customWidth="1"/>
    <col min="40" max="41" width="5.85546875" style="1" customWidth="1"/>
    <col min="42" max="43" width="3.85546875" style="1" customWidth="1"/>
    <col min="44" max="44" width="5" style="1" bestFit="1" customWidth="1"/>
    <col min="45" max="46" width="3.85546875" style="1" customWidth="1"/>
    <col min="47" max="47" width="6.28515625" style="1" customWidth="1"/>
    <col min="48" max="48" width="5.140625" style="1" customWidth="1"/>
    <col min="49" max="49" width="3.85546875" style="1" customWidth="1"/>
    <col min="50" max="50" width="4.85546875" style="1" bestFit="1" customWidth="1"/>
    <col min="51" max="51" width="4.85546875" style="1" customWidth="1"/>
    <col min="52" max="52" width="4.42578125" style="1" customWidth="1"/>
    <col min="53" max="53" width="4.85546875" style="1" bestFit="1" customWidth="1"/>
    <col min="54" max="54" width="6.140625" style="1" customWidth="1"/>
    <col min="55" max="55" width="4.85546875" style="1" bestFit="1" customWidth="1"/>
    <col min="56" max="57" width="3.85546875" style="1" customWidth="1"/>
    <col min="58" max="58" width="4.7109375" style="1" customWidth="1"/>
    <col min="59" max="59" width="4.5703125" style="1" customWidth="1"/>
    <col min="60" max="60" width="3.85546875" style="1" customWidth="1"/>
    <col min="61" max="61" width="6.140625" style="1" customWidth="1"/>
    <col min="62" max="62" width="5" style="1" bestFit="1" customWidth="1"/>
    <col min="63" max="64" width="3.85546875" style="1" customWidth="1"/>
    <col min="65" max="65" width="5" style="1" bestFit="1" customWidth="1"/>
    <col min="66" max="67" width="3.85546875" style="1" customWidth="1"/>
    <col min="68" max="68" width="5.140625" style="1" customWidth="1"/>
    <col min="69" max="69" width="4.85546875" style="1" bestFit="1" customWidth="1"/>
    <col min="70" max="70" width="3.85546875" style="1" customWidth="1"/>
    <col min="71" max="71" width="4.7109375" style="1" customWidth="1"/>
    <col min="72" max="72" width="4.85546875" style="1" bestFit="1" customWidth="1"/>
    <col min="73" max="74" width="3.85546875" style="1" customWidth="1"/>
    <col min="75" max="75" width="5.42578125" style="1" customWidth="1"/>
    <col min="76" max="76" width="4.7109375" style="1" customWidth="1"/>
    <col min="77" max="77" width="5.7109375" style="1" customWidth="1"/>
    <col min="78" max="78" width="5.140625" style="1" bestFit="1" customWidth="1"/>
    <col min="79" max="79" width="5.7109375" style="1" customWidth="1"/>
    <col min="80" max="16384" width="9.140625" style="1"/>
  </cols>
  <sheetData>
    <row r="1" spans="1:236" s="54" customFormat="1" ht="10.5" x14ac:dyDescent="0.2">
      <c r="C1" s="267"/>
      <c r="CA1" s="55" t="s">
        <v>732</v>
      </c>
    </row>
    <row r="2" spans="1:236" s="54" customFormat="1" ht="31.5" customHeight="1" x14ac:dyDescent="0.2">
      <c r="C2" s="267"/>
      <c r="BX2" s="56"/>
      <c r="BY2" s="375" t="s">
        <v>3</v>
      </c>
      <c r="BZ2" s="375"/>
      <c r="CA2" s="375"/>
    </row>
    <row r="3" spans="1:236" s="3" customFormat="1" ht="11.25" customHeight="1" x14ac:dyDescent="0.2">
      <c r="C3" s="268"/>
      <c r="T3" s="5"/>
      <c r="U3" s="5"/>
      <c r="V3" s="5"/>
    </row>
    <row r="4" spans="1:236" s="170" customFormat="1" ht="24" customHeight="1" x14ac:dyDescent="0.2">
      <c r="C4" s="269"/>
      <c r="BY4" s="313" t="s">
        <v>911</v>
      </c>
      <c r="BZ4" s="313"/>
      <c r="CA4" s="313"/>
      <c r="HE4" s="313"/>
      <c r="HF4" s="313"/>
      <c r="HG4" s="313"/>
      <c r="HH4" s="313"/>
      <c r="HI4" s="313"/>
      <c r="HJ4" s="313"/>
      <c r="HK4" s="313"/>
      <c r="HL4" s="313"/>
      <c r="HM4" s="313"/>
      <c r="HN4" s="313"/>
      <c r="HO4" s="313"/>
      <c r="HP4" s="313"/>
      <c r="HQ4" s="313"/>
      <c r="HR4" s="313"/>
      <c r="HS4" s="313"/>
      <c r="HT4" s="313"/>
      <c r="HU4" s="313"/>
      <c r="HV4" s="313"/>
      <c r="HW4" s="313"/>
      <c r="HX4" s="313"/>
      <c r="HY4" s="313"/>
      <c r="HZ4" s="313"/>
      <c r="IA4" s="313"/>
      <c r="IB4" s="313"/>
    </row>
    <row r="5" spans="1:236" s="170" customFormat="1" ht="12" x14ac:dyDescent="0.2">
      <c r="C5" s="269"/>
      <c r="BY5" s="314" t="s">
        <v>924</v>
      </c>
      <c r="BZ5" s="314"/>
      <c r="CA5" s="314"/>
      <c r="GZ5" s="172"/>
      <c r="HA5" s="314"/>
      <c r="HB5" s="314"/>
      <c r="HC5" s="314"/>
      <c r="HD5" s="314"/>
      <c r="HE5" s="314"/>
      <c r="HF5" s="314"/>
      <c r="HG5" s="314"/>
      <c r="HH5" s="314"/>
      <c r="HI5" s="314"/>
      <c r="HJ5" s="314"/>
      <c r="HK5" s="314"/>
      <c r="HL5" s="314"/>
      <c r="HM5" s="314"/>
      <c r="HN5" s="314"/>
      <c r="HO5" s="314"/>
      <c r="HP5" s="314"/>
      <c r="HQ5" s="314"/>
      <c r="HR5" s="314"/>
      <c r="HS5" s="314"/>
      <c r="HT5" s="314"/>
      <c r="HU5" s="314"/>
      <c r="HV5" s="314"/>
      <c r="HW5" s="314"/>
      <c r="HX5" s="314"/>
      <c r="HY5" s="314"/>
      <c r="HZ5" s="314"/>
      <c r="IA5" s="314"/>
      <c r="IB5" s="314"/>
    </row>
    <row r="6" spans="1:236" s="170" customFormat="1" ht="12" x14ac:dyDescent="0.2">
      <c r="C6" s="269"/>
      <c r="BY6" s="374" t="s">
        <v>912</v>
      </c>
      <c r="BZ6" s="374"/>
      <c r="CA6" s="374"/>
      <c r="HA6" s="315"/>
      <c r="HB6" s="315"/>
      <c r="HC6" s="315"/>
      <c r="HD6" s="315"/>
      <c r="HE6" s="315"/>
      <c r="HF6" s="315"/>
      <c r="HG6" s="315"/>
      <c r="HH6" s="315"/>
      <c r="HI6" s="315"/>
      <c r="HJ6" s="315"/>
      <c r="HK6" s="315"/>
      <c r="HL6" s="315"/>
      <c r="HM6" s="315"/>
      <c r="HN6" s="315"/>
      <c r="HO6" s="315"/>
      <c r="HP6" s="315"/>
      <c r="HQ6" s="315"/>
      <c r="HR6" s="315"/>
      <c r="HS6" s="315"/>
      <c r="HT6" s="315"/>
      <c r="HU6" s="315"/>
      <c r="HV6" s="315"/>
      <c r="HW6" s="315"/>
      <c r="HX6" s="315"/>
      <c r="HY6" s="315"/>
      <c r="HZ6" s="315"/>
      <c r="IA6" s="315"/>
      <c r="IB6" s="315"/>
    </row>
    <row r="7" spans="1:236" s="170" customFormat="1" ht="12" x14ac:dyDescent="0.2">
      <c r="C7" s="269"/>
      <c r="BY7" s="314" t="s">
        <v>923</v>
      </c>
      <c r="BZ7" s="314"/>
      <c r="CA7" s="314"/>
      <c r="GW7" s="174"/>
      <c r="GX7" s="174"/>
      <c r="GY7" s="174"/>
      <c r="GZ7" s="314"/>
      <c r="HA7" s="314"/>
      <c r="HB7" s="324"/>
      <c r="HC7" s="324"/>
      <c r="HD7" s="324"/>
      <c r="HE7" s="329"/>
      <c r="HF7" s="329"/>
      <c r="HG7" s="324"/>
      <c r="HH7" s="324"/>
      <c r="HI7" s="324"/>
      <c r="HJ7" s="324"/>
      <c r="HK7" s="324"/>
      <c r="HL7" s="324"/>
      <c r="HM7" s="324"/>
      <c r="HN7" s="324"/>
      <c r="HO7" s="324"/>
      <c r="HP7" s="324"/>
      <c r="HQ7" s="324"/>
      <c r="HR7" s="314"/>
      <c r="HS7" s="314"/>
      <c r="HT7" s="314"/>
      <c r="HU7" s="312"/>
      <c r="HV7" s="312"/>
      <c r="HW7" s="312"/>
      <c r="HY7" s="173"/>
      <c r="IB7" s="173"/>
    </row>
    <row r="8" spans="1:236" s="170" customFormat="1" ht="12" x14ac:dyDescent="0.2">
      <c r="C8" s="269"/>
      <c r="BY8" s="325" t="s">
        <v>913</v>
      </c>
      <c r="BZ8" s="325"/>
      <c r="CA8" s="325"/>
      <c r="IB8" s="171"/>
    </row>
    <row r="9" spans="1:236" s="57" customFormat="1" ht="9.75" x14ac:dyDescent="0.15">
      <c r="A9" s="376" t="s">
        <v>733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376"/>
      <c r="AC9" s="376"/>
      <c r="AD9" s="376"/>
      <c r="AE9" s="376"/>
      <c r="AF9" s="376"/>
      <c r="AG9" s="376"/>
      <c r="AH9" s="376"/>
      <c r="AI9" s="376"/>
      <c r="AJ9" s="376"/>
      <c r="AK9" s="376"/>
      <c r="AL9" s="376"/>
      <c r="AM9" s="376"/>
    </row>
    <row r="10" spans="1:236" s="57" customFormat="1" ht="12.75" x14ac:dyDescent="0.2">
      <c r="C10" s="270"/>
      <c r="N10" s="58" t="s">
        <v>693</v>
      </c>
      <c r="O10" s="320" t="str">
        <f>Ф12!H10</f>
        <v>II</v>
      </c>
      <c r="P10" s="377"/>
      <c r="Q10" s="376" t="s">
        <v>725</v>
      </c>
      <c r="R10" s="376"/>
      <c r="S10" s="104" t="str">
        <f>Ф12!J10</f>
        <v>2022</v>
      </c>
      <c r="T10" s="57" t="s">
        <v>695</v>
      </c>
    </row>
    <row r="11" spans="1:236" ht="9" customHeight="1" x14ac:dyDescent="0.25"/>
    <row r="12" spans="1:236" s="57" customFormat="1" ht="12.75" customHeight="1" x14ac:dyDescent="0.2">
      <c r="C12" s="270"/>
      <c r="M12" s="58" t="s">
        <v>696</v>
      </c>
      <c r="N12" s="379" t="str">
        <f>Ф12!G12</f>
        <v>Общество с ограниченной ответственностью "Дальневосточная энергосетевая компания"</v>
      </c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  <c r="AH12" s="379"/>
    </row>
    <row r="13" spans="1:236" s="59" customFormat="1" ht="10.5" customHeight="1" x14ac:dyDescent="0.15">
      <c r="C13" s="272"/>
      <c r="N13" s="378" t="s">
        <v>4</v>
      </c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60"/>
      <c r="AJ13" s="60"/>
      <c r="AK13" s="60"/>
    </row>
    <row r="14" spans="1:236" ht="9" customHeight="1" x14ac:dyDescent="0.25"/>
    <row r="15" spans="1:236" s="57" customFormat="1" ht="12.75" x14ac:dyDescent="0.2">
      <c r="C15" s="270"/>
      <c r="R15" s="58" t="s">
        <v>697</v>
      </c>
      <c r="S15" s="104" t="str">
        <f>Ф12!J15</f>
        <v>2022</v>
      </c>
      <c r="T15" s="57" t="s">
        <v>5</v>
      </c>
      <c r="Z15" s="58"/>
    </row>
    <row r="16" spans="1:236" ht="9" customHeight="1" x14ac:dyDescent="0.25"/>
    <row r="17" spans="1:79" s="57" customFormat="1" ht="24" customHeight="1" x14ac:dyDescent="0.2">
      <c r="C17" s="270"/>
      <c r="P17" s="58" t="s">
        <v>698</v>
      </c>
      <c r="Q17" s="398" t="str">
        <f>Ф12!H17</f>
        <v>Приказом Министерства энергетики и газоснабжения Приморского края от 19.10.2021 г. № 45пр-179.</v>
      </c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8"/>
    </row>
    <row r="18" spans="1:79" s="59" customFormat="1" ht="8.25" x14ac:dyDescent="0.15">
      <c r="C18" s="272"/>
      <c r="Q18" s="378" t="s">
        <v>6</v>
      </c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60"/>
      <c r="AD18" s="60"/>
      <c r="AE18" s="60"/>
      <c r="AF18" s="60"/>
    </row>
    <row r="19" spans="1:79" s="54" customFormat="1" ht="9" customHeight="1" x14ac:dyDescent="0.2">
      <c r="C19" s="267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</row>
    <row r="20" spans="1:79" s="62" customFormat="1" ht="15" customHeight="1" x14ac:dyDescent="0.2">
      <c r="A20" s="380" t="s">
        <v>699</v>
      </c>
      <c r="B20" s="380" t="s">
        <v>700</v>
      </c>
      <c r="C20" s="380" t="s">
        <v>701</v>
      </c>
      <c r="D20" s="380" t="s">
        <v>734</v>
      </c>
      <c r="E20" s="382" t="s">
        <v>735</v>
      </c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  <c r="AB20" s="383"/>
      <c r="AC20" s="383"/>
      <c r="AD20" s="383"/>
      <c r="AE20" s="383"/>
      <c r="AF20" s="383"/>
      <c r="AG20" s="383"/>
      <c r="AH20" s="383"/>
      <c r="AI20" s="383"/>
      <c r="AJ20" s="383"/>
      <c r="AK20" s="383"/>
      <c r="AL20" s="383"/>
      <c r="AM20" s="383"/>
      <c r="AN20" s="384" t="s">
        <v>959</v>
      </c>
      <c r="AO20" s="384"/>
      <c r="AP20" s="384"/>
      <c r="AQ20" s="384"/>
      <c r="AR20" s="384"/>
      <c r="AS20" s="384"/>
      <c r="AT20" s="384"/>
      <c r="AU20" s="384"/>
      <c r="AV20" s="384"/>
      <c r="AW20" s="384"/>
      <c r="AX20" s="384"/>
      <c r="AY20" s="384"/>
      <c r="AZ20" s="384"/>
      <c r="BA20" s="384"/>
      <c r="BB20" s="384"/>
      <c r="BC20" s="384"/>
      <c r="BD20" s="384"/>
      <c r="BE20" s="384"/>
      <c r="BF20" s="384"/>
      <c r="BG20" s="384"/>
      <c r="BH20" s="384"/>
      <c r="BI20" s="384"/>
      <c r="BJ20" s="384"/>
      <c r="BK20" s="384"/>
      <c r="BL20" s="384"/>
      <c r="BM20" s="384"/>
      <c r="BN20" s="384"/>
      <c r="BO20" s="384"/>
      <c r="BP20" s="384"/>
      <c r="BQ20" s="384"/>
      <c r="BR20" s="384"/>
      <c r="BS20" s="384"/>
      <c r="BT20" s="384"/>
      <c r="BU20" s="384"/>
      <c r="BV20" s="385"/>
      <c r="BW20" s="386" t="s">
        <v>736</v>
      </c>
      <c r="BX20" s="387"/>
      <c r="BY20" s="387"/>
      <c r="BZ20" s="388"/>
      <c r="CA20" s="380" t="s">
        <v>705</v>
      </c>
    </row>
    <row r="21" spans="1:79" s="62" customFormat="1" ht="15" customHeight="1" x14ac:dyDescent="0.2">
      <c r="A21" s="381"/>
      <c r="B21" s="381"/>
      <c r="C21" s="381"/>
      <c r="D21" s="381"/>
      <c r="E21" s="395" t="s">
        <v>0</v>
      </c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6"/>
      <c r="AJ21" s="396"/>
      <c r="AK21" s="396"/>
      <c r="AL21" s="396"/>
      <c r="AM21" s="397"/>
      <c r="AN21" s="395" t="s">
        <v>1</v>
      </c>
      <c r="AO21" s="396"/>
      <c r="AP21" s="396"/>
      <c r="AQ21" s="396"/>
      <c r="AR21" s="396"/>
      <c r="AS21" s="396"/>
      <c r="AT21" s="396"/>
      <c r="AU21" s="396"/>
      <c r="AV21" s="396"/>
      <c r="AW21" s="396"/>
      <c r="AX21" s="396"/>
      <c r="AY21" s="396"/>
      <c r="AZ21" s="396"/>
      <c r="BA21" s="396"/>
      <c r="BB21" s="396"/>
      <c r="BC21" s="396"/>
      <c r="BD21" s="396"/>
      <c r="BE21" s="396"/>
      <c r="BF21" s="396"/>
      <c r="BG21" s="396"/>
      <c r="BH21" s="396"/>
      <c r="BI21" s="396"/>
      <c r="BJ21" s="396"/>
      <c r="BK21" s="396"/>
      <c r="BL21" s="396"/>
      <c r="BM21" s="396"/>
      <c r="BN21" s="396"/>
      <c r="BO21" s="396"/>
      <c r="BP21" s="396"/>
      <c r="BQ21" s="396"/>
      <c r="BR21" s="396"/>
      <c r="BS21" s="396"/>
      <c r="BT21" s="396"/>
      <c r="BU21" s="396"/>
      <c r="BV21" s="397"/>
      <c r="BW21" s="389"/>
      <c r="BX21" s="390"/>
      <c r="BY21" s="390"/>
      <c r="BZ21" s="391"/>
      <c r="CA21" s="381"/>
    </row>
    <row r="22" spans="1:79" s="62" customFormat="1" ht="15" customHeight="1" x14ac:dyDescent="0.2">
      <c r="A22" s="381"/>
      <c r="B22" s="381"/>
      <c r="C22" s="381"/>
      <c r="D22" s="381"/>
      <c r="E22" s="395" t="s">
        <v>706</v>
      </c>
      <c r="F22" s="396"/>
      <c r="G22" s="396"/>
      <c r="H22" s="396"/>
      <c r="I22" s="396"/>
      <c r="J22" s="396"/>
      <c r="K22" s="397"/>
      <c r="L22" s="395" t="s">
        <v>707</v>
      </c>
      <c r="M22" s="396"/>
      <c r="N22" s="396"/>
      <c r="O22" s="396"/>
      <c r="P22" s="396"/>
      <c r="Q22" s="396"/>
      <c r="R22" s="397"/>
      <c r="S22" s="395" t="s">
        <v>708</v>
      </c>
      <c r="T22" s="396"/>
      <c r="U22" s="396"/>
      <c r="V22" s="396"/>
      <c r="W22" s="396"/>
      <c r="X22" s="396"/>
      <c r="Y22" s="397"/>
      <c r="Z22" s="395" t="s">
        <v>709</v>
      </c>
      <c r="AA22" s="396"/>
      <c r="AB22" s="396"/>
      <c r="AC22" s="396"/>
      <c r="AD22" s="396"/>
      <c r="AE22" s="396"/>
      <c r="AF22" s="397"/>
      <c r="AG22" s="395" t="s">
        <v>710</v>
      </c>
      <c r="AH22" s="396"/>
      <c r="AI22" s="396"/>
      <c r="AJ22" s="396"/>
      <c r="AK22" s="396"/>
      <c r="AL22" s="396"/>
      <c r="AM22" s="397"/>
      <c r="AN22" s="395" t="s">
        <v>706</v>
      </c>
      <c r="AO22" s="396"/>
      <c r="AP22" s="396"/>
      <c r="AQ22" s="396"/>
      <c r="AR22" s="396"/>
      <c r="AS22" s="396"/>
      <c r="AT22" s="397"/>
      <c r="AU22" s="395" t="s">
        <v>707</v>
      </c>
      <c r="AV22" s="396"/>
      <c r="AW22" s="396"/>
      <c r="AX22" s="396"/>
      <c r="AY22" s="396"/>
      <c r="AZ22" s="396"/>
      <c r="BA22" s="397"/>
      <c r="BB22" s="395" t="s">
        <v>708</v>
      </c>
      <c r="BC22" s="396"/>
      <c r="BD22" s="396"/>
      <c r="BE22" s="396"/>
      <c r="BF22" s="396"/>
      <c r="BG22" s="396"/>
      <c r="BH22" s="397"/>
      <c r="BI22" s="395" t="s">
        <v>709</v>
      </c>
      <c r="BJ22" s="396"/>
      <c r="BK22" s="396"/>
      <c r="BL22" s="396"/>
      <c r="BM22" s="396"/>
      <c r="BN22" s="396"/>
      <c r="BO22" s="397"/>
      <c r="BP22" s="395" t="s">
        <v>710</v>
      </c>
      <c r="BQ22" s="396"/>
      <c r="BR22" s="396"/>
      <c r="BS22" s="396"/>
      <c r="BT22" s="396"/>
      <c r="BU22" s="396"/>
      <c r="BV22" s="397"/>
      <c r="BW22" s="392"/>
      <c r="BX22" s="393"/>
      <c r="BY22" s="393"/>
      <c r="BZ22" s="394"/>
      <c r="CA22" s="381"/>
    </row>
    <row r="23" spans="1:79" s="62" customFormat="1" ht="30" customHeight="1" x14ac:dyDescent="0.2">
      <c r="A23" s="381"/>
      <c r="B23" s="381"/>
      <c r="C23" s="381"/>
      <c r="D23" s="381"/>
      <c r="E23" s="63" t="s">
        <v>737</v>
      </c>
      <c r="F23" s="395" t="s">
        <v>738</v>
      </c>
      <c r="G23" s="396"/>
      <c r="H23" s="396"/>
      <c r="I23" s="396"/>
      <c r="J23" s="396"/>
      <c r="K23" s="397"/>
      <c r="L23" s="63" t="s">
        <v>737</v>
      </c>
      <c r="M23" s="395" t="s">
        <v>738</v>
      </c>
      <c r="N23" s="396"/>
      <c r="O23" s="396"/>
      <c r="P23" s="396"/>
      <c r="Q23" s="396"/>
      <c r="R23" s="397"/>
      <c r="S23" s="63" t="s">
        <v>737</v>
      </c>
      <c r="T23" s="395" t="s">
        <v>738</v>
      </c>
      <c r="U23" s="396"/>
      <c r="V23" s="396"/>
      <c r="W23" s="396"/>
      <c r="X23" s="396"/>
      <c r="Y23" s="397"/>
      <c r="Z23" s="63" t="s">
        <v>737</v>
      </c>
      <c r="AA23" s="395" t="s">
        <v>738</v>
      </c>
      <c r="AB23" s="396"/>
      <c r="AC23" s="396"/>
      <c r="AD23" s="396"/>
      <c r="AE23" s="396"/>
      <c r="AF23" s="397"/>
      <c r="AG23" s="63" t="s">
        <v>737</v>
      </c>
      <c r="AH23" s="395" t="s">
        <v>738</v>
      </c>
      <c r="AI23" s="396"/>
      <c r="AJ23" s="396"/>
      <c r="AK23" s="396"/>
      <c r="AL23" s="396"/>
      <c r="AM23" s="397"/>
      <c r="AN23" s="63" t="s">
        <v>737</v>
      </c>
      <c r="AO23" s="395" t="s">
        <v>738</v>
      </c>
      <c r="AP23" s="396"/>
      <c r="AQ23" s="396"/>
      <c r="AR23" s="396"/>
      <c r="AS23" s="396"/>
      <c r="AT23" s="397"/>
      <c r="AU23" s="63" t="s">
        <v>737</v>
      </c>
      <c r="AV23" s="395" t="s">
        <v>738</v>
      </c>
      <c r="AW23" s="396"/>
      <c r="AX23" s="396"/>
      <c r="AY23" s="396"/>
      <c r="AZ23" s="396"/>
      <c r="BA23" s="397"/>
      <c r="BB23" s="63" t="s">
        <v>737</v>
      </c>
      <c r="BC23" s="395" t="s">
        <v>738</v>
      </c>
      <c r="BD23" s="396"/>
      <c r="BE23" s="396"/>
      <c r="BF23" s="396"/>
      <c r="BG23" s="396"/>
      <c r="BH23" s="397"/>
      <c r="BI23" s="63" t="s">
        <v>737</v>
      </c>
      <c r="BJ23" s="395" t="s">
        <v>738</v>
      </c>
      <c r="BK23" s="396"/>
      <c r="BL23" s="396"/>
      <c r="BM23" s="396"/>
      <c r="BN23" s="396"/>
      <c r="BO23" s="397"/>
      <c r="BP23" s="63" t="s">
        <v>737</v>
      </c>
      <c r="BQ23" s="395" t="s">
        <v>738</v>
      </c>
      <c r="BR23" s="396"/>
      <c r="BS23" s="396"/>
      <c r="BT23" s="396"/>
      <c r="BU23" s="396"/>
      <c r="BV23" s="397"/>
      <c r="BW23" s="395" t="s">
        <v>737</v>
      </c>
      <c r="BX23" s="397"/>
      <c r="BY23" s="396" t="s">
        <v>738</v>
      </c>
      <c r="BZ23" s="397"/>
      <c r="CA23" s="381"/>
    </row>
    <row r="24" spans="1:79" s="62" customFormat="1" ht="45" customHeight="1" x14ac:dyDescent="0.2">
      <c r="A24" s="381"/>
      <c r="B24" s="381"/>
      <c r="C24" s="381"/>
      <c r="D24" s="381"/>
      <c r="E24" s="64" t="s">
        <v>731</v>
      </c>
      <c r="F24" s="64" t="s">
        <v>731</v>
      </c>
      <c r="G24" s="64" t="s">
        <v>739</v>
      </c>
      <c r="H24" s="64" t="s">
        <v>740</v>
      </c>
      <c r="I24" s="64" t="s">
        <v>741</v>
      </c>
      <c r="J24" s="64" t="s">
        <v>346</v>
      </c>
      <c r="K24" s="64" t="s">
        <v>920</v>
      </c>
      <c r="L24" s="64" t="s">
        <v>731</v>
      </c>
      <c r="M24" s="64" t="s">
        <v>731</v>
      </c>
      <c r="N24" s="64" t="s">
        <v>739</v>
      </c>
      <c r="O24" s="64" t="s">
        <v>740</v>
      </c>
      <c r="P24" s="64" t="s">
        <v>741</v>
      </c>
      <c r="Q24" s="64" t="s">
        <v>346</v>
      </c>
      <c r="R24" s="64" t="s">
        <v>920</v>
      </c>
      <c r="S24" s="64" t="s">
        <v>731</v>
      </c>
      <c r="T24" s="64" t="s">
        <v>731</v>
      </c>
      <c r="U24" s="64" t="s">
        <v>739</v>
      </c>
      <c r="V24" s="64" t="s">
        <v>740</v>
      </c>
      <c r="W24" s="64" t="s">
        <v>741</v>
      </c>
      <c r="X24" s="64" t="s">
        <v>346</v>
      </c>
      <c r="Y24" s="64" t="s">
        <v>920</v>
      </c>
      <c r="Z24" s="64" t="s">
        <v>731</v>
      </c>
      <c r="AA24" s="64" t="s">
        <v>731</v>
      </c>
      <c r="AB24" s="64" t="s">
        <v>739</v>
      </c>
      <c r="AC24" s="64" t="s">
        <v>740</v>
      </c>
      <c r="AD24" s="64" t="s">
        <v>741</v>
      </c>
      <c r="AE24" s="64" t="s">
        <v>346</v>
      </c>
      <c r="AF24" s="64" t="s">
        <v>920</v>
      </c>
      <c r="AG24" s="64" t="s">
        <v>731</v>
      </c>
      <c r="AH24" s="64" t="s">
        <v>731</v>
      </c>
      <c r="AI24" s="64" t="s">
        <v>739</v>
      </c>
      <c r="AJ24" s="64" t="s">
        <v>740</v>
      </c>
      <c r="AK24" s="64" t="s">
        <v>741</v>
      </c>
      <c r="AL24" s="64" t="s">
        <v>346</v>
      </c>
      <c r="AM24" s="64" t="s">
        <v>920</v>
      </c>
      <c r="AN24" s="64" t="s">
        <v>731</v>
      </c>
      <c r="AO24" s="64" t="s">
        <v>731</v>
      </c>
      <c r="AP24" s="64" t="s">
        <v>739</v>
      </c>
      <c r="AQ24" s="64" t="s">
        <v>740</v>
      </c>
      <c r="AR24" s="64" t="s">
        <v>741</v>
      </c>
      <c r="AS24" s="64" t="s">
        <v>346</v>
      </c>
      <c r="AT24" s="64" t="s">
        <v>920</v>
      </c>
      <c r="AU24" s="64" t="s">
        <v>731</v>
      </c>
      <c r="AV24" s="64" t="s">
        <v>731</v>
      </c>
      <c r="AW24" s="64" t="s">
        <v>739</v>
      </c>
      <c r="AX24" s="64" t="s">
        <v>740</v>
      </c>
      <c r="AY24" s="64" t="s">
        <v>741</v>
      </c>
      <c r="AZ24" s="64" t="s">
        <v>346</v>
      </c>
      <c r="BA24" s="64" t="s">
        <v>920</v>
      </c>
      <c r="BB24" s="64" t="s">
        <v>731</v>
      </c>
      <c r="BC24" s="64" t="s">
        <v>731</v>
      </c>
      <c r="BD24" s="64" t="s">
        <v>739</v>
      </c>
      <c r="BE24" s="64" t="s">
        <v>740</v>
      </c>
      <c r="BF24" s="64" t="s">
        <v>741</v>
      </c>
      <c r="BG24" s="64" t="s">
        <v>346</v>
      </c>
      <c r="BH24" s="64" t="s">
        <v>920</v>
      </c>
      <c r="BI24" s="64" t="s">
        <v>731</v>
      </c>
      <c r="BJ24" s="64" t="s">
        <v>731</v>
      </c>
      <c r="BK24" s="64" t="s">
        <v>739</v>
      </c>
      <c r="BL24" s="64" t="s">
        <v>740</v>
      </c>
      <c r="BM24" s="64" t="s">
        <v>741</v>
      </c>
      <c r="BN24" s="64" t="s">
        <v>346</v>
      </c>
      <c r="BO24" s="64" t="s">
        <v>920</v>
      </c>
      <c r="BP24" s="64" t="s">
        <v>731</v>
      </c>
      <c r="BQ24" s="64" t="s">
        <v>731</v>
      </c>
      <c r="BR24" s="64" t="s">
        <v>739</v>
      </c>
      <c r="BS24" s="64" t="s">
        <v>740</v>
      </c>
      <c r="BT24" s="64" t="s">
        <v>741</v>
      </c>
      <c r="BU24" s="64" t="s">
        <v>346</v>
      </c>
      <c r="BV24" s="64" t="s">
        <v>920</v>
      </c>
      <c r="BW24" s="63" t="s">
        <v>731</v>
      </c>
      <c r="BX24" s="63" t="s">
        <v>2</v>
      </c>
      <c r="BY24" s="63" t="s">
        <v>731</v>
      </c>
      <c r="BZ24" s="63" t="s">
        <v>2</v>
      </c>
      <c r="CA24" s="381"/>
    </row>
    <row r="25" spans="1:79" s="62" customFormat="1" ht="10.5" x14ac:dyDescent="0.2">
      <c r="A25" s="65">
        <v>1</v>
      </c>
      <c r="B25" s="65">
        <v>2</v>
      </c>
      <c r="C25" s="273">
        <v>3</v>
      </c>
      <c r="D25" s="65">
        <v>4</v>
      </c>
      <c r="E25" s="65" t="s">
        <v>159</v>
      </c>
      <c r="F25" s="65" t="s">
        <v>164</v>
      </c>
      <c r="G25" s="65" t="s">
        <v>165</v>
      </c>
      <c r="H25" s="65" t="s">
        <v>166</v>
      </c>
      <c r="I25" s="65" t="s">
        <v>167</v>
      </c>
      <c r="J25" s="65" t="s">
        <v>168</v>
      </c>
      <c r="K25" s="65" t="s">
        <v>169</v>
      </c>
      <c r="L25" s="65" t="s">
        <v>161</v>
      </c>
      <c r="M25" s="65" t="s">
        <v>162</v>
      </c>
      <c r="N25" s="65" t="s">
        <v>163</v>
      </c>
      <c r="O25" s="65" t="s">
        <v>742</v>
      </c>
      <c r="P25" s="65" t="s">
        <v>743</v>
      </c>
      <c r="Q25" s="65" t="s">
        <v>744</v>
      </c>
      <c r="R25" s="65" t="s">
        <v>745</v>
      </c>
      <c r="S25" s="65" t="s">
        <v>746</v>
      </c>
      <c r="T25" s="65" t="s">
        <v>747</v>
      </c>
      <c r="U25" s="65" t="s">
        <v>748</v>
      </c>
      <c r="V25" s="65" t="s">
        <v>749</v>
      </c>
      <c r="W25" s="65" t="s">
        <v>750</v>
      </c>
      <c r="X25" s="65" t="s">
        <v>751</v>
      </c>
      <c r="Y25" s="65" t="s">
        <v>752</v>
      </c>
      <c r="Z25" s="65" t="s">
        <v>753</v>
      </c>
      <c r="AA25" s="65" t="s">
        <v>754</v>
      </c>
      <c r="AB25" s="65" t="s">
        <v>755</v>
      </c>
      <c r="AC25" s="65" t="s">
        <v>756</v>
      </c>
      <c r="AD25" s="65" t="s">
        <v>757</v>
      </c>
      <c r="AE25" s="65" t="s">
        <v>758</v>
      </c>
      <c r="AF25" s="65" t="s">
        <v>759</v>
      </c>
      <c r="AG25" s="65" t="s">
        <v>760</v>
      </c>
      <c r="AH25" s="65" t="s">
        <v>761</v>
      </c>
      <c r="AI25" s="65" t="s">
        <v>762</v>
      </c>
      <c r="AJ25" s="65" t="s">
        <v>763</v>
      </c>
      <c r="AK25" s="65" t="s">
        <v>764</v>
      </c>
      <c r="AL25" s="65" t="s">
        <v>765</v>
      </c>
      <c r="AM25" s="65" t="s">
        <v>766</v>
      </c>
      <c r="AN25" s="65" t="s">
        <v>176</v>
      </c>
      <c r="AO25" s="65" t="s">
        <v>180</v>
      </c>
      <c r="AP25" s="65" t="s">
        <v>182</v>
      </c>
      <c r="AQ25" s="65" t="s">
        <v>184</v>
      </c>
      <c r="AR25" s="65" t="s">
        <v>186</v>
      </c>
      <c r="AS25" s="65" t="s">
        <v>188</v>
      </c>
      <c r="AT25" s="65" t="s">
        <v>190</v>
      </c>
      <c r="AU25" s="65" t="s">
        <v>177</v>
      </c>
      <c r="AV25" s="65" t="s">
        <v>178</v>
      </c>
      <c r="AW25" s="65" t="s">
        <v>179</v>
      </c>
      <c r="AX25" s="65" t="s">
        <v>767</v>
      </c>
      <c r="AY25" s="65" t="s">
        <v>768</v>
      </c>
      <c r="AZ25" s="65" t="s">
        <v>769</v>
      </c>
      <c r="BA25" s="65" t="s">
        <v>770</v>
      </c>
      <c r="BB25" s="65" t="s">
        <v>771</v>
      </c>
      <c r="BC25" s="65" t="s">
        <v>772</v>
      </c>
      <c r="BD25" s="65" t="s">
        <v>773</v>
      </c>
      <c r="BE25" s="65" t="s">
        <v>774</v>
      </c>
      <c r="BF25" s="65" t="s">
        <v>775</v>
      </c>
      <c r="BG25" s="65" t="s">
        <v>776</v>
      </c>
      <c r="BH25" s="65" t="s">
        <v>777</v>
      </c>
      <c r="BI25" s="65" t="s">
        <v>778</v>
      </c>
      <c r="BJ25" s="65" t="s">
        <v>779</v>
      </c>
      <c r="BK25" s="65" t="s">
        <v>780</v>
      </c>
      <c r="BL25" s="65" t="s">
        <v>781</v>
      </c>
      <c r="BM25" s="65" t="s">
        <v>782</v>
      </c>
      <c r="BN25" s="65" t="s">
        <v>783</v>
      </c>
      <c r="BO25" s="65" t="s">
        <v>784</v>
      </c>
      <c r="BP25" s="65" t="s">
        <v>785</v>
      </c>
      <c r="BQ25" s="65" t="s">
        <v>786</v>
      </c>
      <c r="BR25" s="65" t="s">
        <v>787</v>
      </c>
      <c r="BS25" s="65" t="s">
        <v>788</v>
      </c>
      <c r="BT25" s="65" t="s">
        <v>789</v>
      </c>
      <c r="BU25" s="65" t="s">
        <v>790</v>
      </c>
      <c r="BV25" s="65" t="s">
        <v>791</v>
      </c>
      <c r="BW25" s="65">
        <v>7</v>
      </c>
      <c r="BX25" s="65">
        <v>8</v>
      </c>
      <c r="BY25" s="65">
        <v>9</v>
      </c>
      <c r="BZ25" s="65">
        <v>10</v>
      </c>
      <c r="CA25" s="65">
        <v>11</v>
      </c>
    </row>
    <row r="26" spans="1:79" s="227" customFormat="1" ht="19.5" customHeight="1" x14ac:dyDescent="0.2">
      <c r="A26" s="274">
        <v>0</v>
      </c>
      <c r="B26" s="116" t="s">
        <v>712</v>
      </c>
      <c r="C26" s="117" t="str">
        <f>C27</f>
        <v>нд</v>
      </c>
      <c r="D26" s="222">
        <f>D28+D84</f>
        <v>15.040500000000002</v>
      </c>
      <c r="E26" s="223">
        <f>E27</f>
        <v>0</v>
      </c>
      <c r="F26" s="222">
        <f>F28+F84</f>
        <v>15.040500000000002</v>
      </c>
      <c r="G26" s="223">
        <f>G27+G28</f>
        <v>0</v>
      </c>
      <c r="H26" s="223">
        <f>H27+H28</f>
        <v>0</v>
      </c>
      <c r="I26" s="224">
        <f>I27+I28+I30</f>
        <v>5.25</v>
      </c>
      <c r="J26" s="224">
        <f>J27+J28+J30</f>
        <v>1.85</v>
      </c>
      <c r="K26" s="223">
        <f>K27+K28</f>
        <v>0</v>
      </c>
      <c r="L26" s="223">
        <f>L27</f>
        <v>0</v>
      </c>
      <c r="M26" s="225">
        <f t="shared" ref="M26:R26" si="0">M28+M30</f>
        <v>3.9468289999999997</v>
      </c>
      <c r="N26" s="223">
        <f t="shared" si="0"/>
        <v>0</v>
      </c>
      <c r="O26" s="223">
        <f t="shared" si="0"/>
        <v>0</v>
      </c>
      <c r="P26" s="225">
        <f t="shared" si="0"/>
        <v>1</v>
      </c>
      <c r="Q26" s="225">
        <f t="shared" si="0"/>
        <v>0.8</v>
      </c>
      <c r="R26" s="223">
        <f t="shared" si="0"/>
        <v>0</v>
      </c>
      <c r="S26" s="223">
        <f>S27</f>
        <v>0</v>
      </c>
      <c r="T26" s="225">
        <f t="shared" ref="T26:Y26" si="1">T27+T28</f>
        <v>4.7960209999999996</v>
      </c>
      <c r="U26" s="223">
        <f t="shared" si="1"/>
        <v>0</v>
      </c>
      <c r="V26" s="223">
        <f t="shared" si="1"/>
        <v>0</v>
      </c>
      <c r="W26" s="223">
        <f t="shared" si="1"/>
        <v>0</v>
      </c>
      <c r="X26" s="223">
        <f t="shared" si="1"/>
        <v>0</v>
      </c>
      <c r="Y26" s="223">
        <f t="shared" si="1"/>
        <v>0</v>
      </c>
      <c r="Z26" s="223">
        <f>Z27</f>
        <v>0</v>
      </c>
      <c r="AA26" s="223">
        <f>AA28</f>
        <v>0</v>
      </c>
      <c r="AB26" s="223">
        <f>AB27</f>
        <v>0</v>
      </c>
      <c r="AC26" s="223">
        <f>AC27</f>
        <v>0</v>
      </c>
      <c r="AD26" s="223">
        <f>AD28</f>
        <v>0</v>
      </c>
      <c r="AE26" s="223">
        <f>AE27</f>
        <v>0</v>
      </c>
      <c r="AF26" s="223">
        <f>AF27</f>
        <v>0</v>
      </c>
      <c r="AG26" s="223">
        <f>AG27</f>
        <v>0</v>
      </c>
      <c r="AH26" s="224">
        <f>AH27+AH28+AH30</f>
        <v>6.29765</v>
      </c>
      <c r="AI26" s="226">
        <f>AI27+AI28+AI30</f>
        <v>0</v>
      </c>
      <c r="AJ26" s="226">
        <f>AJ27+AJ28+AJ30</f>
        <v>0</v>
      </c>
      <c r="AK26" s="224">
        <f>AK27+AK28+AK30</f>
        <v>4.25</v>
      </c>
      <c r="AL26" s="224">
        <f>AL27+AL28+AL30</f>
        <v>1.05</v>
      </c>
      <c r="AM26" s="226">
        <f>AM27+AM28</f>
        <v>0</v>
      </c>
      <c r="AN26" s="223">
        <f>AN27</f>
        <v>0</v>
      </c>
      <c r="AO26" s="225">
        <f>AO28</f>
        <v>8.7428500000000007</v>
      </c>
      <c r="AP26" s="223">
        <f>AP27</f>
        <v>0</v>
      </c>
      <c r="AQ26" s="223">
        <f>AQ27</f>
        <v>0</v>
      </c>
      <c r="AR26" s="225">
        <f>AR28</f>
        <v>1</v>
      </c>
      <c r="AS26" s="308">
        <f>AS28</f>
        <v>0.8</v>
      </c>
      <c r="AT26" s="223">
        <f>AT28</f>
        <v>0</v>
      </c>
      <c r="AU26" s="223">
        <f>AU27</f>
        <v>0</v>
      </c>
      <c r="AV26" s="225">
        <f>AV28</f>
        <v>3.9468289999999997</v>
      </c>
      <c r="AW26" s="223">
        <f>AW28</f>
        <v>0</v>
      </c>
      <c r="AX26" s="223">
        <f>AX28</f>
        <v>0</v>
      </c>
      <c r="AY26" s="225">
        <f>AY28</f>
        <v>1</v>
      </c>
      <c r="AZ26" s="225">
        <f>AZ28</f>
        <v>0.8</v>
      </c>
      <c r="BA26" s="223">
        <f>BA27</f>
        <v>0</v>
      </c>
      <c r="BB26" s="223">
        <f>BB27</f>
        <v>0</v>
      </c>
      <c r="BC26" s="225">
        <f>BC28</f>
        <v>4.7960209999999996</v>
      </c>
      <c r="BD26" s="223">
        <f>BD27</f>
        <v>0</v>
      </c>
      <c r="BE26" s="223">
        <f>BE27</f>
        <v>0</v>
      </c>
      <c r="BF26" s="223">
        <f>BF28</f>
        <v>0</v>
      </c>
      <c r="BG26" s="223">
        <f>BG27</f>
        <v>0</v>
      </c>
      <c r="BH26" s="223">
        <f>BH28</f>
        <v>0</v>
      </c>
      <c r="BI26" s="223">
        <f>BI27</f>
        <v>0</v>
      </c>
      <c r="BJ26" s="223">
        <f>BJ28</f>
        <v>0</v>
      </c>
      <c r="BK26" s="223">
        <f>BK27</f>
        <v>0</v>
      </c>
      <c r="BL26" s="223">
        <f>BL27</f>
        <v>0</v>
      </c>
      <c r="BM26" s="223">
        <f>BM28</f>
        <v>0</v>
      </c>
      <c r="BN26" s="223">
        <f>BN27</f>
        <v>0</v>
      </c>
      <c r="BO26" s="223">
        <f>BO27</f>
        <v>0</v>
      </c>
      <c r="BP26" s="223">
        <f>BP27</f>
        <v>0</v>
      </c>
      <c r="BQ26" s="223">
        <f>BQ28</f>
        <v>0</v>
      </c>
      <c r="BR26" s="223">
        <f t="shared" ref="BR26:CA26" si="2">BR27</f>
        <v>0</v>
      </c>
      <c r="BS26" s="223">
        <f t="shared" si="2"/>
        <v>0</v>
      </c>
      <c r="BT26" s="223">
        <f>BT28</f>
        <v>0</v>
      </c>
      <c r="BU26" s="223">
        <f t="shared" si="2"/>
        <v>0</v>
      </c>
      <c r="BV26" s="223">
        <f t="shared" si="2"/>
        <v>0</v>
      </c>
      <c r="BW26" s="223">
        <f t="shared" si="2"/>
        <v>0</v>
      </c>
      <c r="BX26" s="223">
        <f t="shared" si="2"/>
        <v>0</v>
      </c>
      <c r="BY26" s="223">
        <f>BY28</f>
        <v>0</v>
      </c>
      <c r="BZ26" s="223">
        <f t="shared" si="2"/>
        <v>0</v>
      </c>
      <c r="CA26" s="223" t="str">
        <f t="shared" si="2"/>
        <v>нд</v>
      </c>
    </row>
    <row r="27" spans="1:79" s="230" customFormat="1" ht="16.5" customHeight="1" x14ac:dyDescent="0.2">
      <c r="A27" s="118" t="s">
        <v>838</v>
      </c>
      <c r="B27" s="119" t="s">
        <v>839</v>
      </c>
      <c r="C27" s="120" t="str">
        <f>C34</f>
        <v>нд</v>
      </c>
      <c r="D27" s="228">
        <f>D34</f>
        <v>0</v>
      </c>
      <c r="E27" s="228">
        <f t="shared" ref="E27:BP27" si="3">E34</f>
        <v>0</v>
      </c>
      <c r="F27" s="228">
        <f t="shared" si="3"/>
        <v>0</v>
      </c>
      <c r="G27" s="228">
        <f t="shared" si="3"/>
        <v>0</v>
      </c>
      <c r="H27" s="228">
        <f t="shared" si="3"/>
        <v>0</v>
      </c>
      <c r="I27" s="229">
        <f t="shared" si="3"/>
        <v>0</v>
      </c>
      <c r="J27" s="228">
        <f t="shared" si="3"/>
        <v>0</v>
      </c>
      <c r="K27" s="228">
        <f t="shared" si="3"/>
        <v>0</v>
      </c>
      <c r="L27" s="228">
        <f t="shared" si="3"/>
        <v>0</v>
      </c>
      <c r="M27" s="228">
        <f t="shared" si="3"/>
        <v>0</v>
      </c>
      <c r="N27" s="228">
        <f t="shared" si="3"/>
        <v>0</v>
      </c>
      <c r="O27" s="228">
        <f t="shared" si="3"/>
        <v>0</v>
      </c>
      <c r="P27" s="228">
        <f t="shared" si="3"/>
        <v>0</v>
      </c>
      <c r="Q27" s="228">
        <f t="shared" si="3"/>
        <v>0</v>
      </c>
      <c r="R27" s="228">
        <f t="shared" si="3"/>
        <v>0</v>
      </c>
      <c r="S27" s="228">
        <f t="shared" si="3"/>
        <v>0</v>
      </c>
      <c r="T27" s="228">
        <f t="shared" si="3"/>
        <v>0</v>
      </c>
      <c r="U27" s="228">
        <f t="shared" si="3"/>
        <v>0</v>
      </c>
      <c r="V27" s="228">
        <f t="shared" si="3"/>
        <v>0</v>
      </c>
      <c r="W27" s="228">
        <f t="shared" si="3"/>
        <v>0</v>
      </c>
      <c r="X27" s="228">
        <f t="shared" si="3"/>
        <v>0</v>
      </c>
      <c r="Y27" s="228">
        <f t="shared" si="3"/>
        <v>0</v>
      </c>
      <c r="Z27" s="228">
        <f t="shared" si="3"/>
        <v>0</v>
      </c>
      <c r="AA27" s="228">
        <f t="shared" si="3"/>
        <v>0</v>
      </c>
      <c r="AB27" s="228">
        <f t="shared" si="3"/>
        <v>0</v>
      </c>
      <c r="AC27" s="228">
        <f t="shared" si="3"/>
        <v>0</v>
      </c>
      <c r="AD27" s="228">
        <f t="shared" si="3"/>
        <v>0</v>
      </c>
      <c r="AE27" s="228">
        <f t="shared" si="3"/>
        <v>0</v>
      </c>
      <c r="AF27" s="228">
        <f t="shared" si="3"/>
        <v>0</v>
      </c>
      <c r="AG27" s="228">
        <f t="shared" si="3"/>
        <v>0</v>
      </c>
      <c r="AH27" s="228">
        <f t="shared" si="3"/>
        <v>0</v>
      </c>
      <c r="AI27" s="228">
        <f t="shared" si="3"/>
        <v>0</v>
      </c>
      <c r="AJ27" s="229">
        <f t="shared" si="3"/>
        <v>0</v>
      </c>
      <c r="AK27" s="229">
        <f t="shared" si="3"/>
        <v>0</v>
      </c>
      <c r="AL27" s="228">
        <f t="shared" si="3"/>
        <v>0</v>
      </c>
      <c r="AM27" s="228">
        <f t="shared" si="3"/>
        <v>0</v>
      </c>
      <c r="AN27" s="228">
        <f t="shared" si="3"/>
        <v>0</v>
      </c>
      <c r="AO27" s="228">
        <f t="shared" si="3"/>
        <v>0</v>
      </c>
      <c r="AP27" s="228">
        <f t="shared" si="3"/>
        <v>0</v>
      </c>
      <c r="AQ27" s="228">
        <f t="shared" si="3"/>
        <v>0</v>
      </c>
      <c r="AR27" s="228">
        <f t="shared" si="3"/>
        <v>0</v>
      </c>
      <c r="AS27" s="228">
        <f t="shared" si="3"/>
        <v>0</v>
      </c>
      <c r="AT27" s="228">
        <f t="shared" si="3"/>
        <v>0</v>
      </c>
      <c r="AU27" s="228">
        <f t="shared" si="3"/>
        <v>0</v>
      </c>
      <c r="AV27" s="228">
        <f t="shared" si="3"/>
        <v>0</v>
      </c>
      <c r="AW27" s="228">
        <f t="shared" si="3"/>
        <v>0</v>
      </c>
      <c r="AX27" s="228">
        <f t="shared" si="3"/>
        <v>0</v>
      </c>
      <c r="AY27" s="228">
        <f t="shared" si="3"/>
        <v>0</v>
      </c>
      <c r="AZ27" s="228">
        <f t="shared" si="3"/>
        <v>0</v>
      </c>
      <c r="BA27" s="228">
        <f t="shared" si="3"/>
        <v>0</v>
      </c>
      <c r="BB27" s="228">
        <f t="shared" si="3"/>
        <v>0</v>
      </c>
      <c r="BC27" s="228">
        <f t="shared" si="3"/>
        <v>0</v>
      </c>
      <c r="BD27" s="228">
        <f t="shared" si="3"/>
        <v>0</v>
      </c>
      <c r="BE27" s="228">
        <f t="shared" si="3"/>
        <v>0</v>
      </c>
      <c r="BF27" s="228">
        <f t="shared" si="3"/>
        <v>0</v>
      </c>
      <c r="BG27" s="228">
        <f t="shared" si="3"/>
        <v>0</v>
      </c>
      <c r="BH27" s="228">
        <f t="shared" si="3"/>
        <v>0</v>
      </c>
      <c r="BI27" s="228">
        <f t="shared" si="3"/>
        <v>0</v>
      </c>
      <c r="BJ27" s="228">
        <f t="shared" si="3"/>
        <v>0</v>
      </c>
      <c r="BK27" s="228">
        <f t="shared" si="3"/>
        <v>0</v>
      </c>
      <c r="BL27" s="228">
        <f t="shared" si="3"/>
        <v>0</v>
      </c>
      <c r="BM27" s="228">
        <f t="shared" si="3"/>
        <v>0</v>
      </c>
      <c r="BN27" s="228">
        <f t="shared" si="3"/>
        <v>0</v>
      </c>
      <c r="BO27" s="228">
        <f t="shared" si="3"/>
        <v>0</v>
      </c>
      <c r="BP27" s="228">
        <f t="shared" si="3"/>
        <v>0</v>
      </c>
      <c r="BQ27" s="228">
        <f t="shared" ref="BQ27:CA27" si="4">BQ34</f>
        <v>0</v>
      </c>
      <c r="BR27" s="228">
        <f t="shared" si="4"/>
        <v>0</v>
      </c>
      <c r="BS27" s="228">
        <f t="shared" si="4"/>
        <v>0</v>
      </c>
      <c r="BT27" s="228">
        <f t="shared" si="4"/>
        <v>0</v>
      </c>
      <c r="BU27" s="228">
        <f t="shared" si="4"/>
        <v>0</v>
      </c>
      <c r="BV27" s="228">
        <f t="shared" si="4"/>
        <v>0</v>
      </c>
      <c r="BW27" s="228">
        <f t="shared" si="4"/>
        <v>0</v>
      </c>
      <c r="BX27" s="228">
        <f t="shared" si="4"/>
        <v>0</v>
      </c>
      <c r="BY27" s="228">
        <f t="shared" si="4"/>
        <v>0</v>
      </c>
      <c r="BZ27" s="228">
        <f t="shared" si="4"/>
        <v>0</v>
      </c>
      <c r="CA27" s="228" t="str">
        <f t="shared" si="4"/>
        <v>нд</v>
      </c>
    </row>
    <row r="28" spans="1:79" s="230" customFormat="1" ht="27" customHeight="1" x14ac:dyDescent="0.2">
      <c r="A28" s="118" t="s">
        <v>840</v>
      </c>
      <c r="B28" s="119" t="s">
        <v>841</v>
      </c>
      <c r="C28" s="120" t="s">
        <v>872</v>
      </c>
      <c r="D28" s="217">
        <f>D55</f>
        <v>12.019825000000001</v>
      </c>
      <c r="E28" s="162" t="s">
        <v>872</v>
      </c>
      <c r="F28" s="217">
        <f>F55</f>
        <v>12.019825000000001</v>
      </c>
      <c r="G28" s="162">
        <f t="shared" ref="G28:BR28" si="5">G55</f>
        <v>0</v>
      </c>
      <c r="H28" s="162">
        <f t="shared" si="5"/>
        <v>0</v>
      </c>
      <c r="I28" s="231">
        <f t="shared" si="5"/>
        <v>4.25</v>
      </c>
      <c r="J28" s="200">
        <f t="shared" si="5"/>
        <v>1.6</v>
      </c>
      <c r="K28" s="162">
        <f t="shared" si="5"/>
        <v>0</v>
      </c>
      <c r="L28" s="162">
        <f t="shared" si="5"/>
        <v>0</v>
      </c>
      <c r="M28" s="200">
        <f t="shared" si="5"/>
        <v>3.9468289999999997</v>
      </c>
      <c r="N28" s="162">
        <f t="shared" si="5"/>
        <v>0</v>
      </c>
      <c r="O28" s="162">
        <f t="shared" si="5"/>
        <v>0</v>
      </c>
      <c r="P28" s="200">
        <f t="shared" si="5"/>
        <v>1</v>
      </c>
      <c r="Q28" s="200">
        <f t="shared" si="5"/>
        <v>0.8</v>
      </c>
      <c r="R28" s="162">
        <f t="shared" si="5"/>
        <v>0</v>
      </c>
      <c r="S28" s="162">
        <f t="shared" si="5"/>
        <v>0</v>
      </c>
      <c r="T28" s="200">
        <f t="shared" si="5"/>
        <v>4.7960209999999996</v>
      </c>
      <c r="U28" s="162">
        <f t="shared" si="5"/>
        <v>0</v>
      </c>
      <c r="V28" s="162">
        <f t="shared" si="5"/>
        <v>0</v>
      </c>
      <c r="W28" s="162">
        <f t="shared" si="5"/>
        <v>0</v>
      </c>
      <c r="X28" s="162">
        <f t="shared" si="5"/>
        <v>0</v>
      </c>
      <c r="Y28" s="162">
        <f t="shared" si="5"/>
        <v>0</v>
      </c>
      <c r="Z28" s="162">
        <f t="shared" si="5"/>
        <v>0</v>
      </c>
      <c r="AA28" s="162">
        <f>AA55</f>
        <v>0</v>
      </c>
      <c r="AB28" s="162">
        <f t="shared" si="5"/>
        <v>0</v>
      </c>
      <c r="AC28" s="162">
        <f t="shared" si="5"/>
        <v>0</v>
      </c>
      <c r="AD28" s="162">
        <f t="shared" si="5"/>
        <v>0</v>
      </c>
      <c r="AE28" s="162">
        <f t="shared" si="5"/>
        <v>0</v>
      </c>
      <c r="AF28" s="162">
        <f t="shared" si="5"/>
        <v>0</v>
      </c>
      <c r="AG28" s="162">
        <f t="shared" si="5"/>
        <v>0</v>
      </c>
      <c r="AH28" s="200">
        <f t="shared" si="5"/>
        <v>3.2769750000000002</v>
      </c>
      <c r="AI28" s="162">
        <f t="shared" si="5"/>
        <v>0</v>
      </c>
      <c r="AJ28" s="162">
        <f t="shared" si="5"/>
        <v>0</v>
      </c>
      <c r="AK28" s="293">
        <f t="shared" si="5"/>
        <v>3.25</v>
      </c>
      <c r="AL28" s="199">
        <f t="shared" si="5"/>
        <v>0.8</v>
      </c>
      <c r="AM28" s="162">
        <f t="shared" si="5"/>
        <v>0</v>
      </c>
      <c r="AN28" s="162">
        <f t="shared" si="5"/>
        <v>0</v>
      </c>
      <c r="AO28" s="200">
        <f t="shared" si="5"/>
        <v>8.7428500000000007</v>
      </c>
      <c r="AP28" s="162">
        <f t="shared" si="5"/>
        <v>0</v>
      </c>
      <c r="AQ28" s="162">
        <f t="shared" si="5"/>
        <v>0</v>
      </c>
      <c r="AR28" s="200">
        <f t="shared" si="5"/>
        <v>1</v>
      </c>
      <c r="AS28" s="199">
        <f t="shared" si="5"/>
        <v>0.8</v>
      </c>
      <c r="AT28" s="162">
        <f t="shared" si="5"/>
        <v>0</v>
      </c>
      <c r="AU28" s="162">
        <f t="shared" si="5"/>
        <v>0</v>
      </c>
      <c r="AV28" s="200">
        <f t="shared" si="5"/>
        <v>3.9468289999999997</v>
      </c>
      <c r="AW28" s="162">
        <f t="shared" si="5"/>
        <v>0</v>
      </c>
      <c r="AX28" s="162">
        <f t="shared" si="5"/>
        <v>0</v>
      </c>
      <c r="AY28" s="200">
        <f t="shared" si="5"/>
        <v>1</v>
      </c>
      <c r="AZ28" s="200">
        <f t="shared" si="5"/>
        <v>0.8</v>
      </c>
      <c r="BA28" s="162">
        <f t="shared" si="5"/>
        <v>0</v>
      </c>
      <c r="BB28" s="162">
        <f t="shared" si="5"/>
        <v>0</v>
      </c>
      <c r="BC28" s="200">
        <f t="shared" si="5"/>
        <v>4.7960209999999996</v>
      </c>
      <c r="BD28" s="162">
        <f t="shared" si="5"/>
        <v>0</v>
      </c>
      <c r="BE28" s="162">
        <f t="shared" si="5"/>
        <v>0</v>
      </c>
      <c r="BF28" s="162">
        <f t="shared" si="5"/>
        <v>0</v>
      </c>
      <c r="BG28" s="162">
        <f t="shared" si="5"/>
        <v>0</v>
      </c>
      <c r="BH28" s="162">
        <f t="shared" si="5"/>
        <v>0</v>
      </c>
      <c r="BI28" s="162">
        <f t="shared" si="5"/>
        <v>0</v>
      </c>
      <c r="BJ28" s="162">
        <f t="shared" si="5"/>
        <v>0</v>
      </c>
      <c r="BK28" s="162">
        <f t="shared" si="5"/>
        <v>0</v>
      </c>
      <c r="BL28" s="162">
        <f t="shared" si="5"/>
        <v>0</v>
      </c>
      <c r="BM28" s="162">
        <f t="shared" si="5"/>
        <v>0</v>
      </c>
      <c r="BN28" s="162">
        <f t="shared" si="5"/>
        <v>0</v>
      </c>
      <c r="BO28" s="162">
        <f t="shared" si="5"/>
        <v>0</v>
      </c>
      <c r="BP28" s="162">
        <f t="shared" si="5"/>
        <v>0</v>
      </c>
      <c r="BQ28" s="162">
        <f t="shared" si="5"/>
        <v>0</v>
      </c>
      <c r="BR28" s="162">
        <f t="shared" si="5"/>
        <v>0</v>
      </c>
      <c r="BS28" s="162">
        <f t="shared" ref="BS28:BZ28" si="6">BS55</f>
        <v>0</v>
      </c>
      <c r="BT28" s="162">
        <f t="shared" si="6"/>
        <v>0</v>
      </c>
      <c r="BU28" s="162">
        <f t="shared" si="6"/>
        <v>0</v>
      </c>
      <c r="BV28" s="162">
        <f t="shared" si="6"/>
        <v>0</v>
      </c>
      <c r="BW28" s="162">
        <f t="shared" si="6"/>
        <v>0</v>
      </c>
      <c r="BX28" s="162">
        <f t="shared" si="6"/>
        <v>0</v>
      </c>
      <c r="BY28" s="162">
        <f t="shared" si="6"/>
        <v>0</v>
      </c>
      <c r="BZ28" s="162">
        <f t="shared" si="6"/>
        <v>0</v>
      </c>
      <c r="CA28" s="162" t="s">
        <v>872</v>
      </c>
    </row>
    <row r="29" spans="1:79" s="3" customFormat="1" ht="39.75" customHeight="1" x14ac:dyDescent="0.2">
      <c r="A29" s="121" t="s">
        <v>842</v>
      </c>
      <c r="B29" s="122" t="s">
        <v>843</v>
      </c>
      <c r="C29" s="28" t="s">
        <v>872</v>
      </c>
      <c r="D29" s="136" t="s">
        <v>872</v>
      </c>
      <c r="E29" s="185" t="s">
        <v>872</v>
      </c>
      <c r="F29" s="136" t="s">
        <v>872</v>
      </c>
      <c r="G29" s="185" t="s">
        <v>872</v>
      </c>
      <c r="H29" s="185" t="s">
        <v>872</v>
      </c>
      <c r="I29" s="232" t="s">
        <v>872</v>
      </c>
      <c r="J29" s="185" t="s">
        <v>872</v>
      </c>
      <c r="K29" s="185" t="s">
        <v>872</v>
      </c>
      <c r="L29" s="185" t="s">
        <v>872</v>
      </c>
      <c r="M29" s="185" t="s">
        <v>872</v>
      </c>
      <c r="N29" s="185" t="s">
        <v>872</v>
      </c>
      <c r="O29" s="185" t="s">
        <v>872</v>
      </c>
      <c r="P29" s="185" t="s">
        <v>872</v>
      </c>
      <c r="Q29" s="185" t="s">
        <v>872</v>
      </c>
      <c r="R29" s="185" t="s">
        <v>872</v>
      </c>
      <c r="S29" s="185" t="s">
        <v>872</v>
      </c>
      <c r="T29" s="185" t="s">
        <v>872</v>
      </c>
      <c r="U29" s="185" t="s">
        <v>872</v>
      </c>
      <c r="V29" s="185" t="s">
        <v>872</v>
      </c>
      <c r="W29" s="185" t="s">
        <v>872</v>
      </c>
      <c r="X29" s="185" t="s">
        <v>872</v>
      </c>
      <c r="Y29" s="185" t="s">
        <v>872</v>
      </c>
      <c r="Z29" s="185" t="s">
        <v>872</v>
      </c>
      <c r="AA29" s="185" t="s">
        <v>872</v>
      </c>
      <c r="AB29" s="185" t="s">
        <v>872</v>
      </c>
      <c r="AC29" s="185" t="s">
        <v>872</v>
      </c>
      <c r="AD29" s="185" t="s">
        <v>872</v>
      </c>
      <c r="AE29" s="185" t="s">
        <v>872</v>
      </c>
      <c r="AF29" s="185" t="s">
        <v>872</v>
      </c>
      <c r="AG29" s="136" t="s">
        <v>872</v>
      </c>
      <c r="AH29" s="233" t="s">
        <v>872</v>
      </c>
      <c r="AI29" s="234" t="s">
        <v>872</v>
      </c>
      <c r="AJ29" s="234" t="s">
        <v>872</v>
      </c>
      <c r="AK29" s="233" t="s">
        <v>872</v>
      </c>
      <c r="AL29" s="234" t="s">
        <v>872</v>
      </c>
      <c r="AM29" s="234" t="s">
        <v>872</v>
      </c>
      <c r="AN29" s="185" t="s">
        <v>872</v>
      </c>
      <c r="AO29" s="185" t="s">
        <v>872</v>
      </c>
      <c r="AP29" s="185" t="s">
        <v>872</v>
      </c>
      <c r="AQ29" s="185" t="s">
        <v>872</v>
      </c>
      <c r="AR29" s="185" t="s">
        <v>872</v>
      </c>
      <c r="AS29" s="185" t="s">
        <v>872</v>
      </c>
      <c r="AT29" s="185" t="s">
        <v>872</v>
      </c>
      <c r="AU29" s="185" t="s">
        <v>872</v>
      </c>
      <c r="AV29" s="185" t="s">
        <v>872</v>
      </c>
      <c r="AW29" s="185" t="s">
        <v>872</v>
      </c>
      <c r="AX29" s="185" t="s">
        <v>872</v>
      </c>
      <c r="AY29" s="185" t="s">
        <v>872</v>
      </c>
      <c r="AZ29" s="185" t="s">
        <v>872</v>
      </c>
      <c r="BA29" s="185" t="s">
        <v>872</v>
      </c>
      <c r="BB29" s="185" t="s">
        <v>872</v>
      </c>
      <c r="BC29" s="185" t="s">
        <v>872</v>
      </c>
      <c r="BD29" s="185" t="s">
        <v>872</v>
      </c>
      <c r="BE29" s="185" t="s">
        <v>872</v>
      </c>
      <c r="BF29" s="185" t="s">
        <v>872</v>
      </c>
      <c r="BG29" s="185" t="s">
        <v>872</v>
      </c>
      <c r="BH29" s="185" t="s">
        <v>872</v>
      </c>
      <c r="BI29" s="185" t="s">
        <v>872</v>
      </c>
      <c r="BJ29" s="185" t="s">
        <v>872</v>
      </c>
      <c r="BK29" s="185" t="s">
        <v>872</v>
      </c>
      <c r="BL29" s="185" t="s">
        <v>872</v>
      </c>
      <c r="BM29" s="185" t="s">
        <v>872</v>
      </c>
      <c r="BN29" s="185" t="s">
        <v>872</v>
      </c>
      <c r="BO29" s="185" t="s">
        <v>872</v>
      </c>
      <c r="BP29" s="185" t="s">
        <v>872</v>
      </c>
      <c r="BQ29" s="185" t="s">
        <v>872</v>
      </c>
      <c r="BR29" s="185" t="s">
        <v>872</v>
      </c>
      <c r="BS29" s="185" t="s">
        <v>872</v>
      </c>
      <c r="BT29" s="185" t="s">
        <v>872</v>
      </c>
      <c r="BU29" s="185" t="s">
        <v>872</v>
      </c>
      <c r="BV29" s="185" t="s">
        <v>872</v>
      </c>
      <c r="BW29" s="185" t="s">
        <v>872</v>
      </c>
      <c r="BX29" s="185" t="s">
        <v>872</v>
      </c>
      <c r="BY29" s="185" t="s">
        <v>872</v>
      </c>
      <c r="BZ29" s="185" t="s">
        <v>872</v>
      </c>
      <c r="CA29" s="185" t="s">
        <v>872</v>
      </c>
    </row>
    <row r="30" spans="1:79" s="3" customFormat="1" ht="26.25" customHeight="1" x14ac:dyDescent="0.2">
      <c r="A30" s="121" t="s">
        <v>844</v>
      </c>
      <c r="B30" s="122" t="s">
        <v>845</v>
      </c>
      <c r="C30" s="28" t="s">
        <v>872</v>
      </c>
      <c r="D30" s="218">
        <f>D84</f>
        <v>3.0206749999999998</v>
      </c>
      <c r="E30" s="185">
        <f t="shared" ref="E30:BP30" si="7">E84</f>
        <v>0</v>
      </c>
      <c r="F30" s="218">
        <f>F84</f>
        <v>3.0206749999999998</v>
      </c>
      <c r="G30" s="185">
        <f t="shared" si="7"/>
        <v>0</v>
      </c>
      <c r="H30" s="185">
        <f t="shared" si="7"/>
        <v>0</v>
      </c>
      <c r="I30" s="185">
        <f>I84</f>
        <v>1</v>
      </c>
      <c r="J30" s="218">
        <f>J84</f>
        <v>0.25</v>
      </c>
      <c r="K30" s="185">
        <f t="shared" si="7"/>
        <v>0</v>
      </c>
      <c r="L30" s="185">
        <f t="shared" si="7"/>
        <v>0</v>
      </c>
      <c r="M30" s="185">
        <f t="shared" ref="M30:R30" si="8">M84</f>
        <v>0</v>
      </c>
      <c r="N30" s="185">
        <f t="shared" si="8"/>
        <v>0</v>
      </c>
      <c r="O30" s="185">
        <f t="shared" si="8"/>
        <v>0</v>
      </c>
      <c r="P30" s="185">
        <f t="shared" si="8"/>
        <v>0</v>
      </c>
      <c r="Q30" s="185">
        <f t="shared" si="8"/>
        <v>0</v>
      </c>
      <c r="R30" s="185">
        <f t="shared" si="8"/>
        <v>0</v>
      </c>
      <c r="S30" s="185">
        <f t="shared" si="7"/>
        <v>0</v>
      </c>
      <c r="T30" s="185">
        <f t="shared" si="7"/>
        <v>0</v>
      </c>
      <c r="U30" s="185">
        <f t="shared" si="7"/>
        <v>0</v>
      </c>
      <c r="V30" s="185">
        <f t="shared" si="7"/>
        <v>0</v>
      </c>
      <c r="W30" s="185">
        <f t="shared" si="7"/>
        <v>0</v>
      </c>
      <c r="X30" s="185">
        <f t="shared" si="7"/>
        <v>0</v>
      </c>
      <c r="Y30" s="185">
        <f t="shared" si="7"/>
        <v>0</v>
      </c>
      <c r="Z30" s="185">
        <f t="shared" si="7"/>
        <v>0</v>
      </c>
      <c r="AA30" s="185">
        <f t="shared" si="7"/>
        <v>0</v>
      </c>
      <c r="AB30" s="185">
        <f t="shared" si="7"/>
        <v>0</v>
      </c>
      <c r="AC30" s="185">
        <f t="shared" si="7"/>
        <v>0</v>
      </c>
      <c r="AD30" s="185">
        <f t="shared" si="7"/>
        <v>0</v>
      </c>
      <c r="AE30" s="185">
        <f t="shared" si="7"/>
        <v>0</v>
      </c>
      <c r="AF30" s="185">
        <f t="shared" si="7"/>
        <v>0</v>
      </c>
      <c r="AG30" s="185">
        <f t="shared" si="7"/>
        <v>0</v>
      </c>
      <c r="AH30" s="232">
        <f t="shared" si="7"/>
        <v>3.0206749999999998</v>
      </c>
      <c r="AI30" s="185">
        <f t="shared" si="7"/>
        <v>0</v>
      </c>
      <c r="AJ30" s="185">
        <f t="shared" si="7"/>
        <v>0</v>
      </c>
      <c r="AK30" s="232">
        <f t="shared" si="7"/>
        <v>1</v>
      </c>
      <c r="AL30" s="185">
        <f t="shared" si="7"/>
        <v>0.25</v>
      </c>
      <c r="AM30" s="185">
        <f t="shared" si="7"/>
        <v>0</v>
      </c>
      <c r="AN30" s="185">
        <f t="shared" si="7"/>
        <v>0</v>
      </c>
      <c r="AO30" s="185">
        <f t="shared" si="7"/>
        <v>0</v>
      </c>
      <c r="AP30" s="185">
        <f t="shared" si="7"/>
        <v>0</v>
      </c>
      <c r="AQ30" s="185">
        <f t="shared" si="7"/>
        <v>0</v>
      </c>
      <c r="AR30" s="185">
        <f t="shared" si="7"/>
        <v>0</v>
      </c>
      <c r="AS30" s="185">
        <f t="shared" si="7"/>
        <v>0</v>
      </c>
      <c r="AT30" s="185">
        <f t="shared" si="7"/>
        <v>0</v>
      </c>
      <c r="AU30" s="185">
        <f t="shared" si="7"/>
        <v>0</v>
      </c>
      <c r="AV30" s="185">
        <f t="shared" si="7"/>
        <v>0</v>
      </c>
      <c r="AW30" s="185">
        <f t="shared" si="7"/>
        <v>0</v>
      </c>
      <c r="AX30" s="185">
        <f t="shared" si="7"/>
        <v>0</v>
      </c>
      <c r="AY30" s="185">
        <f t="shared" si="7"/>
        <v>0</v>
      </c>
      <c r="AZ30" s="185">
        <f t="shared" si="7"/>
        <v>0</v>
      </c>
      <c r="BA30" s="185">
        <f t="shared" si="7"/>
        <v>0</v>
      </c>
      <c r="BB30" s="185">
        <f t="shared" si="7"/>
        <v>0</v>
      </c>
      <c r="BC30" s="185">
        <f t="shared" si="7"/>
        <v>0</v>
      </c>
      <c r="BD30" s="185">
        <f t="shared" si="7"/>
        <v>0</v>
      </c>
      <c r="BE30" s="185">
        <f t="shared" si="7"/>
        <v>0</v>
      </c>
      <c r="BF30" s="185">
        <f t="shared" si="7"/>
        <v>0</v>
      </c>
      <c r="BG30" s="185">
        <f t="shared" si="7"/>
        <v>0</v>
      </c>
      <c r="BH30" s="185">
        <f t="shared" si="7"/>
        <v>0</v>
      </c>
      <c r="BI30" s="185">
        <f t="shared" si="7"/>
        <v>0</v>
      </c>
      <c r="BJ30" s="185">
        <f t="shared" si="7"/>
        <v>0</v>
      </c>
      <c r="BK30" s="185">
        <f t="shared" si="7"/>
        <v>0</v>
      </c>
      <c r="BL30" s="185">
        <f t="shared" si="7"/>
        <v>0</v>
      </c>
      <c r="BM30" s="185">
        <f t="shared" si="7"/>
        <v>0</v>
      </c>
      <c r="BN30" s="185">
        <f t="shared" si="7"/>
        <v>0</v>
      </c>
      <c r="BO30" s="185">
        <f t="shared" si="7"/>
        <v>0</v>
      </c>
      <c r="BP30" s="185">
        <f t="shared" si="7"/>
        <v>0</v>
      </c>
      <c r="BQ30" s="185">
        <f t="shared" ref="BQ30:CA30" si="9">BQ84</f>
        <v>0</v>
      </c>
      <c r="BR30" s="185">
        <f t="shared" si="9"/>
        <v>0</v>
      </c>
      <c r="BS30" s="185">
        <f t="shared" si="9"/>
        <v>0</v>
      </c>
      <c r="BT30" s="185">
        <f t="shared" si="9"/>
        <v>0</v>
      </c>
      <c r="BU30" s="185">
        <f t="shared" si="9"/>
        <v>0</v>
      </c>
      <c r="BV30" s="185">
        <f t="shared" si="9"/>
        <v>0</v>
      </c>
      <c r="BW30" s="185">
        <f t="shared" si="9"/>
        <v>0</v>
      </c>
      <c r="BX30" s="185">
        <f t="shared" si="9"/>
        <v>0</v>
      </c>
      <c r="BY30" s="185">
        <f t="shared" si="9"/>
        <v>0</v>
      </c>
      <c r="BZ30" s="185">
        <f t="shared" si="9"/>
        <v>0</v>
      </c>
      <c r="CA30" s="185">
        <f t="shared" si="9"/>
        <v>0</v>
      </c>
    </row>
    <row r="31" spans="1:79" s="3" customFormat="1" ht="24.75" customHeight="1" x14ac:dyDescent="0.2">
      <c r="A31" s="121" t="s">
        <v>846</v>
      </c>
      <c r="B31" s="122" t="s">
        <v>847</v>
      </c>
      <c r="C31" s="28" t="s">
        <v>872</v>
      </c>
      <c r="D31" s="136" t="s">
        <v>872</v>
      </c>
      <c r="E31" s="185" t="s">
        <v>872</v>
      </c>
      <c r="F31" s="136" t="s">
        <v>872</v>
      </c>
      <c r="G31" s="185" t="s">
        <v>872</v>
      </c>
      <c r="H31" s="185" t="s">
        <v>872</v>
      </c>
      <c r="I31" s="232" t="s">
        <v>872</v>
      </c>
      <c r="J31" s="185" t="s">
        <v>872</v>
      </c>
      <c r="K31" s="185" t="s">
        <v>872</v>
      </c>
      <c r="L31" s="185" t="s">
        <v>872</v>
      </c>
      <c r="M31" s="185" t="s">
        <v>872</v>
      </c>
      <c r="N31" s="185" t="s">
        <v>872</v>
      </c>
      <c r="O31" s="185" t="s">
        <v>872</v>
      </c>
      <c r="P31" s="185" t="s">
        <v>872</v>
      </c>
      <c r="Q31" s="185" t="s">
        <v>872</v>
      </c>
      <c r="R31" s="185" t="s">
        <v>872</v>
      </c>
      <c r="S31" s="185" t="s">
        <v>872</v>
      </c>
      <c r="T31" s="185" t="s">
        <v>872</v>
      </c>
      <c r="U31" s="185" t="s">
        <v>872</v>
      </c>
      <c r="V31" s="185" t="s">
        <v>872</v>
      </c>
      <c r="W31" s="185" t="s">
        <v>872</v>
      </c>
      <c r="X31" s="185" t="s">
        <v>872</v>
      </c>
      <c r="Y31" s="185" t="s">
        <v>872</v>
      </c>
      <c r="Z31" s="185" t="s">
        <v>872</v>
      </c>
      <c r="AA31" s="185" t="s">
        <v>872</v>
      </c>
      <c r="AB31" s="185" t="s">
        <v>872</v>
      </c>
      <c r="AC31" s="185" t="s">
        <v>872</v>
      </c>
      <c r="AD31" s="185" t="s">
        <v>872</v>
      </c>
      <c r="AE31" s="185" t="s">
        <v>872</v>
      </c>
      <c r="AF31" s="185" t="s">
        <v>872</v>
      </c>
      <c r="AG31" s="136" t="s">
        <v>872</v>
      </c>
      <c r="AH31" s="233" t="s">
        <v>872</v>
      </c>
      <c r="AI31" s="234" t="s">
        <v>872</v>
      </c>
      <c r="AJ31" s="234" t="s">
        <v>872</v>
      </c>
      <c r="AK31" s="233" t="s">
        <v>872</v>
      </c>
      <c r="AL31" s="234" t="s">
        <v>872</v>
      </c>
      <c r="AM31" s="234" t="s">
        <v>872</v>
      </c>
      <c r="AN31" s="185" t="s">
        <v>872</v>
      </c>
      <c r="AO31" s="185" t="s">
        <v>872</v>
      </c>
      <c r="AP31" s="185" t="s">
        <v>872</v>
      </c>
      <c r="AQ31" s="185" t="s">
        <v>872</v>
      </c>
      <c r="AR31" s="185" t="s">
        <v>872</v>
      </c>
      <c r="AS31" s="185" t="s">
        <v>872</v>
      </c>
      <c r="AT31" s="185" t="s">
        <v>872</v>
      </c>
      <c r="AU31" s="185" t="s">
        <v>872</v>
      </c>
      <c r="AV31" s="185" t="s">
        <v>872</v>
      </c>
      <c r="AW31" s="185" t="s">
        <v>872</v>
      </c>
      <c r="AX31" s="185" t="s">
        <v>872</v>
      </c>
      <c r="AY31" s="185" t="s">
        <v>872</v>
      </c>
      <c r="AZ31" s="185" t="s">
        <v>872</v>
      </c>
      <c r="BA31" s="185" t="s">
        <v>872</v>
      </c>
      <c r="BB31" s="185" t="s">
        <v>872</v>
      </c>
      <c r="BC31" s="185" t="s">
        <v>872</v>
      </c>
      <c r="BD31" s="185" t="s">
        <v>872</v>
      </c>
      <c r="BE31" s="185" t="s">
        <v>872</v>
      </c>
      <c r="BF31" s="185" t="s">
        <v>872</v>
      </c>
      <c r="BG31" s="185" t="s">
        <v>872</v>
      </c>
      <c r="BH31" s="185" t="s">
        <v>872</v>
      </c>
      <c r="BI31" s="185" t="s">
        <v>872</v>
      </c>
      <c r="BJ31" s="185" t="s">
        <v>872</v>
      </c>
      <c r="BK31" s="185" t="s">
        <v>872</v>
      </c>
      <c r="BL31" s="185" t="s">
        <v>872</v>
      </c>
      <c r="BM31" s="185" t="s">
        <v>872</v>
      </c>
      <c r="BN31" s="185" t="s">
        <v>872</v>
      </c>
      <c r="BO31" s="185" t="s">
        <v>872</v>
      </c>
      <c r="BP31" s="185" t="s">
        <v>872</v>
      </c>
      <c r="BQ31" s="185" t="s">
        <v>872</v>
      </c>
      <c r="BR31" s="185" t="s">
        <v>872</v>
      </c>
      <c r="BS31" s="185" t="s">
        <v>872</v>
      </c>
      <c r="BT31" s="185" t="s">
        <v>872</v>
      </c>
      <c r="BU31" s="185" t="s">
        <v>872</v>
      </c>
      <c r="BV31" s="185" t="s">
        <v>872</v>
      </c>
      <c r="BW31" s="185" t="s">
        <v>872</v>
      </c>
      <c r="BX31" s="185" t="s">
        <v>872</v>
      </c>
      <c r="BY31" s="185" t="s">
        <v>872</v>
      </c>
      <c r="BZ31" s="185" t="s">
        <v>872</v>
      </c>
      <c r="CA31" s="185" t="s">
        <v>872</v>
      </c>
    </row>
    <row r="32" spans="1:79" s="3" customFormat="1" ht="15" customHeight="1" x14ac:dyDescent="0.2">
      <c r="A32" s="121" t="s">
        <v>848</v>
      </c>
      <c r="B32" s="122" t="s">
        <v>849</v>
      </c>
      <c r="C32" s="28" t="s">
        <v>872</v>
      </c>
      <c r="D32" s="136" t="s">
        <v>872</v>
      </c>
      <c r="E32" s="185" t="s">
        <v>872</v>
      </c>
      <c r="F32" s="136" t="s">
        <v>872</v>
      </c>
      <c r="G32" s="185" t="s">
        <v>872</v>
      </c>
      <c r="H32" s="185" t="s">
        <v>872</v>
      </c>
      <c r="I32" s="232" t="s">
        <v>872</v>
      </c>
      <c r="J32" s="185" t="s">
        <v>872</v>
      </c>
      <c r="K32" s="185" t="s">
        <v>872</v>
      </c>
      <c r="L32" s="185" t="s">
        <v>872</v>
      </c>
      <c r="M32" s="185" t="s">
        <v>872</v>
      </c>
      <c r="N32" s="185" t="s">
        <v>872</v>
      </c>
      <c r="O32" s="185" t="s">
        <v>872</v>
      </c>
      <c r="P32" s="185" t="s">
        <v>872</v>
      </c>
      <c r="Q32" s="185" t="s">
        <v>872</v>
      </c>
      <c r="R32" s="185" t="s">
        <v>872</v>
      </c>
      <c r="S32" s="185" t="s">
        <v>872</v>
      </c>
      <c r="T32" s="185" t="s">
        <v>872</v>
      </c>
      <c r="U32" s="185" t="s">
        <v>872</v>
      </c>
      <c r="V32" s="185" t="s">
        <v>872</v>
      </c>
      <c r="W32" s="185" t="s">
        <v>872</v>
      </c>
      <c r="X32" s="185" t="s">
        <v>872</v>
      </c>
      <c r="Y32" s="185" t="s">
        <v>872</v>
      </c>
      <c r="Z32" s="185" t="s">
        <v>872</v>
      </c>
      <c r="AA32" s="185" t="s">
        <v>872</v>
      </c>
      <c r="AB32" s="185" t="s">
        <v>872</v>
      </c>
      <c r="AC32" s="185" t="s">
        <v>872</v>
      </c>
      <c r="AD32" s="185" t="s">
        <v>872</v>
      </c>
      <c r="AE32" s="185" t="s">
        <v>872</v>
      </c>
      <c r="AF32" s="185" t="s">
        <v>872</v>
      </c>
      <c r="AG32" s="136" t="s">
        <v>872</v>
      </c>
      <c r="AH32" s="233" t="s">
        <v>872</v>
      </c>
      <c r="AI32" s="234" t="s">
        <v>872</v>
      </c>
      <c r="AJ32" s="234" t="s">
        <v>872</v>
      </c>
      <c r="AK32" s="233" t="s">
        <v>872</v>
      </c>
      <c r="AL32" s="234" t="s">
        <v>872</v>
      </c>
      <c r="AM32" s="234" t="s">
        <v>872</v>
      </c>
      <c r="AN32" s="185" t="s">
        <v>872</v>
      </c>
      <c r="AO32" s="185" t="s">
        <v>872</v>
      </c>
      <c r="AP32" s="185" t="s">
        <v>872</v>
      </c>
      <c r="AQ32" s="185" t="s">
        <v>872</v>
      </c>
      <c r="AR32" s="185" t="s">
        <v>872</v>
      </c>
      <c r="AS32" s="185" t="s">
        <v>872</v>
      </c>
      <c r="AT32" s="185" t="s">
        <v>872</v>
      </c>
      <c r="AU32" s="185" t="s">
        <v>872</v>
      </c>
      <c r="AV32" s="185" t="s">
        <v>872</v>
      </c>
      <c r="AW32" s="185" t="s">
        <v>872</v>
      </c>
      <c r="AX32" s="185" t="s">
        <v>872</v>
      </c>
      <c r="AY32" s="185" t="s">
        <v>872</v>
      </c>
      <c r="AZ32" s="185" t="s">
        <v>872</v>
      </c>
      <c r="BA32" s="185" t="s">
        <v>872</v>
      </c>
      <c r="BB32" s="185" t="s">
        <v>872</v>
      </c>
      <c r="BC32" s="185" t="s">
        <v>872</v>
      </c>
      <c r="BD32" s="185" t="s">
        <v>872</v>
      </c>
      <c r="BE32" s="185" t="s">
        <v>872</v>
      </c>
      <c r="BF32" s="185" t="s">
        <v>872</v>
      </c>
      <c r="BG32" s="185" t="s">
        <v>872</v>
      </c>
      <c r="BH32" s="185" t="s">
        <v>872</v>
      </c>
      <c r="BI32" s="185" t="s">
        <v>872</v>
      </c>
      <c r="BJ32" s="185" t="s">
        <v>872</v>
      </c>
      <c r="BK32" s="185" t="s">
        <v>872</v>
      </c>
      <c r="BL32" s="185" t="s">
        <v>872</v>
      </c>
      <c r="BM32" s="185" t="s">
        <v>872</v>
      </c>
      <c r="BN32" s="185" t="s">
        <v>872</v>
      </c>
      <c r="BO32" s="185" t="s">
        <v>872</v>
      </c>
      <c r="BP32" s="185" t="s">
        <v>872</v>
      </c>
      <c r="BQ32" s="185" t="s">
        <v>872</v>
      </c>
      <c r="BR32" s="185" t="s">
        <v>872</v>
      </c>
      <c r="BS32" s="185" t="s">
        <v>872</v>
      </c>
      <c r="BT32" s="185" t="s">
        <v>872</v>
      </c>
      <c r="BU32" s="185" t="s">
        <v>872</v>
      </c>
      <c r="BV32" s="185" t="s">
        <v>872</v>
      </c>
      <c r="BW32" s="185" t="s">
        <v>872</v>
      </c>
      <c r="BX32" s="185" t="s">
        <v>872</v>
      </c>
      <c r="BY32" s="185" t="s">
        <v>872</v>
      </c>
      <c r="BZ32" s="185" t="s">
        <v>872</v>
      </c>
      <c r="CA32" s="185" t="s">
        <v>872</v>
      </c>
    </row>
    <row r="33" spans="1:79" s="3" customFormat="1" ht="17.25" customHeight="1" x14ac:dyDescent="0.2">
      <c r="A33" s="123" t="s">
        <v>850</v>
      </c>
      <c r="B33" s="124" t="s">
        <v>909</v>
      </c>
      <c r="C33" s="28" t="s">
        <v>872</v>
      </c>
      <c r="D33" s="136" t="s">
        <v>872</v>
      </c>
      <c r="E33" s="185" t="s">
        <v>872</v>
      </c>
      <c r="F33" s="136" t="s">
        <v>872</v>
      </c>
      <c r="G33" s="185" t="s">
        <v>872</v>
      </c>
      <c r="H33" s="185" t="s">
        <v>872</v>
      </c>
      <c r="I33" s="232" t="s">
        <v>872</v>
      </c>
      <c r="J33" s="185" t="s">
        <v>872</v>
      </c>
      <c r="K33" s="185" t="s">
        <v>872</v>
      </c>
      <c r="L33" s="185" t="s">
        <v>872</v>
      </c>
      <c r="M33" s="185" t="s">
        <v>872</v>
      </c>
      <c r="N33" s="185" t="s">
        <v>872</v>
      </c>
      <c r="O33" s="185" t="s">
        <v>872</v>
      </c>
      <c r="P33" s="185" t="s">
        <v>872</v>
      </c>
      <c r="Q33" s="185" t="s">
        <v>872</v>
      </c>
      <c r="R33" s="185" t="s">
        <v>872</v>
      </c>
      <c r="S33" s="185" t="s">
        <v>872</v>
      </c>
      <c r="T33" s="185" t="s">
        <v>872</v>
      </c>
      <c r="U33" s="185" t="s">
        <v>872</v>
      </c>
      <c r="V33" s="185" t="s">
        <v>872</v>
      </c>
      <c r="W33" s="185" t="s">
        <v>872</v>
      </c>
      <c r="X33" s="185" t="s">
        <v>872</v>
      </c>
      <c r="Y33" s="185" t="s">
        <v>872</v>
      </c>
      <c r="Z33" s="185" t="s">
        <v>872</v>
      </c>
      <c r="AA33" s="185" t="s">
        <v>872</v>
      </c>
      <c r="AB33" s="185" t="s">
        <v>872</v>
      </c>
      <c r="AC33" s="185" t="s">
        <v>872</v>
      </c>
      <c r="AD33" s="185" t="s">
        <v>872</v>
      </c>
      <c r="AE33" s="185" t="s">
        <v>872</v>
      </c>
      <c r="AF33" s="185" t="s">
        <v>872</v>
      </c>
      <c r="AG33" s="136" t="s">
        <v>872</v>
      </c>
      <c r="AH33" s="233" t="s">
        <v>872</v>
      </c>
      <c r="AI33" s="234" t="s">
        <v>872</v>
      </c>
      <c r="AJ33" s="234" t="s">
        <v>872</v>
      </c>
      <c r="AK33" s="233" t="s">
        <v>872</v>
      </c>
      <c r="AL33" s="234" t="s">
        <v>872</v>
      </c>
      <c r="AM33" s="234" t="s">
        <v>872</v>
      </c>
      <c r="AN33" s="185" t="s">
        <v>872</v>
      </c>
      <c r="AO33" s="185" t="s">
        <v>872</v>
      </c>
      <c r="AP33" s="185" t="s">
        <v>872</v>
      </c>
      <c r="AQ33" s="185" t="s">
        <v>872</v>
      </c>
      <c r="AR33" s="185" t="s">
        <v>872</v>
      </c>
      <c r="AS33" s="185" t="s">
        <v>872</v>
      </c>
      <c r="AT33" s="185" t="s">
        <v>872</v>
      </c>
      <c r="AU33" s="185" t="s">
        <v>872</v>
      </c>
      <c r="AV33" s="185" t="s">
        <v>872</v>
      </c>
      <c r="AW33" s="185" t="s">
        <v>872</v>
      </c>
      <c r="AX33" s="185" t="s">
        <v>872</v>
      </c>
      <c r="AY33" s="185" t="s">
        <v>872</v>
      </c>
      <c r="AZ33" s="185" t="s">
        <v>872</v>
      </c>
      <c r="BA33" s="185" t="s">
        <v>872</v>
      </c>
      <c r="BB33" s="185" t="s">
        <v>872</v>
      </c>
      <c r="BC33" s="185" t="s">
        <v>872</v>
      </c>
      <c r="BD33" s="185" t="s">
        <v>872</v>
      </c>
      <c r="BE33" s="185" t="s">
        <v>872</v>
      </c>
      <c r="BF33" s="185" t="s">
        <v>872</v>
      </c>
      <c r="BG33" s="185" t="s">
        <v>872</v>
      </c>
      <c r="BH33" s="185" t="s">
        <v>872</v>
      </c>
      <c r="BI33" s="185" t="s">
        <v>872</v>
      </c>
      <c r="BJ33" s="185" t="s">
        <v>872</v>
      </c>
      <c r="BK33" s="185" t="s">
        <v>872</v>
      </c>
      <c r="BL33" s="185" t="s">
        <v>872</v>
      </c>
      <c r="BM33" s="185" t="s">
        <v>872</v>
      </c>
      <c r="BN33" s="185" t="s">
        <v>872</v>
      </c>
      <c r="BO33" s="185" t="s">
        <v>872</v>
      </c>
      <c r="BP33" s="185" t="s">
        <v>872</v>
      </c>
      <c r="BQ33" s="185" t="s">
        <v>872</v>
      </c>
      <c r="BR33" s="185" t="s">
        <v>872</v>
      </c>
      <c r="BS33" s="185" t="s">
        <v>872</v>
      </c>
      <c r="BT33" s="185" t="s">
        <v>872</v>
      </c>
      <c r="BU33" s="185" t="s">
        <v>872</v>
      </c>
      <c r="BV33" s="185" t="s">
        <v>872</v>
      </c>
      <c r="BW33" s="185" t="s">
        <v>872</v>
      </c>
      <c r="BX33" s="185" t="s">
        <v>872</v>
      </c>
      <c r="BY33" s="185" t="s">
        <v>872</v>
      </c>
      <c r="BZ33" s="185" t="s">
        <v>872</v>
      </c>
      <c r="CA33" s="185" t="s">
        <v>872</v>
      </c>
    </row>
    <row r="34" spans="1:79" s="230" customFormat="1" ht="15.75" customHeight="1" x14ac:dyDescent="0.2">
      <c r="A34" s="125" t="s">
        <v>20</v>
      </c>
      <c r="B34" s="126" t="s">
        <v>851</v>
      </c>
      <c r="C34" s="120" t="str">
        <f>C51</f>
        <v>нд</v>
      </c>
      <c r="D34" s="228">
        <f>D51</f>
        <v>0</v>
      </c>
      <c r="E34" s="228">
        <f t="shared" ref="E34:BP34" si="10">E51</f>
        <v>0</v>
      </c>
      <c r="F34" s="228">
        <f t="shared" si="10"/>
        <v>0</v>
      </c>
      <c r="G34" s="228">
        <f t="shared" si="10"/>
        <v>0</v>
      </c>
      <c r="H34" s="228">
        <f t="shared" si="10"/>
        <v>0</v>
      </c>
      <c r="I34" s="228">
        <f t="shared" si="10"/>
        <v>0</v>
      </c>
      <c r="J34" s="228">
        <f t="shared" si="10"/>
        <v>0</v>
      </c>
      <c r="K34" s="228">
        <f t="shared" si="10"/>
        <v>0</v>
      </c>
      <c r="L34" s="228">
        <f t="shared" si="10"/>
        <v>0</v>
      </c>
      <c r="M34" s="228">
        <f t="shared" si="10"/>
        <v>0</v>
      </c>
      <c r="N34" s="228">
        <f t="shared" si="10"/>
        <v>0</v>
      </c>
      <c r="O34" s="228">
        <f t="shared" si="10"/>
        <v>0</v>
      </c>
      <c r="P34" s="228">
        <f t="shared" si="10"/>
        <v>0</v>
      </c>
      <c r="Q34" s="228">
        <f t="shared" si="10"/>
        <v>0</v>
      </c>
      <c r="R34" s="228">
        <f t="shared" si="10"/>
        <v>0</v>
      </c>
      <c r="S34" s="228">
        <f t="shared" si="10"/>
        <v>0</v>
      </c>
      <c r="T34" s="228">
        <f t="shared" si="10"/>
        <v>0</v>
      </c>
      <c r="U34" s="228">
        <f t="shared" si="10"/>
        <v>0</v>
      </c>
      <c r="V34" s="228">
        <f t="shared" si="10"/>
        <v>0</v>
      </c>
      <c r="W34" s="228">
        <f t="shared" si="10"/>
        <v>0</v>
      </c>
      <c r="X34" s="228">
        <f t="shared" si="10"/>
        <v>0</v>
      </c>
      <c r="Y34" s="228">
        <f t="shared" si="10"/>
        <v>0</v>
      </c>
      <c r="Z34" s="228">
        <f t="shared" si="10"/>
        <v>0</v>
      </c>
      <c r="AA34" s="228">
        <f t="shared" si="10"/>
        <v>0</v>
      </c>
      <c r="AB34" s="228">
        <f t="shared" si="10"/>
        <v>0</v>
      </c>
      <c r="AC34" s="228">
        <f t="shared" si="10"/>
        <v>0</v>
      </c>
      <c r="AD34" s="228">
        <f t="shared" si="10"/>
        <v>0</v>
      </c>
      <c r="AE34" s="228">
        <f t="shared" si="10"/>
        <v>0</v>
      </c>
      <c r="AF34" s="228">
        <f t="shared" si="10"/>
        <v>0</v>
      </c>
      <c r="AG34" s="228">
        <f t="shared" si="10"/>
        <v>0</v>
      </c>
      <c r="AH34" s="228">
        <f t="shared" si="10"/>
        <v>0</v>
      </c>
      <c r="AI34" s="228">
        <f t="shared" si="10"/>
        <v>0</v>
      </c>
      <c r="AJ34" s="228">
        <f t="shared" si="10"/>
        <v>0</v>
      </c>
      <c r="AK34" s="228">
        <f t="shared" si="10"/>
        <v>0</v>
      </c>
      <c r="AL34" s="229">
        <f t="shared" si="10"/>
        <v>0</v>
      </c>
      <c r="AM34" s="229">
        <f t="shared" si="10"/>
        <v>0</v>
      </c>
      <c r="AN34" s="228">
        <f t="shared" si="10"/>
        <v>0</v>
      </c>
      <c r="AO34" s="228">
        <f>AO51</f>
        <v>0</v>
      </c>
      <c r="AP34" s="228">
        <f t="shared" si="10"/>
        <v>0</v>
      </c>
      <c r="AQ34" s="228">
        <f t="shared" si="10"/>
        <v>0</v>
      </c>
      <c r="AR34" s="228">
        <f t="shared" si="10"/>
        <v>0</v>
      </c>
      <c r="AS34" s="228">
        <f t="shared" si="10"/>
        <v>0</v>
      </c>
      <c r="AT34" s="228">
        <f t="shared" si="10"/>
        <v>0</v>
      </c>
      <c r="AU34" s="228">
        <f t="shared" si="10"/>
        <v>0</v>
      </c>
      <c r="AV34" s="228">
        <f t="shared" si="10"/>
        <v>0</v>
      </c>
      <c r="AW34" s="228">
        <f t="shared" si="10"/>
        <v>0</v>
      </c>
      <c r="AX34" s="228">
        <f t="shared" si="10"/>
        <v>0</v>
      </c>
      <c r="AY34" s="228">
        <f t="shared" si="10"/>
        <v>0</v>
      </c>
      <c r="AZ34" s="228">
        <f t="shared" si="10"/>
        <v>0</v>
      </c>
      <c r="BA34" s="228">
        <f t="shared" si="10"/>
        <v>0</v>
      </c>
      <c r="BB34" s="228">
        <f t="shared" si="10"/>
        <v>0</v>
      </c>
      <c r="BC34" s="228">
        <f t="shared" si="10"/>
        <v>0</v>
      </c>
      <c r="BD34" s="228">
        <f t="shared" si="10"/>
        <v>0</v>
      </c>
      <c r="BE34" s="228">
        <f t="shared" si="10"/>
        <v>0</v>
      </c>
      <c r="BF34" s="228">
        <f t="shared" si="10"/>
        <v>0</v>
      </c>
      <c r="BG34" s="228">
        <f t="shared" si="10"/>
        <v>0</v>
      </c>
      <c r="BH34" s="228">
        <f t="shared" si="10"/>
        <v>0</v>
      </c>
      <c r="BI34" s="228">
        <f t="shared" si="10"/>
        <v>0</v>
      </c>
      <c r="BJ34" s="228">
        <f t="shared" si="10"/>
        <v>0</v>
      </c>
      <c r="BK34" s="228">
        <f t="shared" si="10"/>
        <v>0</v>
      </c>
      <c r="BL34" s="228">
        <f t="shared" si="10"/>
        <v>0</v>
      </c>
      <c r="BM34" s="228">
        <f t="shared" si="10"/>
        <v>0</v>
      </c>
      <c r="BN34" s="228">
        <f t="shared" si="10"/>
        <v>0</v>
      </c>
      <c r="BO34" s="228">
        <f t="shared" si="10"/>
        <v>0</v>
      </c>
      <c r="BP34" s="228">
        <f t="shared" si="10"/>
        <v>0</v>
      </c>
      <c r="BQ34" s="228">
        <f t="shared" ref="BQ34:CA34" si="11">BQ51</f>
        <v>0</v>
      </c>
      <c r="BR34" s="228">
        <f t="shared" si="11"/>
        <v>0</v>
      </c>
      <c r="BS34" s="228">
        <f t="shared" si="11"/>
        <v>0</v>
      </c>
      <c r="BT34" s="228">
        <f t="shared" si="11"/>
        <v>0</v>
      </c>
      <c r="BU34" s="228">
        <f t="shared" si="11"/>
        <v>0</v>
      </c>
      <c r="BV34" s="228">
        <f t="shared" si="11"/>
        <v>0</v>
      </c>
      <c r="BW34" s="228">
        <f t="shared" si="11"/>
        <v>0</v>
      </c>
      <c r="BX34" s="228">
        <f t="shared" si="11"/>
        <v>0</v>
      </c>
      <c r="BY34" s="228">
        <f t="shared" si="11"/>
        <v>0</v>
      </c>
      <c r="BZ34" s="228">
        <f t="shared" si="11"/>
        <v>0</v>
      </c>
      <c r="CA34" s="228" t="str">
        <f t="shared" si="11"/>
        <v>нд</v>
      </c>
    </row>
    <row r="35" spans="1:79" s="3" customFormat="1" ht="29.25" customHeight="1" x14ac:dyDescent="0.2">
      <c r="A35" s="123" t="s">
        <v>22</v>
      </c>
      <c r="B35" s="124" t="s">
        <v>852</v>
      </c>
      <c r="C35" s="28" t="s">
        <v>872</v>
      </c>
      <c r="D35" s="136" t="s">
        <v>872</v>
      </c>
      <c r="E35" s="185" t="s">
        <v>872</v>
      </c>
      <c r="F35" s="136" t="s">
        <v>872</v>
      </c>
      <c r="G35" s="185" t="s">
        <v>872</v>
      </c>
      <c r="H35" s="185" t="s">
        <v>872</v>
      </c>
      <c r="I35" s="232" t="s">
        <v>872</v>
      </c>
      <c r="J35" s="185" t="s">
        <v>872</v>
      </c>
      <c r="K35" s="185" t="s">
        <v>872</v>
      </c>
      <c r="L35" s="185" t="s">
        <v>872</v>
      </c>
      <c r="M35" s="185" t="s">
        <v>872</v>
      </c>
      <c r="N35" s="185" t="s">
        <v>872</v>
      </c>
      <c r="O35" s="185" t="s">
        <v>872</v>
      </c>
      <c r="P35" s="185" t="s">
        <v>872</v>
      </c>
      <c r="Q35" s="185" t="s">
        <v>872</v>
      </c>
      <c r="R35" s="185" t="s">
        <v>872</v>
      </c>
      <c r="S35" s="185" t="s">
        <v>872</v>
      </c>
      <c r="T35" s="185" t="s">
        <v>872</v>
      </c>
      <c r="U35" s="185" t="s">
        <v>872</v>
      </c>
      <c r="V35" s="185" t="s">
        <v>872</v>
      </c>
      <c r="W35" s="185" t="s">
        <v>872</v>
      </c>
      <c r="X35" s="185" t="s">
        <v>872</v>
      </c>
      <c r="Y35" s="185" t="s">
        <v>872</v>
      </c>
      <c r="Z35" s="185" t="s">
        <v>872</v>
      </c>
      <c r="AA35" s="185" t="s">
        <v>872</v>
      </c>
      <c r="AB35" s="185" t="s">
        <v>872</v>
      </c>
      <c r="AC35" s="185" t="s">
        <v>872</v>
      </c>
      <c r="AD35" s="185" t="s">
        <v>872</v>
      </c>
      <c r="AE35" s="185" t="s">
        <v>872</v>
      </c>
      <c r="AF35" s="185" t="s">
        <v>872</v>
      </c>
      <c r="AG35" s="28" t="s">
        <v>872</v>
      </c>
      <c r="AH35" s="233" t="s">
        <v>872</v>
      </c>
      <c r="AI35" s="234" t="s">
        <v>872</v>
      </c>
      <c r="AJ35" s="234" t="s">
        <v>872</v>
      </c>
      <c r="AK35" s="233" t="s">
        <v>872</v>
      </c>
      <c r="AL35" s="234" t="s">
        <v>872</v>
      </c>
      <c r="AM35" s="234" t="s">
        <v>872</v>
      </c>
      <c r="AN35" s="185" t="s">
        <v>872</v>
      </c>
      <c r="AO35" s="185" t="s">
        <v>872</v>
      </c>
      <c r="AP35" s="185" t="s">
        <v>872</v>
      </c>
      <c r="AQ35" s="185" t="s">
        <v>872</v>
      </c>
      <c r="AR35" s="185" t="s">
        <v>872</v>
      </c>
      <c r="AS35" s="185" t="s">
        <v>872</v>
      </c>
      <c r="AT35" s="185" t="s">
        <v>872</v>
      </c>
      <c r="AU35" s="185" t="s">
        <v>872</v>
      </c>
      <c r="AV35" s="185" t="s">
        <v>872</v>
      </c>
      <c r="AW35" s="185" t="s">
        <v>872</v>
      </c>
      <c r="AX35" s="185" t="s">
        <v>872</v>
      </c>
      <c r="AY35" s="185" t="s">
        <v>872</v>
      </c>
      <c r="AZ35" s="185" t="s">
        <v>872</v>
      </c>
      <c r="BA35" s="185" t="s">
        <v>872</v>
      </c>
      <c r="BB35" s="185" t="s">
        <v>872</v>
      </c>
      <c r="BC35" s="185" t="s">
        <v>872</v>
      </c>
      <c r="BD35" s="185" t="s">
        <v>872</v>
      </c>
      <c r="BE35" s="185" t="s">
        <v>872</v>
      </c>
      <c r="BF35" s="185" t="s">
        <v>872</v>
      </c>
      <c r="BG35" s="185" t="s">
        <v>872</v>
      </c>
      <c r="BH35" s="185" t="s">
        <v>872</v>
      </c>
      <c r="BI35" s="185" t="s">
        <v>872</v>
      </c>
      <c r="BJ35" s="185" t="s">
        <v>872</v>
      </c>
      <c r="BK35" s="185" t="s">
        <v>872</v>
      </c>
      <c r="BL35" s="185" t="s">
        <v>872</v>
      </c>
      <c r="BM35" s="185" t="s">
        <v>872</v>
      </c>
      <c r="BN35" s="185" t="s">
        <v>872</v>
      </c>
      <c r="BO35" s="185" t="s">
        <v>872</v>
      </c>
      <c r="BP35" s="185" t="s">
        <v>872</v>
      </c>
      <c r="BQ35" s="185" t="s">
        <v>872</v>
      </c>
      <c r="BR35" s="185" t="s">
        <v>872</v>
      </c>
      <c r="BS35" s="185" t="s">
        <v>872</v>
      </c>
      <c r="BT35" s="185" t="s">
        <v>872</v>
      </c>
      <c r="BU35" s="185" t="s">
        <v>872</v>
      </c>
      <c r="BV35" s="185" t="s">
        <v>872</v>
      </c>
      <c r="BW35" s="185" t="s">
        <v>872</v>
      </c>
      <c r="BX35" s="185" t="s">
        <v>872</v>
      </c>
      <c r="BY35" s="185" t="s">
        <v>872</v>
      </c>
      <c r="BZ35" s="185" t="s">
        <v>872</v>
      </c>
      <c r="CA35" s="185" t="s">
        <v>872</v>
      </c>
    </row>
    <row r="36" spans="1:79" s="3" customFormat="1" ht="37.5" hidden="1" customHeight="1" outlineLevel="1" x14ac:dyDescent="0.2">
      <c r="A36" s="123" t="s">
        <v>439</v>
      </c>
      <c r="B36" s="124" t="s">
        <v>853</v>
      </c>
      <c r="C36" s="28" t="s">
        <v>872</v>
      </c>
      <c r="D36" s="136" t="s">
        <v>872</v>
      </c>
      <c r="E36" s="185" t="s">
        <v>872</v>
      </c>
      <c r="F36" s="136" t="s">
        <v>872</v>
      </c>
      <c r="G36" s="185" t="s">
        <v>872</v>
      </c>
      <c r="H36" s="185" t="s">
        <v>872</v>
      </c>
      <c r="I36" s="232" t="s">
        <v>872</v>
      </c>
      <c r="J36" s="185" t="s">
        <v>872</v>
      </c>
      <c r="K36" s="185" t="s">
        <v>872</v>
      </c>
      <c r="L36" s="185" t="s">
        <v>872</v>
      </c>
      <c r="M36" s="185" t="s">
        <v>872</v>
      </c>
      <c r="N36" s="185" t="s">
        <v>872</v>
      </c>
      <c r="O36" s="185" t="s">
        <v>872</v>
      </c>
      <c r="P36" s="185" t="s">
        <v>872</v>
      </c>
      <c r="Q36" s="185" t="s">
        <v>872</v>
      </c>
      <c r="R36" s="185" t="s">
        <v>872</v>
      </c>
      <c r="S36" s="185" t="s">
        <v>872</v>
      </c>
      <c r="T36" s="185" t="s">
        <v>872</v>
      </c>
      <c r="U36" s="185" t="s">
        <v>872</v>
      </c>
      <c r="V36" s="185" t="s">
        <v>872</v>
      </c>
      <c r="W36" s="185" t="s">
        <v>872</v>
      </c>
      <c r="X36" s="185" t="s">
        <v>872</v>
      </c>
      <c r="Y36" s="185" t="s">
        <v>872</v>
      </c>
      <c r="Z36" s="185" t="s">
        <v>872</v>
      </c>
      <c r="AA36" s="185" t="s">
        <v>872</v>
      </c>
      <c r="AB36" s="185" t="s">
        <v>872</v>
      </c>
      <c r="AC36" s="185" t="s">
        <v>872</v>
      </c>
      <c r="AD36" s="185" t="s">
        <v>872</v>
      </c>
      <c r="AE36" s="185" t="s">
        <v>872</v>
      </c>
      <c r="AF36" s="185" t="s">
        <v>872</v>
      </c>
      <c r="AG36" s="28" t="s">
        <v>872</v>
      </c>
      <c r="AH36" s="233" t="s">
        <v>872</v>
      </c>
      <c r="AI36" s="234" t="s">
        <v>872</v>
      </c>
      <c r="AJ36" s="234" t="s">
        <v>872</v>
      </c>
      <c r="AK36" s="233" t="s">
        <v>872</v>
      </c>
      <c r="AL36" s="234" t="s">
        <v>872</v>
      </c>
      <c r="AM36" s="234" t="s">
        <v>872</v>
      </c>
      <c r="AN36" s="185" t="s">
        <v>872</v>
      </c>
      <c r="AO36" s="185" t="s">
        <v>872</v>
      </c>
      <c r="AP36" s="185" t="s">
        <v>872</v>
      </c>
      <c r="AQ36" s="185" t="s">
        <v>872</v>
      </c>
      <c r="AR36" s="185" t="s">
        <v>872</v>
      </c>
      <c r="AS36" s="185" t="s">
        <v>872</v>
      </c>
      <c r="AT36" s="185" t="s">
        <v>872</v>
      </c>
      <c r="AU36" s="185" t="s">
        <v>872</v>
      </c>
      <c r="AV36" s="185" t="s">
        <v>872</v>
      </c>
      <c r="AW36" s="185" t="s">
        <v>872</v>
      </c>
      <c r="AX36" s="185" t="s">
        <v>872</v>
      </c>
      <c r="AY36" s="185" t="s">
        <v>872</v>
      </c>
      <c r="AZ36" s="185" t="s">
        <v>872</v>
      </c>
      <c r="BA36" s="185" t="s">
        <v>872</v>
      </c>
      <c r="BB36" s="185" t="s">
        <v>872</v>
      </c>
      <c r="BC36" s="185" t="s">
        <v>872</v>
      </c>
      <c r="BD36" s="185" t="s">
        <v>872</v>
      </c>
      <c r="BE36" s="185" t="s">
        <v>872</v>
      </c>
      <c r="BF36" s="185" t="s">
        <v>872</v>
      </c>
      <c r="BG36" s="185" t="s">
        <v>872</v>
      </c>
      <c r="BH36" s="185" t="s">
        <v>872</v>
      </c>
      <c r="BI36" s="185" t="s">
        <v>872</v>
      </c>
      <c r="BJ36" s="185" t="s">
        <v>872</v>
      </c>
      <c r="BK36" s="185" t="s">
        <v>872</v>
      </c>
      <c r="BL36" s="185" t="s">
        <v>872</v>
      </c>
      <c r="BM36" s="185" t="s">
        <v>872</v>
      </c>
      <c r="BN36" s="185" t="s">
        <v>872</v>
      </c>
      <c r="BO36" s="185" t="s">
        <v>872</v>
      </c>
      <c r="BP36" s="185" t="s">
        <v>872</v>
      </c>
      <c r="BQ36" s="185" t="s">
        <v>872</v>
      </c>
      <c r="BR36" s="185" t="s">
        <v>872</v>
      </c>
      <c r="BS36" s="185" t="s">
        <v>872</v>
      </c>
      <c r="BT36" s="185" t="s">
        <v>872</v>
      </c>
      <c r="BU36" s="185" t="s">
        <v>872</v>
      </c>
      <c r="BV36" s="185" t="s">
        <v>872</v>
      </c>
      <c r="BW36" s="185" t="s">
        <v>872</v>
      </c>
      <c r="BX36" s="185" t="s">
        <v>872</v>
      </c>
      <c r="BY36" s="185" t="s">
        <v>872</v>
      </c>
      <c r="BZ36" s="185" t="s">
        <v>872</v>
      </c>
      <c r="CA36" s="185" t="s">
        <v>872</v>
      </c>
    </row>
    <row r="37" spans="1:79" s="3" customFormat="1" ht="37.5" hidden="1" customHeight="1" outlineLevel="1" x14ac:dyDescent="0.2">
      <c r="A37" s="123" t="s">
        <v>444</v>
      </c>
      <c r="B37" s="124" t="s">
        <v>854</v>
      </c>
      <c r="C37" s="28" t="s">
        <v>872</v>
      </c>
      <c r="D37" s="136" t="s">
        <v>872</v>
      </c>
      <c r="E37" s="185" t="s">
        <v>872</v>
      </c>
      <c r="F37" s="136" t="s">
        <v>872</v>
      </c>
      <c r="G37" s="185" t="s">
        <v>872</v>
      </c>
      <c r="H37" s="185" t="s">
        <v>872</v>
      </c>
      <c r="I37" s="232" t="s">
        <v>872</v>
      </c>
      <c r="J37" s="185" t="s">
        <v>872</v>
      </c>
      <c r="K37" s="185" t="s">
        <v>872</v>
      </c>
      <c r="L37" s="185" t="s">
        <v>872</v>
      </c>
      <c r="M37" s="185" t="s">
        <v>872</v>
      </c>
      <c r="N37" s="185" t="s">
        <v>872</v>
      </c>
      <c r="O37" s="185" t="s">
        <v>872</v>
      </c>
      <c r="P37" s="185" t="s">
        <v>872</v>
      </c>
      <c r="Q37" s="185" t="s">
        <v>872</v>
      </c>
      <c r="R37" s="185" t="s">
        <v>872</v>
      </c>
      <c r="S37" s="185" t="s">
        <v>872</v>
      </c>
      <c r="T37" s="185" t="s">
        <v>872</v>
      </c>
      <c r="U37" s="185" t="s">
        <v>872</v>
      </c>
      <c r="V37" s="185" t="s">
        <v>872</v>
      </c>
      <c r="W37" s="185" t="s">
        <v>872</v>
      </c>
      <c r="X37" s="185" t="s">
        <v>872</v>
      </c>
      <c r="Y37" s="185" t="s">
        <v>872</v>
      </c>
      <c r="Z37" s="185" t="s">
        <v>872</v>
      </c>
      <c r="AA37" s="185" t="s">
        <v>872</v>
      </c>
      <c r="AB37" s="185" t="s">
        <v>872</v>
      </c>
      <c r="AC37" s="185" t="s">
        <v>872</v>
      </c>
      <c r="AD37" s="185" t="s">
        <v>872</v>
      </c>
      <c r="AE37" s="185" t="s">
        <v>872</v>
      </c>
      <c r="AF37" s="185" t="s">
        <v>872</v>
      </c>
      <c r="AG37" s="28" t="s">
        <v>872</v>
      </c>
      <c r="AH37" s="233" t="s">
        <v>872</v>
      </c>
      <c r="AI37" s="234" t="s">
        <v>872</v>
      </c>
      <c r="AJ37" s="234" t="s">
        <v>872</v>
      </c>
      <c r="AK37" s="233" t="s">
        <v>872</v>
      </c>
      <c r="AL37" s="234" t="s">
        <v>872</v>
      </c>
      <c r="AM37" s="234" t="s">
        <v>872</v>
      </c>
      <c r="AN37" s="185" t="s">
        <v>872</v>
      </c>
      <c r="AO37" s="185" t="s">
        <v>872</v>
      </c>
      <c r="AP37" s="185" t="s">
        <v>872</v>
      </c>
      <c r="AQ37" s="185" t="s">
        <v>872</v>
      </c>
      <c r="AR37" s="185" t="s">
        <v>872</v>
      </c>
      <c r="AS37" s="185" t="s">
        <v>872</v>
      </c>
      <c r="AT37" s="185" t="s">
        <v>872</v>
      </c>
      <c r="AU37" s="185" t="s">
        <v>872</v>
      </c>
      <c r="AV37" s="185" t="s">
        <v>872</v>
      </c>
      <c r="AW37" s="185" t="s">
        <v>872</v>
      </c>
      <c r="AX37" s="185" t="s">
        <v>872</v>
      </c>
      <c r="AY37" s="185" t="s">
        <v>872</v>
      </c>
      <c r="AZ37" s="185" t="s">
        <v>872</v>
      </c>
      <c r="BA37" s="185" t="s">
        <v>872</v>
      </c>
      <c r="BB37" s="185" t="s">
        <v>872</v>
      </c>
      <c r="BC37" s="185" t="s">
        <v>872</v>
      </c>
      <c r="BD37" s="185" t="s">
        <v>872</v>
      </c>
      <c r="BE37" s="185" t="s">
        <v>872</v>
      </c>
      <c r="BF37" s="185" t="s">
        <v>872</v>
      </c>
      <c r="BG37" s="185" t="s">
        <v>872</v>
      </c>
      <c r="BH37" s="185" t="s">
        <v>872</v>
      </c>
      <c r="BI37" s="185" t="s">
        <v>872</v>
      </c>
      <c r="BJ37" s="185" t="s">
        <v>872</v>
      </c>
      <c r="BK37" s="185" t="s">
        <v>872</v>
      </c>
      <c r="BL37" s="185" t="s">
        <v>872</v>
      </c>
      <c r="BM37" s="185" t="s">
        <v>872</v>
      </c>
      <c r="BN37" s="185" t="s">
        <v>872</v>
      </c>
      <c r="BO37" s="185" t="s">
        <v>872</v>
      </c>
      <c r="BP37" s="185" t="s">
        <v>872</v>
      </c>
      <c r="BQ37" s="185" t="s">
        <v>872</v>
      </c>
      <c r="BR37" s="185" t="s">
        <v>872</v>
      </c>
      <c r="BS37" s="185" t="s">
        <v>872</v>
      </c>
      <c r="BT37" s="185" t="s">
        <v>872</v>
      </c>
      <c r="BU37" s="185" t="s">
        <v>872</v>
      </c>
      <c r="BV37" s="185" t="s">
        <v>872</v>
      </c>
      <c r="BW37" s="185" t="s">
        <v>872</v>
      </c>
      <c r="BX37" s="185" t="s">
        <v>872</v>
      </c>
      <c r="BY37" s="185" t="s">
        <v>872</v>
      </c>
      <c r="BZ37" s="185" t="s">
        <v>872</v>
      </c>
      <c r="CA37" s="185" t="s">
        <v>872</v>
      </c>
    </row>
    <row r="38" spans="1:79" s="3" customFormat="1" ht="37.5" hidden="1" customHeight="1" outlineLevel="1" x14ac:dyDescent="0.2">
      <c r="A38" s="123" t="s">
        <v>446</v>
      </c>
      <c r="B38" s="124" t="s">
        <v>855</v>
      </c>
      <c r="C38" s="28" t="s">
        <v>872</v>
      </c>
      <c r="D38" s="136" t="s">
        <v>872</v>
      </c>
      <c r="E38" s="185" t="s">
        <v>872</v>
      </c>
      <c r="F38" s="136" t="s">
        <v>872</v>
      </c>
      <c r="G38" s="185" t="s">
        <v>872</v>
      </c>
      <c r="H38" s="185" t="s">
        <v>872</v>
      </c>
      <c r="I38" s="232" t="s">
        <v>872</v>
      </c>
      <c r="J38" s="185" t="s">
        <v>872</v>
      </c>
      <c r="K38" s="185" t="s">
        <v>872</v>
      </c>
      <c r="L38" s="185" t="s">
        <v>872</v>
      </c>
      <c r="M38" s="185" t="s">
        <v>872</v>
      </c>
      <c r="N38" s="185" t="s">
        <v>872</v>
      </c>
      <c r="O38" s="185" t="s">
        <v>872</v>
      </c>
      <c r="P38" s="185" t="s">
        <v>872</v>
      </c>
      <c r="Q38" s="185" t="s">
        <v>872</v>
      </c>
      <c r="R38" s="185" t="s">
        <v>872</v>
      </c>
      <c r="S38" s="185" t="s">
        <v>872</v>
      </c>
      <c r="T38" s="185" t="s">
        <v>872</v>
      </c>
      <c r="U38" s="185" t="s">
        <v>872</v>
      </c>
      <c r="V38" s="185" t="s">
        <v>872</v>
      </c>
      <c r="W38" s="185" t="s">
        <v>872</v>
      </c>
      <c r="X38" s="185" t="s">
        <v>872</v>
      </c>
      <c r="Y38" s="185" t="s">
        <v>872</v>
      </c>
      <c r="Z38" s="185" t="s">
        <v>872</v>
      </c>
      <c r="AA38" s="185" t="s">
        <v>872</v>
      </c>
      <c r="AB38" s="185" t="s">
        <v>872</v>
      </c>
      <c r="AC38" s="185" t="s">
        <v>872</v>
      </c>
      <c r="AD38" s="185" t="s">
        <v>872</v>
      </c>
      <c r="AE38" s="185" t="s">
        <v>872</v>
      </c>
      <c r="AF38" s="185" t="s">
        <v>872</v>
      </c>
      <c r="AG38" s="28" t="s">
        <v>872</v>
      </c>
      <c r="AH38" s="233" t="s">
        <v>872</v>
      </c>
      <c r="AI38" s="234" t="s">
        <v>872</v>
      </c>
      <c r="AJ38" s="234" t="s">
        <v>872</v>
      </c>
      <c r="AK38" s="233" t="s">
        <v>872</v>
      </c>
      <c r="AL38" s="234" t="s">
        <v>872</v>
      </c>
      <c r="AM38" s="234" t="s">
        <v>872</v>
      </c>
      <c r="AN38" s="185" t="s">
        <v>872</v>
      </c>
      <c r="AO38" s="185" t="s">
        <v>872</v>
      </c>
      <c r="AP38" s="185" t="s">
        <v>872</v>
      </c>
      <c r="AQ38" s="185" t="s">
        <v>872</v>
      </c>
      <c r="AR38" s="185" t="s">
        <v>872</v>
      </c>
      <c r="AS38" s="185" t="s">
        <v>872</v>
      </c>
      <c r="AT38" s="185" t="s">
        <v>872</v>
      </c>
      <c r="AU38" s="185" t="s">
        <v>872</v>
      </c>
      <c r="AV38" s="185" t="s">
        <v>872</v>
      </c>
      <c r="AW38" s="185" t="s">
        <v>872</v>
      </c>
      <c r="AX38" s="185" t="s">
        <v>872</v>
      </c>
      <c r="AY38" s="185" t="s">
        <v>872</v>
      </c>
      <c r="AZ38" s="185" t="s">
        <v>872</v>
      </c>
      <c r="BA38" s="185" t="s">
        <v>872</v>
      </c>
      <c r="BB38" s="185" t="s">
        <v>872</v>
      </c>
      <c r="BC38" s="185" t="s">
        <v>872</v>
      </c>
      <c r="BD38" s="185" t="s">
        <v>872</v>
      </c>
      <c r="BE38" s="185" t="s">
        <v>872</v>
      </c>
      <c r="BF38" s="185" t="s">
        <v>872</v>
      </c>
      <c r="BG38" s="185" t="s">
        <v>872</v>
      </c>
      <c r="BH38" s="185" t="s">
        <v>872</v>
      </c>
      <c r="BI38" s="185" t="s">
        <v>872</v>
      </c>
      <c r="BJ38" s="185" t="s">
        <v>872</v>
      </c>
      <c r="BK38" s="185" t="s">
        <v>872</v>
      </c>
      <c r="BL38" s="185" t="s">
        <v>872</v>
      </c>
      <c r="BM38" s="185" t="s">
        <v>872</v>
      </c>
      <c r="BN38" s="185" t="s">
        <v>872</v>
      </c>
      <c r="BO38" s="185" t="s">
        <v>872</v>
      </c>
      <c r="BP38" s="185" t="s">
        <v>872</v>
      </c>
      <c r="BQ38" s="185" t="s">
        <v>872</v>
      </c>
      <c r="BR38" s="185" t="s">
        <v>872</v>
      </c>
      <c r="BS38" s="185" t="s">
        <v>872</v>
      </c>
      <c r="BT38" s="185" t="s">
        <v>872</v>
      </c>
      <c r="BU38" s="185" t="s">
        <v>872</v>
      </c>
      <c r="BV38" s="185" t="s">
        <v>872</v>
      </c>
      <c r="BW38" s="185" t="s">
        <v>872</v>
      </c>
      <c r="BX38" s="185" t="s">
        <v>872</v>
      </c>
      <c r="BY38" s="185" t="s">
        <v>872</v>
      </c>
      <c r="BZ38" s="185" t="s">
        <v>872</v>
      </c>
      <c r="CA38" s="185" t="s">
        <v>872</v>
      </c>
    </row>
    <row r="39" spans="1:79" s="3" customFormat="1" ht="30" customHeight="1" collapsed="1" x14ac:dyDescent="0.2">
      <c r="A39" s="123" t="s">
        <v>24</v>
      </c>
      <c r="B39" s="124" t="s">
        <v>856</v>
      </c>
      <c r="C39" s="28" t="s">
        <v>872</v>
      </c>
      <c r="D39" s="136" t="s">
        <v>872</v>
      </c>
      <c r="E39" s="185" t="s">
        <v>872</v>
      </c>
      <c r="F39" s="136" t="s">
        <v>872</v>
      </c>
      <c r="G39" s="185" t="s">
        <v>872</v>
      </c>
      <c r="H39" s="185" t="s">
        <v>872</v>
      </c>
      <c r="I39" s="232" t="s">
        <v>872</v>
      </c>
      <c r="J39" s="185" t="s">
        <v>872</v>
      </c>
      <c r="K39" s="185" t="s">
        <v>872</v>
      </c>
      <c r="L39" s="185" t="s">
        <v>872</v>
      </c>
      <c r="M39" s="185" t="s">
        <v>872</v>
      </c>
      <c r="N39" s="185" t="s">
        <v>872</v>
      </c>
      <c r="O39" s="185" t="s">
        <v>872</v>
      </c>
      <c r="P39" s="185" t="s">
        <v>872</v>
      </c>
      <c r="Q39" s="185" t="s">
        <v>872</v>
      </c>
      <c r="R39" s="185" t="s">
        <v>872</v>
      </c>
      <c r="S39" s="185" t="s">
        <v>872</v>
      </c>
      <c r="T39" s="185" t="s">
        <v>872</v>
      </c>
      <c r="U39" s="185" t="s">
        <v>872</v>
      </c>
      <c r="V39" s="185" t="s">
        <v>872</v>
      </c>
      <c r="W39" s="185" t="s">
        <v>872</v>
      </c>
      <c r="X39" s="185" t="s">
        <v>872</v>
      </c>
      <c r="Y39" s="185" t="s">
        <v>872</v>
      </c>
      <c r="Z39" s="185" t="s">
        <v>872</v>
      </c>
      <c r="AA39" s="185" t="s">
        <v>872</v>
      </c>
      <c r="AB39" s="185" t="s">
        <v>872</v>
      </c>
      <c r="AC39" s="185" t="s">
        <v>872</v>
      </c>
      <c r="AD39" s="185" t="s">
        <v>872</v>
      </c>
      <c r="AE39" s="185" t="s">
        <v>872</v>
      </c>
      <c r="AF39" s="185" t="s">
        <v>872</v>
      </c>
      <c r="AG39" s="28" t="s">
        <v>872</v>
      </c>
      <c r="AH39" s="233" t="s">
        <v>872</v>
      </c>
      <c r="AI39" s="234" t="s">
        <v>872</v>
      </c>
      <c r="AJ39" s="234" t="s">
        <v>872</v>
      </c>
      <c r="AK39" s="233" t="s">
        <v>872</v>
      </c>
      <c r="AL39" s="234" t="s">
        <v>872</v>
      </c>
      <c r="AM39" s="234" t="s">
        <v>872</v>
      </c>
      <c r="AN39" s="185" t="s">
        <v>872</v>
      </c>
      <c r="AO39" s="185" t="s">
        <v>872</v>
      </c>
      <c r="AP39" s="185" t="s">
        <v>872</v>
      </c>
      <c r="AQ39" s="185" t="s">
        <v>872</v>
      </c>
      <c r="AR39" s="185" t="s">
        <v>872</v>
      </c>
      <c r="AS39" s="185" t="s">
        <v>872</v>
      </c>
      <c r="AT39" s="185" t="s">
        <v>872</v>
      </c>
      <c r="AU39" s="185" t="s">
        <v>872</v>
      </c>
      <c r="AV39" s="185" t="s">
        <v>872</v>
      </c>
      <c r="AW39" s="185" t="s">
        <v>872</v>
      </c>
      <c r="AX39" s="185" t="s">
        <v>872</v>
      </c>
      <c r="AY39" s="185" t="s">
        <v>872</v>
      </c>
      <c r="AZ39" s="185" t="s">
        <v>872</v>
      </c>
      <c r="BA39" s="185" t="s">
        <v>872</v>
      </c>
      <c r="BB39" s="185" t="s">
        <v>872</v>
      </c>
      <c r="BC39" s="185" t="s">
        <v>872</v>
      </c>
      <c r="BD39" s="185" t="s">
        <v>872</v>
      </c>
      <c r="BE39" s="185" t="s">
        <v>872</v>
      </c>
      <c r="BF39" s="185" t="s">
        <v>872</v>
      </c>
      <c r="BG39" s="185" t="s">
        <v>872</v>
      </c>
      <c r="BH39" s="185" t="s">
        <v>872</v>
      </c>
      <c r="BI39" s="185" t="s">
        <v>872</v>
      </c>
      <c r="BJ39" s="185" t="s">
        <v>872</v>
      </c>
      <c r="BK39" s="185" t="s">
        <v>872</v>
      </c>
      <c r="BL39" s="185" t="s">
        <v>872</v>
      </c>
      <c r="BM39" s="185" t="s">
        <v>872</v>
      </c>
      <c r="BN39" s="185" t="s">
        <v>872</v>
      </c>
      <c r="BO39" s="185" t="s">
        <v>872</v>
      </c>
      <c r="BP39" s="185" t="s">
        <v>872</v>
      </c>
      <c r="BQ39" s="185" t="s">
        <v>872</v>
      </c>
      <c r="BR39" s="185" t="s">
        <v>872</v>
      </c>
      <c r="BS39" s="185" t="s">
        <v>872</v>
      </c>
      <c r="BT39" s="185" t="s">
        <v>872</v>
      </c>
      <c r="BU39" s="185" t="s">
        <v>872</v>
      </c>
      <c r="BV39" s="185" t="s">
        <v>872</v>
      </c>
      <c r="BW39" s="185" t="s">
        <v>872</v>
      </c>
      <c r="BX39" s="185" t="s">
        <v>872</v>
      </c>
      <c r="BY39" s="185" t="s">
        <v>872</v>
      </c>
      <c r="BZ39" s="185" t="s">
        <v>872</v>
      </c>
      <c r="CA39" s="185" t="s">
        <v>872</v>
      </c>
    </row>
    <row r="40" spans="1:79" s="3" customFormat="1" ht="37.5" hidden="1" customHeight="1" outlineLevel="1" x14ac:dyDescent="0.2">
      <c r="A40" s="123" t="s">
        <v>467</v>
      </c>
      <c r="B40" s="124" t="s">
        <v>857</v>
      </c>
      <c r="C40" s="28" t="s">
        <v>872</v>
      </c>
      <c r="D40" s="136" t="s">
        <v>872</v>
      </c>
      <c r="E40" s="185" t="s">
        <v>872</v>
      </c>
      <c r="F40" s="136" t="s">
        <v>872</v>
      </c>
      <c r="G40" s="185" t="s">
        <v>872</v>
      </c>
      <c r="H40" s="185" t="s">
        <v>872</v>
      </c>
      <c r="I40" s="232" t="s">
        <v>872</v>
      </c>
      <c r="J40" s="185" t="s">
        <v>872</v>
      </c>
      <c r="K40" s="185" t="s">
        <v>872</v>
      </c>
      <c r="L40" s="185" t="s">
        <v>872</v>
      </c>
      <c r="M40" s="185" t="s">
        <v>872</v>
      </c>
      <c r="N40" s="185" t="s">
        <v>872</v>
      </c>
      <c r="O40" s="185" t="s">
        <v>872</v>
      </c>
      <c r="P40" s="185" t="s">
        <v>872</v>
      </c>
      <c r="Q40" s="185" t="s">
        <v>872</v>
      </c>
      <c r="R40" s="185" t="s">
        <v>872</v>
      </c>
      <c r="S40" s="185" t="s">
        <v>872</v>
      </c>
      <c r="T40" s="185" t="s">
        <v>872</v>
      </c>
      <c r="U40" s="185" t="s">
        <v>872</v>
      </c>
      <c r="V40" s="185" t="s">
        <v>872</v>
      </c>
      <c r="W40" s="185" t="s">
        <v>872</v>
      </c>
      <c r="X40" s="185" t="s">
        <v>872</v>
      </c>
      <c r="Y40" s="185" t="s">
        <v>872</v>
      </c>
      <c r="Z40" s="185" t="s">
        <v>872</v>
      </c>
      <c r="AA40" s="185" t="s">
        <v>872</v>
      </c>
      <c r="AB40" s="185" t="s">
        <v>872</v>
      </c>
      <c r="AC40" s="185" t="s">
        <v>872</v>
      </c>
      <c r="AD40" s="185" t="s">
        <v>872</v>
      </c>
      <c r="AE40" s="185" t="s">
        <v>872</v>
      </c>
      <c r="AF40" s="185" t="s">
        <v>872</v>
      </c>
      <c r="AG40" s="28" t="s">
        <v>872</v>
      </c>
      <c r="AH40" s="233" t="s">
        <v>872</v>
      </c>
      <c r="AI40" s="234" t="s">
        <v>872</v>
      </c>
      <c r="AJ40" s="234" t="s">
        <v>872</v>
      </c>
      <c r="AK40" s="233" t="s">
        <v>872</v>
      </c>
      <c r="AL40" s="234" t="s">
        <v>872</v>
      </c>
      <c r="AM40" s="234" t="s">
        <v>872</v>
      </c>
      <c r="AN40" s="185" t="s">
        <v>872</v>
      </c>
      <c r="AO40" s="185" t="s">
        <v>872</v>
      </c>
      <c r="AP40" s="185" t="s">
        <v>872</v>
      </c>
      <c r="AQ40" s="185" t="s">
        <v>872</v>
      </c>
      <c r="AR40" s="185" t="s">
        <v>872</v>
      </c>
      <c r="AS40" s="185" t="s">
        <v>872</v>
      </c>
      <c r="AT40" s="185" t="s">
        <v>872</v>
      </c>
      <c r="AU40" s="185" t="s">
        <v>872</v>
      </c>
      <c r="AV40" s="185" t="s">
        <v>872</v>
      </c>
      <c r="AW40" s="185" t="s">
        <v>872</v>
      </c>
      <c r="AX40" s="185" t="s">
        <v>872</v>
      </c>
      <c r="AY40" s="185" t="s">
        <v>872</v>
      </c>
      <c r="AZ40" s="185" t="s">
        <v>872</v>
      </c>
      <c r="BA40" s="185" t="s">
        <v>872</v>
      </c>
      <c r="BB40" s="185" t="s">
        <v>872</v>
      </c>
      <c r="BC40" s="185" t="s">
        <v>872</v>
      </c>
      <c r="BD40" s="185" t="s">
        <v>872</v>
      </c>
      <c r="BE40" s="185" t="s">
        <v>872</v>
      </c>
      <c r="BF40" s="185" t="s">
        <v>872</v>
      </c>
      <c r="BG40" s="185" t="s">
        <v>872</v>
      </c>
      <c r="BH40" s="185" t="s">
        <v>872</v>
      </c>
      <c r="BI40" s="185" t="s">
        <v>872</v>
      </c>
      <c r="BJ40" s="185" t="s">
        <v>872</v>
      </c>
      <c r="BK40" s="185" t="s">
        <v>872</v>
      </c>
      <c r="BL40" s="185" t="s">
        <v>872</v>
      </c>
      <c r="BM40" s="185" t="s">
        <v>872</v>
      </c>
      <c r="BN40" s="185" t="s">
        <v>872</v>
      </c>
      <c r="BO40" s="185" t="s">
        <v>872</v>
      </c>
      <c r="BP40" s="185" t="s">
        <v>872</v>
      </c>
      <c r="BQ40" s="185" t="s">
        <v>872</v>
      </c>
      <c r="BR40" s="185" t="s">
        <v>872</v>
      </c>
      <c r="BS40" s="185" t="s">
        <v>872</v>
      </c>
      <c r="BT40" s="185" t="s">
        <v>872</v>
      </c>
      <c r="BU40" s="185" t="s">
        <v>872</v>
      </c>
      <c r="BV40" s="185" t="s">
        <v>872</v>
      </c>
      <c r="BW40" s="185" t="s">
        <v>872</v>
      </c>
      <c r="BX40" s="185" t="s">
        <v>872</v>
      </c>
      <c r="BY40" s="185" t="s">
        <v>872</v>
      </c>
      <c r="BZ40" s="185" t="s">
        <v>872</v>
      </c>
      <c r="CA40" s="185" t="s">
        <v>872</v>
      </c>
    </row>
    <row r="41" spans="1:79" s="3" customFormat="1" ht="37.5" hidden="1" customHeight="1" outlineLevel="1" x14ac:dyDescent="0.2">
      <c r="A41" s="123" t="s">
        <v>468</v>
      </c>
      <c r="B41" s="124" t="s">
        <v>858</v>
      </c>
      <c r="C41" s="28" t="s">
        <v>872</v>
      </c>
      <c r="D41" s="136" t="s">
        <v>872</v>
      </c>
      <c r="E41" s="185" t="s">
        <v>872</v>
      </c>
      <c r="F41" s="136" t="s">
        <v>872</v>
      </c>
      <c r="G41" s="185" t="s">
        <v>872</v>
      </c>
      <c r="H41" s="185" t="s">
        <v>872</v>
      </c>
      <c r="I41" s="232" t="s">
        <v>872</v>
      </c>
      <c r="J41" s="185" t="s">
        <v>872</v>
      </c>
      <c r="K41" s="185" t="s">
        <v>872</v>
      </c>
      <c r="L41" s="185" t="s">
        <v>872</v>
      </c>
      <c r="M41" s="185" t="s">
        <v>872</v>
      </c>
      <c r="N41" s="185" t="s">
        <v>872</v>
      </c>
      <c r="O41" s="185" t="s">
        <v>872</v>
      </c>
      <c r="P41" s="185" t="s">
        <v>872</v>
      </c>
      <c r="Q41" s="185" t="s">
        <v>872</v>
      </c>
      <c r="R41" s="185" t="s">
        <v>872</v>
      </c>
      <c r="S41" s="185" t="s">
        <v>872</v>
      </c>
      <c r="T41" s="185" t="s">
        <v>872</v>
      </c>
      <c r="U41" s="185" t="s">
        <v>872</v>
      </c>
      <c r="V41" s="185" t="s">
        <v>872</v>
      </c>
      <c r="W41" s="185" t="s">
        <v>872</v>
      </c>
      <c r="X41" s="185" t="s">
        <v>872</v>
      </c>
      <c r="Y41" s="185" t="s">
        <v>872</v>
      </c>
      <c r="Z41" s="185" t="s">
        <v>872</v>
      </c>
      <c r="AA41" s="185" t="s">
        <v>872</v>
      </c>
      <c r="AB41" s="185" t="s">
        <v>872</v>
      </c>
      <c r="AC41" s="185" t="s">
        <v>872</v>
      </c>
      <c r="AD41" s="185" t="s">
        <v>872</v>
      </c>
      <c r="AE41" s="185" t="s">
        <v>872</v>
      </c>
      <c r="AF41" s="185" t="s">
        <v>872</v>
      </c>
      <c r="AG41" s="28" t="s">
        <v>872</v>
      </c>
      <c r="AH41" s="233" t="s">
        <v>872</v>
      </c>
      <c r="AI41" s="234" t="s">
        <v>872</v>
      </c>
      <c r="AJ41" s="234" t="s">
        <v>872</v>
      </c>
      <c r="AK41" s="233" t="s">
        <v>872</v>
      </c>
      <c r="AL41" s="234" t="s">
        <v>872</v>
      </c>
      <c r="AM41" s="234" t="s">
        <v>872</v>
      </c>
      <c r="AN41" s="185" t="s">
        <v>872</v>
      </c>
      <c r="AO41" s="185" t="s">
        <v>872</v>
      </c>
      <c r="AP41" s="185" t="s">
        <v>872</v>
      </c>
      <c r="AQ41" s="185" t="s">
        <v>872</v>
      </c>
      <c r="AR41" s="185" t="s">
        <v>872</v>
      </c>
      <c r="AS41" s="185" t="s">
        <v>872</v>
      </c>
      <c r="AT41" s="185" t="s">
        <v>872</v>
      </c>
      <c r="AU41" s="185" t="s">
        <v>872</v>
      </c>
      <c r="AV41" s="185" t="s">
        <v>872</v>
      </c>
      <c r="AW41" s="185" t="s">
        <v>872</v>
      </c>
      <c r="AX41" s="185" t="s">
        <v>872</v>
      </c>
      <c r="AY41" s="185" t="s">
        <v>872</v>
      </c>
      <c r="AZ41" s="185" t="s">
        <v>872</v>
      </c>
      <c r="BA41" s="185" t="s">
        <v>872</v>
      </c>
      <c r="BB41" s="185" t="s">
        <v>872</v>
      </c>
      <c r="BC41" s="185" t="s">
        <v>872</v>
      </c>
      <c r="BD41" s="185" t="s">
        <v>872</v>
      </c>
      <c r="BE41" s="185" t="s">
        <v>872</v>
      </c>
      <c r="BF41" s="185" t="s">
        <v>872</v>
      </c>
      <c r="BG41" s="185" t="s">
        <v>872</v>
      </c>
      <c r="BH41" s="185" t="s">
        <v>872</v>
      </c>
      <c r="BI41" s="185" t="s">
        <v>872</v>
      </c>
      <c r="BJ41" s="185" t="s">
        <v>872</v>
      </c>
      <c r="BK41" s="185" t="s">
        <v>872</v>
      </c>
      <c r="BL41" s="185" t="s">
        <v>872</v>
      </c>
      <c r="BM41" s="185" t="s">
        <v>872</v>
      </c>
      <c r="BN41" s="185" t="s">
        <v>872</v>
      </c>
      <c r="BO41" s="185" t="s">
        <v>872</v>
      </c>
      <c r="BP41" s="185" t="s">
        <v>872</v>
      </c>
      <c r="BQ41" s="185" t="s">
        <v>872</v>
      </c>
      <c r="BR41" s="185" t="s">
        <v>872</v>
      </c>
      <c r="BS41" s="185" t="s">
        <v>872</v>
      </c>
      <c r="BT41" s="185" t="s">
        <v>872</v>
      </c>
      <c r="BU41" s="185" t="s">
        <v>872</v>
      </c>
      <c r="BV41" s="185" t="s">
        <v>872</v>
      </c>
      <c r="BW41" s="185" t="s">
        <v>872</v>
      </c>
      <c r="BX41" s="185" t="s">
        <v>872</v>
      </c>
      <c r="BY41" s="185" t="s">
        <v>872</v>
      </c>
      <c r="BZ41" s="185" t="s">
        <v>872</v>
      </c>
      <c r="CA41" s="185" t="s">
        <v>872</v>
      </c>
    </row>
    <row r="42" spans="1:79" s="3" customFormat="1" ht="27" customHeight="1" collapsed="1" x14ac:dyDescent="0.2">
      <c r="A42" s="123" t="s">
        <v>26</v>
      </c>
      <c r="B42" s="124" t="s">
        <v>859</v>
      </c>
      <c r="C42" s="28" t="s">
        <v>872</v>
      </c>
      <c r="D42" s="136" t="s">
        <v>872</v>
      </c>
      <c r="E42" s="185" t="s">
        <v>872</v>
      </c>
      <c r="F42" s="136" t="s">
        <v>872</v>
      </c>
      <c r="G42" s="185" t="s">
        <v>872</v>
      </c>
      <c r="H42" s="185" t="s">
        <v>872</v>
      </c>
      <c r="I42" s="232" t="s">
        <v>872</v>
      </c>
      <c r="J42" s="185" t="s">
        <v>872</v>
      </c>
      <c r="K42" s="185" t="s">
        <v>872</v>
      </c>
      <c r="L42" s="185" t="s">
        <v>872</v>
      </c>
      <c r="M42" s="185" t="s">
        <v>872</v>
      </c>
      <c r="N42" s="185" t="s">
        <v>872</v>
      </c>
      <c r="O42" s="185" t="s">
        <v>872</v>
      </c>
      <c r="P42" s="185" t="s">
        <v>872</v>
      </c>
      <c r="Q42" s="185" t="s">
        <v>872</v>
      </c>
      <c r="R42" s="185" t="s">
        <v>872</v>
      </c>
      <c r="S42" s="185" t="s">
        <v>872</v>
      </c>
      <c r="T42" s="185" t="s">
        <v>872</v>
      </c>
      <c r="U42" s="185" t="s">
        <v>872</v>
      </c>
      <c r="V42" s="185" t="s">
        <v>872</v>
      </c>
      <c r="W42" s="185" t="s">
        <v>872</v>
      </c>
      <c r="X42" s="185" t="s">
        <v>872</v>
      </c>
      <c r="Y42" s="185" t="s">
        <v>872</v>
      </c>
      <c r="Z42" s="185" t="s">
        <v>872</v>
      </c>
      <c r="AA42" s="185" t="s">
        <v>872</v>
      </c>
      <c r="AB42" s="185" t="s">
        <v>872</v>
      </c>
      <c r="AC42" s="185" t="s">
        <v>872</v>
      </c>
      <c r="AD42" s="185" t="s">
        <v>872</v>
      </c>
      <c r="AE42" s="185" t="s">
        <v>872</v>
      </c>
      <c r="AF42" s="185" t="s">
        <v>872</v>
      </c>
      <c r="AG42" s="28" t="s">
        <v>872</v>
      </c>
      <c r="AH42" s="233" t="s">
        <v>872</v>
      </c>
      <c r="AI42" s="234" t="s">
        <v>872</v>
      </c>
      <c r="AJ42" s="234" t="s">
        <v>872</v>
      </c>
      <c r="AK42" s="233" t="s">
        <v>872</v>
      </c>
      <c r="AL42" s="234" t="s">
        <v>872</v>
      </c>
      <c r="AM42" s="234" t="s">
        <v>872</v>
      </c>
      <c r="AN42" s="185" t="s">
        <v>872</v>
      </c>
      <c r="AO42" s="185" t="s">
        <v>872</v>
      </c>
      <c r="AP42" s="185" t="s">
        <v>872</v>
      </c>
      <c r="AQ42" s="185" t="s">
        <v>872</v>
      </c>
      <c r="AR42" s="185" t="s">
        <v>872</v>
      </c>
      <c r="AS42" s="185" t="s">
        <v>872</v>
      </c>
      <c r="AT42" s="185" t="s">
        <v>872</v>
      </c>
      <c r="AU42" s="185" t="s">
        <v>872</v>
      </c>
      <c r="AV42" s="185" t="s">
        <v>872</v>
      </c>
      <c r="AW42" s="185" t="s">
        <v>872</v>
      </c>
      <c r="AX42" s="185" t="s">
        <v>872</v>
      </c>
      <c r="AY42" s="185" t="s">
        <v>872</v>
      </c>
      <c r="AZ42" s="185" t="s">
        <v>872</v>
      </c>
      <c r="BA42" s="185" t="s">
        <v>872</v>
      </c>
      <c r="BB42" s="185" t="s">
        <v>872</v>
      </c>
      <c r="BC42" s="185" t="s">
        <v>872</v>
      </c>
      <c r="BD42" s="185" t="s">
        <v>872</v>
      </c>
      <c r="BE42" s="185" t="s">
        <v>872</v>
      </c>
      <c r="BF42" s="185" t="s">
        <v>872</v>
      </c>
      <c r="BG42" s="185" t="s">
        <v>872</v>
      </c>
      <c r="BH42" s="185" t="s">
        <v>872</v>
      </c>
      <c r="BI42" s="185" t="s">
        <v>872</v>
      </c>
      <c r="BJ42" s="185" t="s">
        <v>872</v>
      </c>
      <c r="BK42" s="185" t="s">
        <v>872</v>
      </c>
      <c r="BL42" s="185" t="s">
        <v>872</v>
      </c>
      <c r="BM42" s="185" t="s">
        <v>872</v>
      </c>
      <c r="BN42" s="185" t="s">
        <v>872</v>
      </c>
      <c r="BO42" s="185" t="s">
        <v>872</v>
      </c>
      <c r="BP42" s="185" t="s">
        <v>872</v>
      </c>
      <c r="BQ42" s="185" t="s">
        <v>872</v>
      </c>
      <c r="BR42" s="185" t="s">
        <v>872</v>
      </c>
      <c r="BS42" s="185" t="s">
        <v>872</v>
      </c>
      <c r="BT42" s="185" t="s">
        <v>872</v>
      </c>
      <c r="BU42" s="185" t="s">
        <v>872</v>
      </c>
      <c r="BV42" s="185" t="s">
        <v>872</v>
      </c>
      <c r="BW42" s="185" t="s">
        <v>872</v>
      </c>
      <c r="BX42" s="185" t="s">
        <v>872</v>
      </c>
      <c r="BY42" s="185" t="s">
        <v>872</v>
      </c>
      <c r="BZ42" s="185" t="s">
        <v>872</v>
      </c>
      <c r="CA42" s="185" t="s">
        <v>872</v>
      </c>
    </row>
    <row r="43" spans="1:79" s="3" customFormat="1" ht="25.5" hidden="1" customHeight="1" outlineLevel="1" x14ac:dyDescent="0.2">
      <c r="A43" s="123" t="s">
        <v>860</v>
      </c>
      <c r="B43" s="124" t="s">
        <v>861</v>
      </c>
      <c r="C43" s="28" t="s">
        <v>872</v>
      </c>
      <c r="D43" s="136" t="s">
        <v>872</v>
      </c>
      <c r="E43" s="185" t="s">
        <v>872</v>
      </c>
      <c r="F43" s="136" t="s">
        <v>872</v>
      </c>
      <c r="G43" s="185" t="s">
        <v>872</v>
      </c>
      <c r="H43" s="185" t="s">
        <v>872</v>
      </c>
      <c r="I43" s="232" t="s">
        <v>872</v>
      </c>
      <c r="J43" s="185" t="s">
        <v>872</v>
      </c>
      <c r="K43" s="185" t="s">
        <v>872</v>
      </c>
      <c r="L43" s="185" t="s">
        <v>872</v>
      </c>
      <c r="M43" s="185" t="s">
        <v>872</v>
      </c>
      <c r="N43" s="185" t="s">
        <v>872</v>
      </c>
      <c r="O43" s="185" t="s">
        <v>872</v>
      </c>
      <c r="P43" s="185" t="s">
        <v>872</v>
      </c>
      <c r="Q43" s="185" t="s">
        <v>872</v>
      </c>
      <c r="R43" s="185" t="s">
        <v>872</v>
      </c>
      <c r="S43" s="185" t="s">
        <v>872</v>
      </c>
      <c r="T43" s="185" t="s">
        <v>872</v>
      </c>
      <c r="U43" s="185" t="s">
        <v>872</v>
      </c>
      <c r="V43" s="185" t="s">
        <v>872</v>
      </c>
      <c r="W43" s="185" t="s">
        <v>872</v>
      </c>
      <c r="X43" s="185" t="s">
        <v>872</v>
      </c>
      <c r="Y43" s="185" t="s">
        <v>872</v>
      </c>
      <c r="Z43" s="185" t="s">
        <v>872</v>
      </c>
      <c r="AA43" s="185" t="s">
        <v>872</v>
      </c>
      <c r="AB43" s="185" t="s">
        <v>872</v>
      </c>
      <c r="AC43" s="185" t="s">
        <v>872</v>
      </c>
      <c r="AD43" s="185" t="s">
        <v>872</v>
      </c>
      <c r="AE43" s="185" t="s">
        <v>872</v>
      </c>
      <c r="AF43" s="185" t="s">
        <v>872</v>
      </c>
      <c r="AG43" s="28" t="s">
        <v>872</v>
      </c>
      <c r="AH43" s="233" t="s">
        <v>872</v>
      </c>
      <c r="AI43" s="234" t="s">
        <v>872</v>
      </c>
      <c r="AJ43" s="234" t="s">
        <v>872</v>
      </c>
      <c r="AK43" s="233" t="s">
        <v>872</v>
      </c>
      <c r="AL43" s="234" t="s">
        <v>872</v>
      </c>
      <c r="AM43" s="234" t="s">
        <v>872</v>
      </c>
      <c r="AN43" s="185" t="s">
        <v>872</v>
      </c>
      <c r="AO43" s="185" t="s">
        <v>872</v>
      </c>
      <c r="AP43" s="185" t="s">
        <v>872</v>
      </c>
      <c r="AQ43" s="185" t="s">
        <v>872</v>
      </c>
      <c r="AR43" s="185" t="s">
        <v>872</v>
      </c>
      <c r="AS43" s="185" t="s">
        <v>872</v>
      </c>
      <c r="AT43" s="185" t="s">
        <v>872</v>
      </c>
      <c r="AU43" s="185" t="s">
        <v>872</v>
      </c>
      <c r="AV43" s="185" t="s">
        <v>872</v>
      </c>
      <c r="AW43" s="185" t="s">
        <v>872</v>
      </c>
      <c r="AX43" s="185" t="s">
        <v>872</v>
      </c>
      <c r="AY43" s="185" t="s">
        <v>872</v>
      </c>
      <c r="AZ43" s="185" t="s">
        <v>872</v>
      </c>
      <c r="BA43" s="185" t="s">
        <v>872</v>
      </c>
      <c r="BB43" s="185" t="s">
        <v>872</v>
      </c>
      <c r="BC43" s="185" t="s">
        <v>872</v>
      </c>
      <c r="BD43" s="185" t="s">
        <v>872</v>
      </c>
      <c r="BE43" s="185" t="s">
        <v>872</v>
      </c>
      <c r="BF43" s="185" t="s">
        <v>872</v>
      </c>
      <c r="BG43" s="185" t="s">
        <v>872</v>
      </c>
      <c r="BH43" s="185" t="s">
        <v>872</v>
      </c>
      <c r="BI43" s="185" t="s">
        <v>872</v>
      </c>
      <c r="BJ43" s="185" t="s">
        <v>872</v>
      </c>
      <c r="BK43" s="185" t="s">
        <v>872</v>
      </c>
      <c r="BL43" s="185" t="s">
        <v>872</v>
      </c>
      <c r="BM43" s="185" t="s">
        <v>872</v>
      </c>
      <c r="BN43" s="185" t="s">
        <v>872</v>
      </c>
      <c r="BO43" s="185" t="s">
        <v>872</v>
      </c>
      <c r="BP43" s="185" t="s">
        <v>872</v>
      </c>
      <c r="BQ43" s="185" t="s">
        <v>872</v>
      </c>
      <c r="BR43" s="185" t="s">
        <v>872</v>
      </c>
      <c r="BS43" s="185" t="s">
        <v>872</v>
      </c>
      <c r="BT43" s="185" t="s">
        <v>872</v>
      </c>
      <c r="BU43" s="185" t="s">
        <v>872</v>
      </c>
      <c r="BV43" s="185" t="s">
        <v>872</v>
      </c>
      <c r="BW43" s="185" t="s">
        <v>872</v>
      </c>
      <c r="BX43" s="185" t="s">
        <v>872</v>
      </c>
      <c r="BY43" s="185" t="s">
        <v>872</v>
      </c>
      <c r="BZ43" s="185" t="s">
        <v>872</v>
      </c>
      <c r="CA43" s="185" t="s">
        <v>872</v>
      </c>
    </row>
    <row r="44" spans="1:79" s="3" customFormat="1" ht="25.5" hidden="1" customHeight="1" outlineLevel="1" x14ac:dyDescent="0.2">
      <c r="A44" s="123" t="s">
        <v>860</v>
      </c>
      <c r="B44" s="124" t="s">
        <v>862</v>
      </c>
      <c r="C44" s="28" t="s">
        <v>872</v>
      </c>
      <c r="D44" s="136" t="s">
        <v>872</v>
      </c>
      <c r="E44" s="185" t="s">
        <v>872</v>
      </c>
      <c r="F44" s="136" t="s">
        <v>872</v>
      </c>
      <c r="G44" s="185" t="s">
        <v>872</v>
      </c>
      <c r="H44" s="185" t="s">
        <v>872</v>
      </c>
      <c r="I44" s="232" t="s">
        <v>872</v>
      </c>
      <c r="J44" s="185" t="s">
        <v>872</v>
      </c>
      <c r="K44" s="185" t="s">
        <v>872</v>
      </c>
      <c r="L44" s="185" t="s">
        <v>872</v>
      </c>
      <c r="M44" s="185" t="s">
        <v>872</v>
      </c>
      <c r="N44" s="185" t="s">
        <v>872</v>
      </c>
      <c r="O44" s="185" t="s">
        <v>872</v>
      </c>
      <c r="P44" s="185" t="s">
        <v>872</v>
      </c>
      <c r="Q44" s="185" t="s">
        <v>872</v>
      </c>
      <c r="R44" s="185" t="s">
        <v>872</v>
      </c>
      <c r="S44" s="185" t="s">
        <v>872</v>
      </c>
      <c r="T44" s="185" t="s">
        <v>872</v>
      </c>
      <c r="U44" s="185" t="s">
        <v>872</v>
      </c>
      <c r="V44" s="185" t="s">
        <v>872</v>
      </c>
      <c r="W44" s="185" t="s">
        <v>872</v>
      </c>
      <c r="X44" s="185" t="s">
        <v>872</v>
      </c>
      <c r="Y44" s="185" t="s">
        <v>872</v>
      </c>
      <c r="Z44" s="185" t="s">
        <v>872</v>
      </c>
      <c r="AA44" s="185" t="s">
        <v>872</v>
      </c>
      <c r="AB44" s="185" t="s">
        <v>872</v>
      </c>
      <c r="AC44" s="185" t="s">
        <v>872</v>
      </c>
      <c r="AD44" s="185" t="s">
        <v>872</v>
      </c>
      <c r="AE44" s="185" t="s">
        <v>872</v>
      </c>
      <c r="AF44" s="185" t="s">
        <v>872</v>
      </c>
      <c r="AG44" s="28" t="s">
        <v>872</v>
      </c>
      <c r="AH44" s="233" t="s">
        <v>872</v>
      </c>
      <c r="AI44" s="234" t="s">
        <v>872</v>
      </c>
      <c r="AJ44" s="234" t="s">
        <v>872</v>
      </c>
      <c r="AK44" s="233" t="s">
        <v>872</v>
      </c>
      <c r="AL44" s="234" t="s">
        <v>872</v>
      </c>
      <c r="AM44" s="234" t="s">
        <v>872</v>
      </c>
      <c r="AN44" s="185" t="s">
        <v>872</v>
      </c>
      <c r="AO44" s="185" t="s">
        <v>872</v>
      </c>
      <c r="AP44" s="185" t="s">
        <v>872</v>
      </c>
      <c r="AQ44" s="185" t="s">
        <v>872</v>
      </c>
      <c r="AR44" s="185" t="s">
        <v>872</v>
      </c>
      <c r="AS44" s="185" t="s">
        <v>872</v>
      </c>
      <c r="AT44" s="185" t="s">
        <v>872</v>
      </c>
      <c r="AU44" s="185" t="s">
        <v>872</v>
      </c>
      <c r="AV44" s="185" t="s">
        <v>872</v>
      </c>
      <c r="AW44" s="185" t="s">
        <v>872</v>
      </c>
      <c r="AX44" s="185" t="s">
        <v>872</v>
      </c>
      <c r="AY44" s="185" t="s">
        <v>872</v>
      </c>
      <c r="AZ44" s="185" t="s">
        <v>872</v>
      </c>
      <c r="BA44" s="185" t="s">
        <v>872</v>
      </c>
      <c r="BB44" s="185" t="s">
        <v>872</v>
      </c>
      <c r="BC44" s="185" t="s">
        <v>872</v>
      </c>
      <c r="BD44" s="185" t="s">
        <v>872</v>
      </c>
      <c r="BE44" s="185" t="s">
        <v>872</v>
      </c>
      <c r="BF44" s="185" t="s">
        <v>872</v>
      </c>
      <c r="BG44" s="185" t="s">
        <v>872</v>
      </c>
      <c r="BH44" s="185" t="s">
        <v>872</v>
      </c>
      <c r="BI44" s="185" t="s">
        <v>872</v>
      </c>
      <c r="BJ44" s="185" t="s">
        <v>872</v>
      </c>
      <c r="BK44" s="185" t="s">
        <v>872</v>
      </c>
      <c r="BL44" s="185" t="s">
        <v>872</v>
      </c>
      <c r="BM44" s="185" t="s">
        <v>872</v>
      </c>
      <c r="BN44" s="185" t="s">
        <v>872</v>
      </c>
      <c r="BO44" s="185" t="s">
        <v>872</v>
      </c>
      <c r="BP44" s="185" t="s">
        <v>872</v>
      </c>
      <c r="BQ44" s="185" t="s">
        <v>872</v>
      </c>
      <c r="BR44" s="185" t="s">
        <v>872</v>
      </c>
      <c r="BS44" s="185" t="s">
        <v>872</v>
      </c>
      <c r="BT44" s="185" t="s">
        <v>872</v>
      </c>
      <c r="BU44" s="185" t="s">
        <v>872</v>
      </c>
      <c r="BV44" s="185" t="s">
        <v>872</v>
      </c>
      <c r="BW44" s="185" t="s">
        <v>872</v>
      </c>
      <c r="BX44" s="185" t="s">
        <v>872</v>
      </c>
      <c r="BY44" s="185" t="s">
        <v>872</v>
      </c>
      <c r="BZ44" s="185" t="s">
        <v>872</v>
      </c>
      <c r="CA44" s="185" t="s">
        <v>872</v>
      </c>
    </row>
    <row r="45" spans="1:79" s="3" customFormat="1" ht="25.5" hidden="1" customHeight="1" outlineLevel="1" x14ac:dyDescent="0.2">
      <c r="A45" s="123" t="s">
        <v>860</v>
      </c>
      <c r="B45" s="124" t="s">
        <v>863</v>
      </c>
      <c r="C45" s="28" t="s">
        <v>872</v>
      </c>
      <c r="D45" s="136" t="s">
        <v>872</v>
      </c>
      <c r="E45" s="185" t="s">
        <v>872</v>
      </c>
      <c r="F45" s="136" t="s">
        <v>872</v>
      </c>
      <c r="G45" s="185" t="s">
        <v>872</v>
      </c>
      <c r="H45" s="185" t="s">
        <v>872</v>
      </c>
      <c r="I45" s="232" t="s">
        <v>872</v>
      </c>
      <c r="J45" s="185" t="s">
        <v>872</v>
      </c>
      <c r="K45" s="185" t="s">
        <v>872</v>
      </c>
      <c r="L45" s="185" t="s">
        <v>872</v>
      </c>
      <c r="M45" s="185" t="s">
        <v>872</v>
      </c>
      <c r="N45" s="185" t="s">
        <v>872</v>
      </c>
      <c r="O45" s="185" t="s">
        <v>872</v>
      </c>
      <c r="P45" s="185" t="s">
        <v>872</v>
      </c>
      <c r="Q45" s="185" t="s">
        <v>872</v>
      </c>
      <c r="R45" s="185" t="s">
        <v>872</v>
      </c>
      <c r="S45" s="185" t="s">
        <v>872</v>
      </c>
      <c r="T45" s="185" t="s">
        <v>872</v>
      </c>
      <c r="U45" s="185" t="s">
        <v>872</v>
      </c>
      <c r="V45" s="185" t="s">
        <v>872</v>
      </c>
      <c r="W45" s="185" t="s">
        <v>872</v>
      </c>
      <c r="X45" s="185" t="s">
        <v>872</v>
      </c>
      <c r="Y45" s="185" t="s">
        <v>872</v>
      </c>
      <c r="Z45" s="185" t="s">
        <v>872</v>
      </c>
      <c r="AA45" s="185" t="s">
        <v>872</v>
      </c>
      <c r="AB45" s="185" t="s">
        <v>872</v>
      </c>
      <c r="AC45" s="185" t="s">
        <v>872</v>
      </c>
      <c r="AD45" s="185" t="s">
        <v>872</v>
      </c>
      <c r="AE45" s="185" t="s">
        <v>872</v>
      </c>
      <c r="AF45" s="185" t="s">
        <v>872</v>
      </c>
      <c r="AG45" s="28" t="s">
        <v>872</v>
      </c>
      <c r="AH45" s="233" t="s">
        <v>872</v>
      </c>
      <c r="AI45" s="234" t="s">
        <v>872</v>
      </c>
      <c r="AJ45" s="234" t="s">
        <v>872</v>
      </c>
      <c r="AK45" s="233" t="s">
        <v>872</v>
      </c>
      <c r="AL45" s="234" t="s">
        <v>872</v>
      </c>
      <c r="AM45" s="234" t="s">
        <v>872</v>
      </c>
      <c r="AN45" s="185" t="s">
        <v>872</v>
      </c>
      <c r="AO45" s="185" t="s">
        <v>872</v>
      </c>
      <c r="AP45" s="185" t="s">
        <v>872</v>
      </c>
      <c r="AQ45" s="185" t="s">
        <v>872</v>
      </c>
      <c r="AR45" s="185" t="s">
        <v>872</v>
      </c>
      <c r="AS45" s="185" t="s">
        <v>872</v>
      </c>
      <c r="AT45" s="185" t="s">
        <v>872</v>
      </c>
      <c r="AU45" s="185" t="s">
        <v>872</v>
      </c>
      <c r="AV45" s="185" t="s">
        <v>872</v>
      </c>
      <c r="AW45" s="185" t="s">
        <v>872</v>
      </c>
      <c r="AX45" s="185" t="s">
        <v>872</v>
      </c>
      <c r="AY45" s="185" t="s">
        <v>872</v>
      </c>
      <c r="AZ45" s="185" t="s">
        <v>872</v>
      </c>
      <c r="BA45" s="185" t="s">
        <v>872</v>
      </c>
      <c r="BB45" s="185" t="s">
        <v>872</v>
      </c>
      <c r="BC45" s="185" t="s">
        <v>872</v>
      </c>
      <c r="BD45" s="185" t="s">
        <v>872</v>
      </c>
      <c r="BE45" s="185" t="s">
        <v>872</v>
      </c>
      <c r="BF45" s="185" t="s">
        <v>872</v>
      </c>
      <c r="BG45" s="185" t="s">
        <v>872</v>
      </c>
      <c r="BH45" s="185" t="s">
        <v>872</v>
      </c>
      <c r="BI45" s="185" t="s">
        <v>872</v>
      </c>
      <c r="BJ45" s="185" t="s">
        <v>872</v>
      </c>
      <c r="BK45" s="185" t="s">
        <v>872</v>
      </c>
      <c r="BL45" s="185" t="s">
        <v>872</v>
      </c>
      <c r="BM45" s="185" t="s">
        <v>872</v>
      </c>
      <c r="BN45" s="185" t="s">
        <v>872</v>
      </c>
      <c r="BO45" s="185" t="s">
        <v>872</v>
      </c>
      <c r="BP45" s="185" t="s">
        <v>872</v>
      </c>
      <c r="BQ45" s="185" t="s">
        <v>872</v>
      </c>
      <c r="BR45" s="185" t="s">
        <v>872</v>
      </c>
      <c r="BS45" s="185" t="s">
        <v>872</v>
      </c>
      <c r="BT45" s="185" t="s">
        <v>872</v>
      </c>
      <c r="BU45" s="185" t="s">
        <v>872</v>
      </c>
      <c r="BV45" s="185" t="s">
        <v>872</v>
      </c>
      <c r="BW45" s="185" t="s">
        <v>872</v>
      </c>
      <c r="BX45" s="185" t="s">
        <v>872</v>
      </c>
      <c r="BY45" s="185" t="s">
        <v>872</v>
      </c>
      <c r="BZ45" s="185" t="s">
        <v>872</v>
      </c>
      <c r="CA45" s="185" t="s">
        <v>872</v>
      </c>
    </row>
    <row r="46" spans="1:79" s="3" customFormat="1" ht="25.5" hidden="1" customHeight="1" outlineLevel="1" x14ac:dyDescent="0.2">
      <c r="A46" s="123" t="s">
        <v>860</v>
      </c>
      <c r="B46" s="124" t="s">
        <v>864</v>
      </c>
      <c r="C46" s="28" t="s">
        <v>872</v>
      </c>
      <c r="D46" s="136" t="s">
        <v>872</v>
      </c>
      <c r="E46" s="185" t="s">
        <v>872</v>
      </c>
      <c r="F46" s="136" t="s">
        <v>872</v>
      </c>
      <c r="G46" s="185" t="s">
        <v>872</v>
      </c>
      <c r="H46" s="185" t="s">
        <v>872</v>
      </c>
      <c r="I46" s="232" t="s">
        <v>872</v>
      </c>
      <c r="J46" s="185" t="s">
        <v>872</v>
      </c>
      <c r="K46" s="185" t="s">
        <v>872</v>
      </c>
      <c r="L46" s="185" t="s">
        <v>872</v>
      </c>
      <c r="M46" s="185" t="s">
        <v>872</v>
      </c>
      <c r="N46" s="185" t="s">
        <v>872</v>
      </c>
      <c r="O46" s="185" t="s">
        <v>872</v>
      </c>
      <c r="P46" s="185" t="s">
        <v>872</v>
      </c>
      <c r="Q46" s="185" t="s">
        <v>872</v>
      </c>
      <c r="R46" s="185" t="s">
        <v>872</v>
      </c>
      <c r="S46" s="185" t="s">
        <v>872</v>
      </c>
      <c r="T46" s="185" t="s">
        <v>872</v>
      </c>
      <c r="U46" s="185" t="s">
        <v>872</v>
      </c>
      <c r="V46" s="185" t="s">
        <v>872</v>
      </c>
      <c r="W46" s="185" t="s">
        <v>872</v>
      </c>
      <c r="X46" s="185" t="s">
        <v>872</v>
      </c>
      <c r="Y46" s="185" t="s">
        <v>872</v>
      </c>
      <c r="Z46" s="185" t="s">
        <v>872</v>
      </c>
      <c r="AA46" s="185" t="s">
        <v>872</v>
      </c>
      <c r="AB46" s="185" t="s">
        <v>872</v>
      </c>
      <c r="AC46" s="185" t="s">
        <v>872</v>
      </c>
      <c r="AD46" s="185" t="s">
        <v>872</v>
      </c>
      <c r="AE46" s="185" t="s">
        <v>872</v>
      </c>
      <c r="AF46" s="185" t="s">
        <v>872</v>
      </c>
      <c r="AG46" s="28" t="s">
        <v>872</v>
      </c>
      <c r="AH46" s="233" t="s">
        <v>872</v>
      </c>
      <c r="AI46" s="234" t="s">
        <v>872</v>
      </c>
      <c r="AJ46" s="234" t="s">
        <v>872</v>
      </c>
      <c r="AK46" s="233" t="s">
        <v>872</v>
      </c>
      <c r="AL46" s="234" t="s">
        <v>872</v>
      </c>
      <c r="AM46" s="234" t="s">
        <v>872</v>
      </c>
      <c r="AN46" s="185" t="s">
        <v>872</v>
      </c>
      <c r="AO46" s="185" t="s">
        <v>872</v>
      </c>
      <c r="AP46" s="185" t="s">
        <v>872</v>
      </c>
      <c r="AQ46" s="185" t="s">
        <v>872</v>
      </c>
      <c r="AR46" s="185" t="s">
        <v>872</v>
      </c>
      <c r="AS46" s="185" t="s">
        <v>872</v>
      </c>
      <c r="AT46" s="185" t="s">
        <v>872</v>
      </c>
      <c r="AU46" s="185" t="s">
        <v>872</v>
      </c>
      <c r="AV46" s="185" t="s">
        <v>872</v>
      </c>
      <c r="AW46" s="185" t="s">
        <v>872</v>
      </c>
      <c r="AX46" s="185" t="s">
        <v>872</v>
      </c>
      <c r="AY46" s="185" t="s">
        <v>872</v>
      </c>
      <c r="AZ46" s="185" t="s">
        <v>872</v>
      </c>
      <c r="BA46" s="185" t="s">
        <v>872</v>
      </c>
      <c r="BB46" s="185" t="s">
        <v>872</v>
      </c>
      <c r="BC46" s="185" t="s">
        <v>872</v>
      </c>
      <c r="BD46" s="185" t="s">
        <v>872</v>
      </c>
      <c r="BE46" s="185" t="s">
        <v>872</v>
      </c>
      <c r="BF46" s="185" t="s">
        <v>872</v>
      </c>
      <c r="BG46" s="185" t="s">
        <v>872</v>
      </c>
      <c r="BH46" s="185" t="s">
        <v>872</v>
      </c>
      <c r="BI46" s="185" t="s">
        <v>872</v>
      </c>
      <c r="BJ46" s="185" t="s">
        <v>872</v>
      </c>
      <c r="BK46" s="185" t="s">
        <v>872</v>
      </c>
      <c r="BL46" s="185" t="s">
        <v>872</v>
      </c>
      <c r="BM46" s="185" t="s">
        <v>872</v>
      </c>
      <c r="BN46" s="185" t="s">
        <v>872</v>
      </c>
      <c r="BO46" s="185" t="s">
        <v>872</v>
      </c>
      <c r="BP46" s="185" t="s">
        <v>872</v>
      </c>
      <c r="BQ46" s="185" t="s">
        <v>872</v>
      </c>
      <c r="BR46" s="185" t="s">
        <v>872</v>
      </c>
      <c r="BS46" s="185" t="s">
        <v>872</v>
      </c>
      <c r="BT46" s="185" t="s">
        <v>872</v>
      </c>
      <c r="BU46" s="185" t="s">
        <v>872</v>
      </c>
      <c r="BV46" s="185" t="s">
        <v>872</v>
      </c>
      <c r="BW46" s="185" t="s">
        <v>872</v>
      </c>
      <c r="BX46" s="185" t="s">
        <v>872</v>
      </c>
      <c r="BY46" s="185" t="s">
        <v>872</v>
      </c>
      <c r="BZ46" s="185" t="s">
        <v>872</v>
      </c>
      <c r="CA46" s="185" t="s">
        <v>872</v>
      </c>
    </row>
    <row r="47" spans="1:79" s="3" customFormat="1" ht="25.5" hidden="1" customHeight="1" outlineLevel="1" x14ac:dyDescent="0.2">
      <c r="A47" s="123" t="s">
        <v>865</v>
      </c>
      <c r="B47" s="124" t="s">
        <v>861</v>
      </c>
      <c r="C47" s="28" t="s">
        <v>872</v>
      </c>
      <c r="D47" s="136" t="s">
        <v>872</v>
      </c>
      <c r="E47" s="185" t="s">
        <v>872</v>
      </c>
      <c r="F47" s="136" t="s">
        <v>872</v>
      </c>
      <c r="G47" s="185" t="s">
        <v>872</v>
      </c>
      <c r="H47" s="185" t="s">
        <v>872</v>
      </c>
      <c r="I47" s="232" t="s">
        <v>872</v>
      </c>
      <c r="J47" s="185" t="s">
        <v>872</v>
      </c>
      <c r="K47" s="185" t="s">
        <v>872</v>
      </c>
      <c r="L47" s="185" t="s">
        <v>872</v>
      </c>
      <c r="M47" s="185" t="s">
        <v>872</v>
      </c>
      <c r="N47" s="185" t="s">
        <v>872</v>
      </c>
      <c r="O47" s="185" t="s">
        <v>872</v>
      </c>
      <c r="P47" s="185" t="s">
        <v>872</v>
      </c>
      <c r="Q47" s="185" t="s">
        <v>872</v>
      </c>
      <c r="R47" s="185" t="s">
        <v>872</v>
      </c>
      <c r="S47" s="185" t="s">
        <v>872</v>
      </c>
      <c r="T47" s="185" t="s">
        <v>872</v>
      </c>
      <c r="U47" s="185" t="s">
        <v>872</v>
      </c>
      <c r="V47" s="185" t="s">
        <v>872</v>
      </c>
      <c r="W47" s="185" t="s">
        <v>872</v>
      </c>
      <c r="X47" s="185" t="s">
        <v>872</v>
      </c>
      <c r="Y47" s="185" t="s">
        <v>872</v>
      </c>
      <c r="Z47" s="185" t="s">
        <v>872</v>
      </c>
      <c r="AA47" s="185" t="s">
        <v>872</v>
      </c>
      <c r="AB47" s="185" t="s">
        <v>872</v>
      </c>
      <c r="AC47" s="185" t="s">
        <v>872</v>
      </c>
      <c r="AD47" s="185" t="s">
        <v>872</v>
      </c>
      <c r="AE47" s="185" t="s">
        <v>872</v>
      </c>
      <c r="AF47" s="185" t="s">
        <v>872</v>
      </c>
      <c r="AG47" s="28" t="s">
        <v>872</v>
      </c>
      <c r="AH47" s="233" t="s">
        <v>872</v>
      </c>
      <c r="AI47" s="234" t="s">
        <v>872</v>
      </c>
      <c r="AJ47" s="234" t="s">
        <v>872</v>
      </c>
      <c r="AK47" s="233" t="s">
        <v>872</v>
      </c>
      <c r="AL47" s="234" t="s">
        <v>872</v>
      </c>
      <c r="AM47" s="234" t="s">
        <v>872</v>
      </c>
      <c r="AN47" s="185" t="s">
        <v>872</v>
      </c>
      <c r="AO47" s="185" t="s">
        <v>872</v>
      </c>
      <c r="AP47" s="185" t="s">
        <v>872</v>
      </c>
      <c r="AQ47" s="185" t="s">
        <v>872</v>
      </c>
      <c r="AR47" s="185" t="s">
        <v>872</v>
      </c>
      <c r="AS47" s="185" t="s">
        <v>872</v>
      </c>
      <c r="AT47" s="185" t="s">
        <v>872</v>
      </c>
      <c r="AU47" s="185" t="s">
        <v>872</v>
      </c>
      <c r="AV47" s="185" t="s">
        <v>872</v>
      </c>
      <c r="AW47" s="185" t="s">
        <v>872</v>
      </c>
      <c r="AX47" s="185" t="s">
        <v>872</v>
      </c>
      <c r="AY47" s="185" t="s">
        <v>872</v>
      </c>
      <c r="AZ47" s="185" t="s">
        <v>872</v>
      </c>
      <c r="BA47" s="185" t="s">
        <v>872</v>
      </c>
      <c r="BB47" s="185" t="s">
        <v>872</v>
      </c>
      <c r="BC47" s="185" t="s">
        <v>872</v>
      </c>
      <c r="BD47" s="185" t="s">
        <v>872</v>
      </c>
      <c r="BE47" s="185" t="s">
        <v>872</v>
      </c>
      <c r="BF47" s="185" t="s">
        <v>872</v>
      </c>
      <c r="BG47" s="185" t="s">
        <v>872</v>
      </c>
      <c r="BH47" s="185" t="s">
        <v>872</v>
      </c>
      <c r="BI47" s="185" t="s">
        <v>872</v>
      </c>
      <c r="BJ47" s="185" t="s">
        <v>872</v>
      </c>
      <c r="BK47" s="185" t="s">
        <v>872</v>
      </c>
      <c r="BL47" s="185" t="s">
        <v>872</v>
      </c>
      <c r="BM47" s="185" t="s">
        <v>872</v>
      </c>
      <c r="BN47" s="185" t="s">
        <v>872</v>
      </c>
      <c r="BO47" s="185" t="s">
        <v>872</v>
      </c>
      <c r="BP47" s="185" t="s">
        <v>872</v>
      </c>
      <c r="BQ47" s="185" t="s">
        <v>872</v>
      </c>
      <c r="BR47" s="185" t="s">
        <v>872</v>
      </c>
      <c r="BS47" s="185" t="s">
        <v>872</v>
      </c>
      <c r="BT47" s="185" t="s">
        <v>872</v>
      </c>
      <c r="BU47" s="185" t="s">
        <v>872</v>
      </c>
      <c r="BV47" s="185" t="s">
        <v>872</v>
      </c>
      <c r="BW47" s="185" t="s">
        <v>872</v>
      </c>
      <c r="BX47" s="185" t="s">
        <v>872</v>
      </c>
      <c r="BY47" s="185" t="s">
        <v>872</v>
      </c>
      <c r="BZ47" s="185" t="s">
        <v>872</v>
      </c>
      <c r="CA47" s="185" t="s">
        <v>872</v>
      </c>
    </row>
    <row r="48" spans="1:79" s="3" customFormat="1" ht="25.5" hidden="1" customHeight="1" outlineLevel="1" x14ac:dyDescent="0.2">
      <c r="A48" s="123" t="s">
        <v>865</v>
      </c>
      <c r="B48" s="124" t="s">
        <v>862</v>
      </c>
      <c r="C48" s="28" t="s">
        <v>872</v>
      </c>
      <c r="D48" s="136" t="s">
        <v>872</v>
      </c>
      <c r="E48" s="185" t="s">
        <v>872</v>
      </c>
      <c r="F48" s="136" t="s">
        <v>872</v>
      </c>
      <c r="G48" s="185" t="s">
        <v>872</v>
      </c>
      <c r="H48" s="185" t="s">
        <v>872</v>
      </c>
      <c r="I48" s="232" t="s">
        <v>872</v>
      </c>
      <c r="J48" s="185" t="s">
        <v>872</v>
      </c>
      <c r="K48" s="185" t="s">
        <v>872</v>
      </c>
      <c r="L48" s="185" t="s">
        <v>872</v>
      </c>
      <c r="M48" s="185" t="s">
        <v>872</v>
      </c>
      <c r="N48" s="185" t="s">
        <v>872</v>
      </c>
      <c r="O48" s="185" t="s">
        <v>872</v>
      </c>
      <c r="P48" s="185" t="s">
        <v>872</v>
      </c>
      <c r="Q48" s="185" t="s">
        <v>872</v>
      </c>
      <c r="R48" s="185" t="s">
        <v>872</v>
      </c>
      <c r="S48" s="185" t="s">
        <v>872</v>
      </c>
      <c r="T48" s="185" t="s">
        <v>872</v>
      </c>
      <c r="U48" s="185" t="s">
        <v>872</v>
      </c>
      <c r="V48" s="185" t="s">
        <v>872</v>
      </c>
      <c r="W48" s="185" t="s">
        <v>872</v>
      </c>
      <c r="X48" s="185" t="s">
        <v>872</v>
      </c>
      <c r="Y48" s="185" t="s">
        <v>872</v>
      </c>
      <c r="Z48" s="185" t="s">
        <v>872</v>
      </c>
      <c r="AA48" s="185" t="s">
        <v>872</v>
      </c>
      <c r="AB48" s="185" t="s">
        <v>872</v>
      </c>
      <c r="AC48" s="185" t="s">
        <v>872</v>
      </c>
      <c r="AD48" s="185" t="s">
        <v>872</v>
      </c>
      <c r="AE48" s="185" t="s">
        <v>872</v>
      </c>
      <c r="AF48" s="185" t="s">
        <v>872</v>
      </c>
      <c r="AG48" s="28" t="s">
        <v>872</v>
      </c>
      <c r="AH48" s="233" t="s">
        <v>872</v>
      </c>
      <c r="AI48" s="234" t="s">
        <v>872</v>
      </c>
      <c r="AJ48" s="234" t="s">
        <v>872</v>
      </c>
      <c r="AK48" s="233" t="s">
        <v>872</v>
      </c>
      <c r="AL48" s="234" t="s">
        <v>872</v>
      </c>
      <c r="AM48" s="234" t="s">
        <v>872</v>
      </c>
      <c r="AN48" s="185" t="s">
        <v>872</v>
      </c>
      <c r="AO48" s="185" t="s">
        <v>872</v>
      </c>
      <c r="AP48" s="185" t="s">
        <v>872</v>
      </c>
      <c r="AQ48" s="185" t="s">
        <v>872</v>
      </c>
      <c r="AR48" s="185" t="s">
        <v>872</v>
      </c>
      <c r="AS48" s="185" t="s">
        <v>872</v>
      </c>
      <c r="AT48" s="185" t="s">
        <v>872</v>
      </c>
      <c r="AU48" s="185" t="s">
        <v>872</v>
      </c>
      <c r="AV48" s="185" t="s">
        <v>872</v>
      </c>
      <c r="AW48" s="185" t="s">
        <v>872</v>
      </c>
      <c r="AX48" s="185" t="s">
        <v>872</v>
      </c>
      <c r="AY48" s="185" t="s">
        <v>872</v>
      </c>
      <c r="AZ48" s="185" t="s">
        <v>872</v>
      </c>
      <c r="BA48" s="185" t="s">
        <v>872</v>
      </c>
      <c r="BB48" s="185" t="s">
        <v>872</v>
      </c>
      <c r="BC48" s="185" t="s">
        <v>872</v>
      </c>
      <c r="BD48" s="185" t="s">
        <v>872</v>
      </c>
      <c r="BE48" s="185" t="s">
        <v>872</v>
      </c>
      <c r="BF48" s="185" t="s">
        <v>872</v>
      </c>
      <c r="BG48" s="185" t="s">
        <v>872</v>
      </c>
      <c r="BH48" s="185" t="s">
        <v>872</v>
      </c>
      <c r="BI48" s="185" t="s">
        <v>872</v>
      </c>
      <c r="BJ48" s="185" t="s">
        <v>872</v>
      </c>
      <c r="BK48" s="185" t="s">
        <v>872</v>
      </c>
      <c r="BL48" s="185" t="s">
        <v>872</v>
      </c>
      <c r="BM48" s="185" t="s">
        <v>872</v>
      </c>
      <c r="BN48" s="185" t="s">
        <v>872</v>
      </c>
      <c r="BO48" s="185" t="s">
        <v>872</v>
      </c>
      <c r="BP48" s="185" t="s">
        <v>872</v>
      </c>
      <c r="BQ48" s="185" t="s">
        <v>872</v>
      </c>
      <c r="BR48" s="185" t="s">
        <v>872</v>
      </c>
      <c r="BS48" s="185" t="s">
        <v>872</v>
      </c>
      <c r="BT48" s="185" t="s">
        <v>872</v>
      </c>
      <c r="BU48" s="185" t="s">
        <v>872</v>
      </c>
      <c r="BV48" s="185" t="s">
        <v>872</v>
      </c>
      <c r="BW48" s="185" t="s">
        <v>872</v>
      </c>
      <c r="BX48" s="185" t="s">
        <v>872</v>
      </c>
      <c r="BY48" s="185" t="s">
        <v>872</v>
      </c>
      <c r="BZ48" s="185" t="s">
        <v>872</v>
      </c>
      <c r="CA48" s="185" t="s">
        <v>872</v>
      </c>
    </row>
    <row r="49" spans="1:79" s="3" customFormat="1" ht="25.5" hidden="1" customHeight="1" outlineLevel="1" x14ac:dyDescent="0.2">
      <c r="A49" s="123" t="s">
        <v>865</v>
      </c>
      <c r="B49" s="124" t="s">
        <v>863</v>
      </c>
      <c r="C49" s="28" t="s">
        <v>872</v>
      </c>
      <c r="D49" s="136" t="s">
        <v>872</v>
      </c>
      <c r="E49" s="185" t="s">
        <v>872</v>
      </c>
      <c r="F49" s="136" t="s">
        <v>872</v>
      </c>
      <c r="G49" s="185" t="s">
        <v>872</v>
      </c>
      <c r="H49" s="185" t="s">
        <v>872</v>
      </c>
      <c r="I49" s="232" t="s">
        <v>872</v>
      </c>
      <c r="J49" s="185" t="s">
        <v>872</v>
      </c>
      <c r="K49" s="185" t="s">
        <v>872</v>
      </c>
      <c r="L49" s="185" t="s">
        <v>872</v>
      </c>
      <c r="M49" s="185" t="s">
        <v>872</v>
      </c>
      <c r="N49" s="185" t="s">
        <v>872</v>
      </c>
      <c r="O49" s="185" t="s">
        <v>872</v>
      </c>
      <c r="P49" s="185" t="s">
        <v>872</v>
      </c>
      <c r="Q49" s="185" t="s">
        <v>872</v>
      </c>
      <c r="R49" s="185" t="s">
        <v>872</v>
      </c>
      <c r="S49" s="185" t="s">
        <v>872</v>
      </c>
      <c r="T49" s="185" t="s">
        <v>872</v>
      </c>
      <c r="U49" s="185" t="s">
        <v>872</v>
      </c>
      <c r="V49" s="185" t="s">
        <v>872</v>
      </c>
      <c r="W49" s="185" t="s">
        <v>872</v>
      </c>
      <c r="X49" s="185" t="s">
        <v>872</v>
      </c>
      <c r="Y49" s="185" t="s">
        <v>872</v>
      </c>
      <c r="Z49" s="185" t="s">
        <v>872</v>
      </c>
      <c r="AA49" s="185" t="s">
        <v>872</v>
      </c>
      <c r="AB49" s="185" t="s">
        <v>872</v>
      </c>
      <c r="AC49" s="185" t="s">
        <v>872</v>
      </c>
      <c r="AD49" s="185" t="s">
        <v>872</v>
      </c>
      <c r="AE49" s="185" t="s">
        <v>872</v>
      </c>
      <c r="AF49" s="185" t="s">
        <v>872</v>
      </c>
      <c r="AG49" s="28" t="s">
        <v>872</v>
      </c>
      <c r="AH49" s="233" t="s">
        <v>872</v>
      </c>
      <c r="AI49" s="234" t="s">
        <v>872</v>
      </c>
      <c r="AJ49" s="234" t="s">
        <v>872</v>
      </c>
      <c r="AK49" s="233" t="s">
        <v>872</v>
      </c>
      <c r="AL49" s="234" t="s">
        <v>872</v>
      </c>
      <c r="AM49" s="234" t="s">
        <v>872</v>
      </c>
      <c r="AN49" s="185" t="s">
        <v>872</v>
      </c>
      <c r="AO49" s="185" t="s">
        <v>872</v>
      </c>
      <c r="AP49" s="185" t="s">
        <v>872</v>
      </c>
      <c r="AQ49" s="185" t="s">
        <v>872</v>
      </c>
      <c r="AR49" s="185" t="s">
        <v>872</v>
      </c>
      <c r="AS49" s="185" t="s">
        <v>872</v>
      </c>
      <c r="AT49" s="185" t="s">
        <v>872</v>
      </c>
      <c r="AU49" s="185" t="s">
        <v>872</v>
      </c>
      <c r="AV49" s="185" t="s">
        <v>872</v>
      </c>
      <c r="AW49" s="185" t="s">
        <v>872</v>
      </c>
      <c r="AX49" s="185" t="s">
        <v>872</v>
      </c>
      <c r="AY49" s="185" t="s">
        <v>872</v>
      </c>
      <c r="AZ49" s="185" t="s">
        <v>872</v>
      </c>
      <c r="BA49" s="185" t="s">
        <v>872</v>
      </c>
      <c r="BB49" s="185" t="s">
        <v>872</v>
      </c>
      <c r="BC49" s="185" t="s">
        <v>872</v>
      </c>
      <c r="BD49" s="185" t="s">
        <v>872</v>
      </c>
      <c r="BE49" s="185" t="s">
        <v>872</v>
      </c>
      <c r="BF49" s="185" t="s">
        <v>872</v>
      </c>
      <c r="BG49" s="185" t="s">
        <v>872</v>
      </c>
      <c r="BH49" s="185" t="s">
        <v>872</v>
      </c>
      <c r="BI49" s="185" t="s">
        <v>872</v>
      </c>
      <c r="BJ49" s="185" t="s">
        <v>872</v>
      </c>
      <c r="BK49" s="185" t="s">
        <v>872</v>
      </c>
      <c r="BL49" s="185" t="s">
        <v>872</v>
      </c>
      <c r="BM49" s="185" t="s">
        <v>872</v>
      </c>
      <c r="BN49" s="185" t="s">
        <v>872</v>
      </c>
      <c r="BO49" s="185" t="s">
        <v>872</v>
      </c>
      <c r="BP49" s="185" t="s">
        <v>872</v>
      </c>
      <c r="BQ49" s="185" t="s">
        <v>872</v>
      </c>
      <c r="BR49" s="185" t="s">
        <v>872</v>
      </c>
      <c r="BS49" s="185" t="s">
        <v>872</v>
      </c>
      <c r="BT49" s="185" t="s">
        <v>872</v>
      </c>
      <c r="BU49" s="185" t="s">
        <v>872</v>
      </c>
      <c r="BV49" s="185" t="s">
        <v>872</v>
      </c>
      <c r="BW49" s="185" t="s">
        <v>872</v>
      </c>
      <c r="BX49" s="185" t="s">
        <v>872</v>
      </c>
      <c r="BY49" s="185" t="s">
        <v>872</v>
      </c>
      <c r="BZ49" s="185" t="s">
        <v>872</v>
      </c>
      <c r="CA49" s="185" t="s">
        <v>872</v>
      </c>
    </row>
    <row r="50" spans="1:79" s="3" customFormat="1" ht="25.5" hidden="1" customHeight="1" outlineLevel="1" x14ac:dyDescent="0.2">
      <c r="A50" s="123" t="s">
        <v>865</v>
      </c>
      <c r="B50" s="124" t="s">
        <v>866</v>
      </c>
      <c r="C50" s="28" t="s">
        <v>872</v>
      </c>
      <c r="D50" s="136" t="s">
        <v>872</v>
      </c>
      <c r="E50" s="185" t="s">
        <v>872</v>
      </c>
      <c r="F50" s="136" t="s">
        <v>872</v>
      </c>
      <c r="G50" s="185" t="s">
        <v>872</v>
      </c>
      <c r="H50" s="185" t="s">
        <v>872</v>
      </c>
      <c r="I50" s="232" t="s">
        <v>872</v>
      </c>
      <c r="J50" s="185" t="s">
        <v>872</v>
      </c>
      <c r="K50" s="185" t="s">
        <v>872</v>
      </c>
      <c r="L50" s="185" t="s">
        <v>872</v>
      </c>
      <c r="M50" s="185" t="s">
        <v>872</v>
      </c>
      <c r="N50" s="185" t="s">
        <v>872</v>
      </c>
      <c r="O50" s="185" t="s">
        <v>872</v>
      </c>
      <c r="P50" s="185" t="s">
        <v>872</v>
      </c>
      <c r="Q50" s="185" t="s">
        <v>872</v>
      </c>
      <c r="R50" s="185" t="s">
        <v>872</v>
      </c>
      <c r="S50" s="185" t="s">
        <v>872</v>
      </c>
      <c r="T50" s="185" t="s">
        <v>872</v>
      </c>
      <c r="U50" s="185" t="s">
        <v>872</v>
      </c>
      <c r="V50" s="185" t="s">
        <v>872</v>
      </c>
      <c r="W50" s="185" t="s">
        <v>872</v>
      </c>
      <c r="X50" s="185" t="s">
        <v>872</v>
      </c>
      <c r="Y50" s="185" t="s">
        <v>872</v>
      </c>
      <c r="Z50" s="185" t="s">
        <v>872</v>
      </c>
      <c r="AA50" s="185" t="s">
        <v>872</v>
      </c>
      <c r="AB50" s="185" t="s">
        <v>872</v>
      </c>
      <c r="AC50" s="185" t="s">
        <v>872</v>
      </c>
      <c r="AD50" s="185" t="s">
        <v>872</v>
      </c>
      <c r="AE50" s="185" t="s">
        <v>872</v>
      </c>
      <c r="AF50" s="185" t="s">
        <v>872</v>
      </c>
      <c r="AG50" s="28" t="s">
        <v>872</v>
      </c>
      <c r="AH50" s="233" t="s">
        <v>872</v>
      </c>
      <c r="AI50" s="234" t="s">
        <v>872</v>
      </c>
      <c r="AJ50" s="234" t="s">
        <v>872</v>
      </c>
      <c r="AK50" s="233" t="s">
        <v>872</v>
      </c>
      <c r="AL50" s="234" t="s">
        <v>872</v>
      </c>
      <c r="AM50" s="234" t="s">
        <v>872</v>
      </c>
      <c r="AN50" s="185" t="s">
        <v>872</v>
      </c>
      <c r="AO50" s="185" t="s">
        <v>872</v>
      </c>
      <c r="AP50" s="185" t="s">
        <v>872</v>
      </c>
      <c r="AQ50" s="185" t="s">
        <v>872</v>
      </c>
      <c r="AR50" s="185" t="s">
        <v>872</v>
      </c>
      <c r="AS50" s="185" t="s">
        <v>872</v>
      </c>
      <c r="AT50" s="185" t="s">
        <v>872</v>
      </c>
      <c r="AU50" s="185" t="s">
        <v>872</v>
      </c>
      <c r="AV50" s="185" t="s">
        <v>872</v>
      </c>
      <c r="AW50" s="185" t="s">
        <v>872</v>
      </c>
      <c r="AX50" s="185" t="s">
        <v>872</v>
      </c>
      <c r="AY50" s="185" t="s">
        <v>872</v>
      </c>
      <c r="AZ50" s="185" t="s">
        <v>872</v>
      </c>
      <c r="BA50" s="185" t="s">
        <v>872</v>
      </c>
      <c r="BB50" s="185" t="s">
        <v>872</v>
      </c>
      <c r="BC50" s="185" t="s">
        <v>872</v>
      </c>
      <c r="BD50" s="185" t="s">
        <v>872</v>
      </c>
      <c r="BE50" s="185" t="s">
        <v>872</v>
      </c>
      <c r="BF50" s="185" t="s">
        <v>872</v>
      </c>
      <c r="BG50" s="185" t="s">
        <v>872</v>
      </c>
      <c r="BH50" s="185" t="s">
        <v>872</v>
      </c>
      <c r="BI50" s="185" t="s">
        <v>872</v>
      </c>
      <c r="BJ50" s="185" t="s">
        <v>872</v>
      </c>
      <c r="BK50" s="185" t="s">
        <v>872</v>
      </c>
      <c r="BL50" s="185" t="s">
        <v>872</v>
      </c>
      <c r="BM50" s="185" t="s">
        <v>872</v>
      </c>
      <c r="BN50" s="185" t="s">
        <v>872</v>
      </c>
      <c r="BO50" s="185" t="s">
        <v>872</v>
      </c>
      <c r="BP50" s="185" t="s">
        <v>872</v>
      </c>
      <c r="BQ50" s="185" t="s">
        <v>872</v>
      </c>
      <c r="BR50" s="185" t="s">
        <v>872</v>
      </c>
      <c r="BS50" s="185" t="s">
        <v>872</v>
      </c>
      <c r="BT50" s="185" t="s">
        <v>872</v>
      </c>
      <c r="BU50" s="185" t="s">
        <v>872</v>
      </c>
      <c r="BV50" s="185" t="s">
        <v>872</v>
      </c>
      <c r="BW50" s="185" t="s">
        <v>872</v>
      </c>
      <c r="BX50" s="185" t="s">
        <v>872</v>
      </c>
      <c r="BY50" s="185" t="s">
        <v>872</v>
      </c>
      <c r="BZ50" s="185" t="s">
        <v>872</v>
      </c>
      <c r="CA50" s="185" t="s">
        <v>872</v>
      </c>
    </row>
    <row r="51" spans="1:79" s="237" customFormat="1" ht="52.5" customHeight="1" collapsed="1" x14ac:dyDescent="0.2">
      <c r="A51" s="127" t="s">
        <v>867</v>
      </c>
      <c r="B51" s="128" t="s">
        <v>868</v>
      </c>
      <c r="C51" s="129" t="str">
        <f>C52</f>
        <v>нд</v>
      </c>
      <c r="D51" s="235">
        <f>D52</f>
        <v>0</v>
      </c>
      <c r="E51" s="235">
        <f t="shared" ref="E51:BP52" si="12">E52</f>
        <v>0</v>
      </c>
      <c r="F51" s="235">
        <f t="shared" si="12"/>
        <v>0</v>
      </c>
      <c r="G51" s="235">
        <f t="shared" si="12"/>
        <v>0</v>
      </c>
      <c r="H51" s="235">
        <f t="shared" si="12"/>
        <v>0</v>
      </c>
      <c r="I51" s="235">
        <f t="shared" si="12"/>
        <v>0</v>
      </c>
      <c r="J51" s="235">
        <f t="shared" si="12"/>
        <v>0</v>
      </c>
      <c r="K51" s="235">
        <f t="shared" si="12"/>
        <v>0</v>
      </c>
      <c r="L51" s="235">
        <f t="shared" si="12"/>
        <v>0</v>
      </c>
      <c r="M51" s="235">
        <f t="shared" si="12"/>
        <v>0</v>
      </c>
      <c r="N51" s="235">
        <f t="shared" si="12"/>
        <v>0</v>
      </c>
      <c r="O51" s="235">
        <f t="shared" si="12"/>
        <v>0</v>
      </c>
      <c r="P51" s="235">
        <f t="shared" si="12"/>
        <v>0</v>
      </c>
      <c r="Q51" s="235">
        <f t="shared" si="12"/>
        <v>0</v>
      </c>
      <c r="R51" s="235">
        <f t="shared" si="12"/>
        <v>0</v>
      </c>
      <c r="S51" s="235">
        <f t="shared" si="12"/>
        <v>0</v>
      </c>
      <c r="T51" s="235">
        <f t="shared" si="12"/>
        <v>0</v>
      </c>
      <c r="U51" s="235">
        <f t="shared" si="12"/>
        <v>0</v>
      </c>
      <c r="V51" s="235">
        <f t="shared" si="12"/>
        <v>0</v>
      </c>
      <c r="W51" s="235">
        <f t="shared" si="12"/>
        <v>0</v>
      </c>
      <c r="X51" s="235">
        <f t="shared" si="12"/>
        <v>0</v>
      </c>
      <c r="Y51" s="235">
        <f t="shared" si="12"/>
        <v>0</v>
      </c>
      <c r="Z51" s="235">
        <f t="shared" si="12"/>
        <v>0</v>
      </c>
      <c r="AA51" s="235">
        <f t="shared" si="12"/>
        <v>0</v>
      </c>
      <c r="AB51" s="235">
        <f t="shared" si="12"/>
        <v>0</v>
      </c>
      <c r="AC51" s="235">
        <f t="shared" si="12"/>
        <v>0</v>
      </c>
      <c r="AD51" s="235">
        <f t="shared" si="12"/>
        <v>0</v>
      </c>
      <c r="AE51" s="235">
        <f t="shared" si="12"/>
        <v>0</v>
      </c>
      <c r="AF51" s="235">
        <f t="shared" si="12"/>
        <v>0</v>
      </c>
      <c r="AG51" s="235">
        <f t="shared" si="12"/>
        <v>0</v>
      </c>
      <c r="AH51" s="235">
        <f t="shared" si="12"/>
        <v>0</v>
      </c>
      <c r="AI51" s="235">
        <f t="shared" si="12"/>
        <v>0</v>
      </c>
      <c r="AJ51" s="235">
        <f t="shared" si="12"/>
        <v>0</v>
      </c>
      <c r="AK51" s="235">
        <f t="shared" si="12"/>
        <v>0</v>
      </c>
      <c r="AL51" s="236">
        <f t="shared" si="12"/>
        <v>0</v>
      </c>
      <c r="AM51" s="236">
        <f t="shared" si="12"/>
        <v>0</v>
      </c>
      <c r="AN51" s="235">
        <f t="shared" si="12"/>
        <v>0</v>
      </c>
      <c r="AO51" s="235">
        <f t="shared" si="12"/>
        <v>0</v>
      </c>
      <c r="AP51" s="235">
        <f t="shared" si="12"/>
        <v>0</v>
      </c>
      <c r="AQ51" s="235">
        <f t="shared" si="12"/>
        <v>0</v>
      </c>
      <c r="AR51" s="235">
        <f t="shared" si="12"/>
        <v>0</v>
      </c>
      <c r="AS51" s="235">
        <f t="shared" si="12"/>
        <v>0</v>
      </c>
      <c r="AT51" s="235">
        <f t="shared" si="12"/>
        <v>0</v>
      </c>
      <c r="AU51" s="235">
        <f t="shared" si="12"/>
        <v>0</v>
      </c>
      <c r="AV51" s="235">
        <f t="shared" si="12"/>
        <v>0</v>
      </c>
      <c r="AW51" s="235">
        <f t="shared" si="12"/>
        <v>0</v>
      </c>
      <c r="AX51" s="235">
        <f t="shared" si="12"/>
        <v>0</v>
      </c>
      <c r="AY51" s="235">
        <f t="shared" si="12"/>
        <v>0</v>
      </c>
      <c r="AZ51" s="235">
        <f t="shared" si="12"/>
        <v>0</v>
      </c>
      <c r="BA51" s="235">
        <f t="shared" si="12"/>
        <v>0</v>
      </c>
      <c r="BB51" s="235">
        <f t="shared" si="12"/>
        <v>0</v>
      </c>
      <c r="BC51" s="235">
        <f t="shared" si="12"/>
        <v>0</v>
      </c>
      <c r="BD51" s="235">
        <f t="shared" si="12"/>
        <v>0</v>
      </c>
      <c r="BE51" s="235">
        <f t="shared" si="12"/>
        <v>0</v>
      </c>
      <c r="BF51" s="235">
        <f t="shared" si="12"/>
        <v>0</v>
      </c>
      <c r="BG51" s="235">
        <f t="shared" si="12"/>
        <v>0</v>
      </c>
      <c r="BH51" s="235">
        <f t="shared" si="12"/>
        <v>0</v>
      </c>
      <c r="BI51" s="235">
        <f t="shared" si="12"/>
        <v>0</v>
      </c>
      <c r="BJ51" s="235">
        <f t="shared" si="12"/>
        <v>0</v>
      </c>
      <c r="BK51" s="235">
        <f t="shared" si="12"/>
        <v>0</v>
      </c>
      <c r="BL51" s="235">
        <f t="shared" si="12"/>
        <v>0</v>
      </c>
      <c r="BM51" s="235">
        <f t="shared" si="12"/>
        <v>0</v>
      </c>
      <c r="BN51" s="235">
        <f t="shared" si="12"/>
        <v>0</v>
      </c>
      <c r="BO51" s="235">
        <f t="shared" si="12"/>
        <v>0</v>
      </c>
      <c r="BP51" s="235">
        <f t="shared" si="12"/>
        <v>0</v>
      </c>
      <c r="BQ51" s="235">
        <f t="shared" ref="BQ51:CA52" si="13">BQ52</f>
        <v>0</v>
      </c>
      <c r="BR51" s="235">
        <f t="shared" si="13"/>
        <v>0</v>
      </c>
      <c r="BS51" s="235">
        <f t="shared" si="13"/>
        <v>0</v>
      </c>
      <c r="BT51" s="235">
        <f t="shared" si="13"/>
        <v>0</v>
      </c>
      <c r="BU51" s="235">
        <f t="shared" si="13"/>
        <v>0</v>
      </c>
      <c r="BV51" s="235">
        <f t="shared" si="13"/>
        <v>0</v>
      </c>
      <c r="BW51" s="235">
        <f t="shared" si="13"/>
        <v>0</v>
      </c>
      <c r="BX51" s="235">
        <f t="shared" si="13"/>
        <v>0</v>
      </c>
      <c r="BY51" s="235">
        <f t="shared" si="13"/>
        <v>0</v>
      </c>
      <c r="BZ51" s="235">
        <f t="shared" si="13"/>
        <v>0</v>
      </c>
      <c r="CA51" s="235" t="str">
        <f t="shared" si="13"/>
        <v>нд</v>
      </c>
    </row>
    <row r="52" spans="1:79" s="212" customFormat="1" ht="42.75" customHeight="1" x14ac:dyDescent="0.2">
      <c r="A52" s="130" t="s">
        <v>869</v>
      </c>
      <c r="B52" s="131" t="s">
        <v>870</v>
      </c>
      <c r="C52" s="132" t="str">
        <f>C53</f>
        <v>нд</v>
      </c>
      <c r="D52" s="238">
        <f>SUM(D53:D53)</f>
        <v>0</v>
      </c>
      <c r="E52" s="238">
        <f>E53</f>
        <v>0</v>
      </c>
      <c r="F52" s="238">
        <f t="shared" ref="F52:K52" si="14">SUM(F53:F53)</f>
        <v>0</v>
      </c>
      <c r="G52" s="238">
        <f t="shared" si="14"/>
        <v>0</v>
      </c>
      <c r="H52" s="238">
        <f t="shared" si="14"/>
        <v>0</v>
      </c>
      <c r="I52" s="238">
        <f t="shared" si="14"/>
        <v>0</v>
      </c>
      <c r="J52" s="238">
        <f t="shared" si="14"/>
        <v>0</v>
      </c>
      <c r="K52" s="238">
        <f t="shared" si="14"/>
        <v>0</v>
      </c>
      <c r="L52" s="238">
        <f>L53</f>
        <v>0</v>
      </c>
      <c r="M52" s="238">
        <f t="shared" si="12"/>
        <v>0</v>
      </c>
      <c r="N52" s="238">
        <f t="shared" si="12"/>
        <v>0</v>
      </c>
      <c r="O52" s="238">
        <f t="shared" si="12"/>
        <v>0</v>
      </c>
      <c r="P52" s="238">
        <f t="shared" si="12"/>
        <v>0</v>
      </c>
      <c r="Q52" s="238">
        <f t="shared" si="12"/>
        <v>0</v>
      </c>
      <c r="R52" s="238">
        <f t="shared" si="12"/>
        <v>0</v>
      </c>
      <c r="S52" s="238">
        <f>S53</f>
        <v>0</v>
      </c>
      <c r="T52" s="238">
        <f t="shared" si="12"/>
        <v>0</v>
      </c>
      <c r="U52" s="238">
        <f t="shared" si="12"/>
        <v>0</v>
      </c>
      <c r="V52" s="238">
        <f t="shared" si="12"/>
        <v>0</v>
      </c>
      <c r="W52" s="238">
        <f t="shared" si="12"/>
        <v>0</v>
      </c>
      <c r="X52" s="238">
        <f t="shared" si="12"/>
        <v>0</v>
      </c>
      <c r="Y52" s="238">
        <f t="shared" si="12"/>
        <v>0</v>
      </c>
      <c r="Z52" s="238">
        <f t="shared" si="12"/>
        <v>0</v>
      </c>
      <c r="AA52" s="238">
        <f t="shared" si="12"/>
        <v>0</v>
      </c>
      <c r="AB52" s="238">
        <f t="shared" si="12"/>
        <v>0</v>
      </c>
      <c r="AC52" s="238">
        <f t="shared" si="12"/>
        <v>0</v>
      </c>
      <c r="AD52" s="238">
        <f t="shared" si="12"/>
        <v>0</v>
      </c>
      <c r="AE52" s="238">
        <f t="shared" si="12"/>
        <v>0</v>
      </c>
      <c r="AF52" s="238">
        <f t="shared" si="12"/>
        <v>0</v>
      </c>
      <c r="AG52" s="238">
        <f t="shared" si="12"/>
        <v>0</v>
      </c>
      <c r="AH52" s="238">
        <f t="shared" si="12"/>
        <v>0</v>
      </c>
      <c r="AI52" s="238">
        <f t="shared" si="12"/>
        <v>0</v>
      </c>
      <c r="AJ52" s="238">
        <f t="shared" si="12"/>
        <v>0</v>
      </c>
      <c r="AK52" s="238">
        <f t="shared" si="12"/>
        <v>0</v>
      </c>
      <c r="AL52" s="238">
        <f t="shared" si="12"/>
        <v>0</v>
      </c>
      <c r="AM52" s="238">
        <f t="shared" si="12"/>
        <v>0</v>
      </c>
      <c r="AN52" s="238">
        <f t="shared" si="12"/>
        <v>0</v>
      </c>
      <c r="AO52" s="238">
        <f t="shared" si="12"/>
        <v>0</v>
      </c>
      <c r="AP52" s="238">
        <f t="shared" si="12"/>
        <v>0</v>
      </c>
      <c r="AQ52" s="238">
        <f t="shared" si="12"/>
        <v>0</v>
      </c>
      <c r="AR52" s="238">
        <f t="shared" si="12"/>
        <v>0</v>
      </c>
      <c r="AS52" s="238">
        <f t="shared" si="12"/>
        <v>0</v>
      </c>
      <c r="AT52" s="238">
        <f t="shared" si="12"/>
        <v>0</v>
      </c>
      <c r="AU52" s="238">
        <f t="shared" si="12"/>
        <v>0</v>
      </c>
      <c r="AV52" s="238">
        <f t="shared" si="12"/>
        <v>0</v>
      </c>
      <c r="AW52" s="238">
        <f t="shared" si="12"/>
        <v>0</v>
      </c>
      <c r="AX52" s="238">
        <f t="shared" si="12"/>
        <v>0</v>
      </c>
      <c r="AY52" s="238">
        <f t="shared" si="12"/>
        <v>0</v>
      </c>
      <c r="AZ52" s="238">
        <f t="shared" si="12"/>
        <v>0</v>
      </c>
      <c r="BA52" s="238">
        <f t="shared" si="12"/>
        <v>0</v>
      </c>
      <c r="BB52" s="238">
        <f t="shared" si="12"/>
        <v>0</v>
      </c>
      <c r="BC52" s="238">
        <f t="shared" si="12"/>
        <v>0</v>
      </c>
      <c r="BD52" s="238">
        <f t="shared" si="12"/>
        <v>0</v>
      </c>
      <c r="BE52" s="238">
        <f t="shared" si="12"/>
        <v>0</v>
      </c>
      <c r="BF52" s="238">
        <f t="shared" si="12"/>
        <v>0</v>
      </c>
      <c r="BG52" s="238">
        <f t="shared" si="12"/>
        <v>0</v>
      </c>
      <c r="BH52" s="238">
        <f t="shared" si="12"/>
        <v>0</v>
      </c>
      <c r="BI52" s="238">
        <f t="shared" si="12"/>
        <v>0</v>
      </c>
      <c r="BJ52" s="238">
        <f t="shared" si="12"/>
        <v>0</v>
      </c>
      <c r="BK52" s="238">
        <f t="shared" si="12"/>
        <v>0</v>
      </c>
      <c r="BL52" s="238">
        <f t="shared" si="12"/>
        <v>0</v>
      </c>
      <c r="BM52" s="238">
        <f t="shared" si="12"/>
        <v>0</v>
      </c>
      <c r="BN52" s="238">
        <f t="shared" si="12"/>
        <v>0</v>
      </c>
      <c r="BO52" s="238">
        <f t="shared" si="12"/>
        <v>0</v>
      </c>
      <c r="BP52" s="238">
        <f t="shared" si="12"/>
        <v>0</v>
      </c>
      <c r="BQ52" s="238">
        <f t="shared" si="13"/>
        <v>0</v>
      </c>
      <c r="BR52" s="238">
        <f t="shared" si="13"/>
        <v>0</v>
      </c>
      <c r="BS52" s="238">
        <f t="shared" si="13"/>
        <v>0</v>
      </c>
      <c r="BT52" s="238">
        <f t="shared" si="13"/>
        <v>0</v>
      </c>
      <c r="BU52" s="238">
        <f t="shared" si="13"/>
        <v>0</v>
      </c>
      <c r="BV52" s="238">
        <f t="shared" si="13"/>
        <v>0</v>
      </c>
      <c r="BW52" s="238">
        <f t="shared" si="13"/>
        <v>0</v>
      </c>
      <c r="BX52" s="238">
        <f t="shared" si="13"/>
        <v>0</v>
      </c>
      <c r="BY52" s="238">
        <f t="shared" si="13"/>
        <v>0</v>
      </c>
      <c r="BZ52" s="238">
        <f t="shared" si="13"/>
        <v>0</v>
      </c>
      <c r="CA52" s="238" t="s">
        <v>872</v>
      </c>
    </row>
    <row r="53" spans="1:79" s="213" customFormat="1" ht="27" hidden="1" customHeight="1" outlineLevel="1" x14ac:dyDescent="0.2">
      <c r="A53" s="133" t="s">
        <v>871</v>
      </c>
      <c r="B53" s="134"/>
      <c r="C53" s="135" t="str">
        <f>Ф12!C51</f>
        <v>нд</v>
      </c>
      <c r="D53" s="196">
        <f>Ф12!G51</f>
        <v>0</v>
      </c>
      <c r="E53" s="239">
        <v>0</v>
      </c>
      <c r="F53" s="221">
        <f>D53</f>
        <v>0</v>
      </c>
      <c r="G53" s="239">
        <v>0</v>
      </c>
      <c r="H53" s="239">
        <v>0</v>
      </c>
      <c r="I53" s="240"/>
      <c r="J53" s="239">
        <v>0</v>
      </c>
      <c r="K53" s="239">
        <v>0</v>
      </c>
      <c r="L53" s="239">
        <v>0</v>
      </c>
      <c r="M53" s="239">
        <v>0</v>
      </c>
      <c r="N53" s="239">
        <v>0</v>
      </c>
      <c r="O53" s="239">
        <v>0</v>
      </c>
      <c r="P53" s="239">
        <v>0</v>
      </c>
      <c r="Q53" s="239">
        <v>0</v>
      </c>
      <c r="R53" s="239">
        <v>0</v>
      </c>
      <c r="S53" s="239">
        <v>0</v>
      </c>
      <c r="T53" s="239">
        <v>0</v>
      </c>
      <c r="U53" s="239">
        <v>0</v>
      </c>
      <c r="V53" s="239">
        <v>0</v>
      </c>
      <c r="W53" s="239">
        <v>0</v>
      </c>
      <c r="X53" s="239">
        <v>0</v>
      </c>
      <c r="Y53" s="239">
        <v>0</v>
      </c>
      <c r="Z53" s="239">
        <v>0</v>
      </c>
      <c r="AA53" s="239">
        <v>0</v>
      </c>
      <c r="AB53" s="239">
        <v>0</v>
      </c>
      <c r="AC53" s="239">
        <v>0</v>
      </c>
      <c r="AD53" s="239">
        <v>0</v>
      </c>
      <c r="AE53" s="239">
        <v>0</v>
      </c>
      <c r="AF53" s="239">
        <v>0</v>
      </c>
      <c r="AG53" s="239">
        <v>0</v>
      </c>
      <c r="AH53" s="241">
        <f t="shared" ref="AH53:AM53" si="15">F53</f>
        <v>0</v>
      </c>
      <c r="AI53" s="242">
        <f t="shared" si="15"/>
        <v>0</v>
      </c>
      <c r="AJ53" s="242">
        <f t="shared" si="15"/>
        <v>0</v>
      </c>
      <c r="AK53" s="241">
        <f t="shared" si="15"/>
        <v>0</v>
      </c>
      <c r="AL53" s="242">
        <f t="shared" si="15"/>
        <v>0</v>
      </c>
      <c r="AM53" s="242">
        <f t="shared" si="15"/>
        <v>0</v>
      </c>
      <c r="AN53" s="239">
        <f>E53</f>
        <v>0</v>
      </c>
      <c r="AO53" s="221">
        <f t="shared" ref="AO53:AT53" si="16">F53</f>
        <v>0</v>
      </c>
      <c r="AP53" s="239">
        <f t="shared" si="16"/>
        <v>0</v>
      </c>
      <c r="AQ53" s="239">
        <f t="shared" si="16"/>
        <v>0</v>
      </c>
      <c r="AR53" s="221">
        <f t="shared" si="16"/>
        <v>0</v>
      </c>
      <c r="AS53" s="239">
        <f t="shared" si="16"/>
        <v>0</v>
      </c>
      <c r="AT53" s="239">
        <f t="shared" si="16"/>
        <v>0</v>
      </c>
      <c r="AU53" s="239">
        <v>0</v>
      </c>
      <c r="AV53" s="239">
        <v>0</v>
      </c>
      <c r="AW53" s="239">
        <v>0</v>
      </c>
      <c r="AX53" s="239">
        <v>0</v>
      </c>
      <c r="AY53" s="239">
        <v>0</v>
      </c>
      <c r="AZ53" s="239">
        <v>0</v>
      </c>
      <c r="BA53" s="239">
        <v>0</v>
      </c>
      <c r="BB53" s="239">
        <v>0</v>
      </c>
      <c r="BC53" s="239">
        <v>0</v>
      </c>
      <c r="BD53" s="239">
        <v>0</v>
      </c>
      <c r="BE53" s="239">
        <v>0</v>
      </c>
      <c r="BF53" s="239">
        <v>0</v>
      </c>
      <c r="BG53" s="239">
        <v>0</v>
      </c>
      <c r="BH53" s="239">
        <v>0</v>
      </c>
      <c r="BI53" s="239">
        <v>0</v>
      </c>
      <c r="BJ53" s="239">
        <v>0</v>
      </c>
      <c r="BK53" s="239">
        <v>0</v>
      </c>
      <c r="BL53" s="239">
        <v>0</v>
      </c>
      <c r="BM53" s="239">
        <v>0</v>
      </c>
      <c r="BN53" s="239">
        <v>0</v>
      </c>
      <c r="BO53" s="239">
        <v>0</v>
      </c>
      <c r="BP53" s="239">
        <f>AG53</f>
        <v>0</v>
      </c>
      <c r="BQ53" s="221">
        <f t="shared" ref="BQ53:BV53" si="17">AH53</f>
        <v>0</v>
      </c>
      <c r="BR53" s="239">
        <f t="shared" si="17"/>
        <v>0</v>
      </c>
      <c r="BS53" s="239">
        <f t="shared" si="17"/>
        <v>0</v>
      </c>
      <c r="BT53" s="221">
        <f t="shared" si="17"/>
        <v>0</v>
      </c>
      <c r="BU53" s="239">
        <f t="shared" si="17"/>
        <v>0</v>
      </c>
      <c r="BV53" s="239">
        <f t="shared" si="17"/>
        <v>0</v>
      </c>
      <c r="BW53" s="239">
        <v>0</v>
      </c>
      <c r="BX53" s="239">
        <v>0</v>
      </c>
      <c r="BY53" s="239">
        <v>0</v>
      </c>
      <c r="BZ53" s="239">
        <v>0</v>
      </c>
      <c r="CA53" s="239" t="s">
        <v>872</v>
      </c>
    </row>
    <row r="54" spans="1:79" s="3" customFormat="1" ht="48" collapsed="1" x14ac:dyDescent="0.2">
      <c r="A54" s="123" t="s">
        <v>873</v>
      </c>
      <c r="B54" s="124" t="s">
        <v>874</v>
      </c>
      <c r="C54" s="28" t="s">
        <v>872</v>
      </c>
      <c r="D54" s="28" t="str">
        <f>Ф12!G52</f>
        <v>нд</v>
      </c>
      <c r="E54" s="28" t="str">
        <f>Ф12!H52</f>
        <v>нд</v>
      </c>
      <c r="F54" s="28" t="str">
        <f>Ф12!I52</f>
        <v>нд</v>
      </c>
      <c r="G54" s="28" t="str">
        <f>Ф12!J52</f>
        <v>нд</v>
      </c>
      <c r="H54" s="28" t="str">
        <f>Ф12!K52</f>
        <v>нд</v>
      </c>
      <c r="I54" s="28" t="str">
        <f>Ф12!L52</f>
        <v>нд</v>
      </c>
      <c r="J54" s="28" t="str">
        <f>Ф12!M52</f>
        <v>нд</v>
      </c>
      <c r="K54" s="28" t="str">
        <f>Ф12!N52</f>
        <v>нд</v>
      </c>
      <c r="L54" s="28" t="str">
        <f>Ф12!O52</f>
        <v>нд</v>
      </c>
      <c r="M54" s="28" t="str">
        <f>Ф12!P52</f>
        <v>нд</v>
      </c>
      <c r="N54" s="28" t="str">
        <f>Ф12!Q52</f>
        <v>нд</v>
      </c>
      <c r="O54" s="28" t="str">
        <f>Ф12!R52</f>
        <v>нд</v>
      </c>
      <c r="P54" s="28" t="str">
        <f>Ф12!S52</f>
        <v>нд</v>
      </c>
      <c r="Q54" s="28" t="str">
        <f>Ф12!T52</f>
        <v>нд</v>
      </c>
      <c r="R54" s="28" t="str">
        <f>Ф12!U52</f>
        <v>нд</v>
      </c>
      <c r="S54" s="28" t="str">
        <f>Ф12!V52</f>
        <v>нд</v>
      </c>
      <c r="T54" s="28" t="s">
        <v>872</v>
      </c>
      <c r="U54" s="28" t="s">
        <v>872</v>
      </c>
      <c r="V54" s="28" t="s">
        <v>872</v>
      </c>
      <c r="W54" s="28" t="s">
        <v>872</v>
      </c>
      <c r="X54" s="28" t="s">
        <v>872</v>
      </c>
      <c r="Y54" s="28" t="s">
        <v>872</v>
      </c>
      <c r="Z54" s="28" t="s">
        <v>872</v>
      </c>
      <c r="AA54" s="28" t="s">
        <v>872</v>
      </c>
      <c r="AB54" s="28" t="s">
        <v>872</v>
      </c>
      <c r="AC54" s="28" t="s">
        <v>872</v>
      </c>
      <c r="AD54" s="28" t="s">
        <v>872</v>
      </c>
      <c r="AE54" s="28" t="s">
        <v>872</v>
      </c>
      <c r="AF54" s="28" t="s">
        <v>872</v>
      </c>
      <c r="AG54" s="28" t="s">
        <v>872</v>
      </c>
      <c r="AH54" s="28" t="s">
        <v>872</v>
      </c>
      <c r="AI54" s="28" t="s">
        <v>872</v>
      </c>
      <c r="AJ54" s="28" t="s">
        <v>872</v>
      </c>
      <c r="AK54" s="28" t="s">
        <v>872</v>
      </c>
      <c r="AL54" s="28" t="s">
        <v>872</v>
      </c>
      <c r="AM54" s="28" t="s">
        <v>872</v>
      </c>
      <c r="AN54" s="28" t="s">
        <v>872</v>
      </c>
      <c r="AO54" s="28" t="s">
        <v>872</v>
      </c>
      <c r="AP54" s="28" t="s">
        <v>872</v>
      </c>
      <c r="AQ54" s="28" t="s">
        <v>872</v>
      </c>
      <c r="AR54" s="28" t="s">
        <v>872</v>
      </c>
      <c r="AS54" s="28" t="s">
        <v>872</v>
      </c>
      <c r="AT54" s="28" t="s">
        <v>872</v>
      </c>
      <c r="AU54" s="28" t="s">
        <v>872</v>
      </c>
      <c r="AV54" s="28" t="s">
        <v>872</v>
      </c>
      <c r="AW54" s="28" t="s">
        <v>872</v>
      </c>
      <c r="AX54" s="28" t="s">
        <v>872</v>
      </c>
      <c r="AY54" s="28" t="s">
        <v>872</v>
      </c>
      <c r="AZ54" s="28" t="s">
        <v>872</v>
      </c>
      <c r="BA54" s="28" t="s">
        <v>872</v>
      </c>
      <c r="BB54" s="28" t="s">
        <v>872</v>
      </c>
      <c r="BC54" s="28" t="s">
        <v>872</v>
      </c>
      <c r="BD54" s="28" t="s">
        <v>872</v>
      </c>
      <c r="BE54" s="28" t="s">
        <v>872</v>
      </c>
      <c r="BF54" s="28" t="s">
        <v>872</v>
      </c>
      <c r="BG54" s="28" t="s">
        <v>872</v>
      </c>
      <c r="BH54" s="28" t="s">
        <v>872</v>
      </c>
      <c r="BI54" s="28" t="s">
        <v>872</v>
      </c>
      <c r="BJ54" s="28" t="s">
        <v>872</v>
      </c>
      <c r="BK54" s="28" t="s">
        <v>872</v>
      </c>
      <c r="BL54" s="28" t="s">
        <v>872</v>
      </c>
      <c r="BM54" s="28" t="s">
        <v>872</v>
      </c>
      <c r="BN54" s="28" t="s">
        <v>872</v>
      </c>
      <c r="BO54" s="28" t="s">
        <v>872</v>
      </c>
      <c r="BP54" s="28" t="s">
        <v>872</v>
      </c>
      <c r="BQ54" s="28" t="s">
        <v>872</v>
      </c>
      <c r="BR54" s="28" t="s">
        <v>872</v>
      </c>
      <c r="BS54" s="28" t="s">
        <v>872</v>
      </c>
      <c r="BT54" s="28" t="s">
        <v>872</v>
      </c>
      <c r="BU54" s="28" t="s">
        <v>872</v>
      </c>
      <c r="BV54" s="28" t="s">
        <v>872</v>
      </c>
      <c r="BW54" s="28" t="s">
        <v>872</v>
      </c>
      <c r="BX54" s="28" t="s">
        <v>872</v>
      </c>
      <c r="BY54" s="28" t="s">
        <v>872</v>
      </c>
      <c r="BZ54" s="28" t="s">
        <v>872</v>
      </c>
      <c r="CA54" s="28" t="s">
        <v>872</v>
      </c>
    </row>
    <row r="55" spans="1:79" s="3" customFormat="1" ht="24" x14ac:dyDescent="0.2">
      <c r="A55" s="127" t="s">
        <v>28</v>
      </c>
      <c r="B55" s="128" t="s">
        <v>875</v>
      </c>
      <c r="C55" s="137" t="str">
        <f>C62</f>
        <v>нд</v>
      </c>
      <c r="D55" s="198">
        <f t="shared" ref="D55:AI55" si="18">D57+D63</f>
        <v>12.019825000000001</v>
      </c>
      <c r="E55" s="163">
        <f t="shared" si="18"/>
        <v>0</v>
      </c>
      <c r="F55" s="198">
        <f t="shared" si="18"/>
        <v>12.019825000000001</v>
      </c>
      <c r="G55" s="163">
        <f t="shared" si="18"/>
        <v>0</v>
      </c>
      <c r="H55" s="163">
        <f t="shared" si="18"/>
        <v>0</v>
      </c>
      <c r="I55" s="198">
        <f t="shared" si="18"/>
        <v>4.25</v>
      </c>
      <c r="J55" s="198">
        <f t="shared" si="18"/>
        <v>1.6</v>
      </c>
      <c r="K55" s="163">
        <f t="shared" si="18"/>
        <v>0</v>
      </c>
      <c r="L55" s="163">
        <f t="shared" si="18"/>
        <v>0</v>
      </c>
      <c r="M55" s="198">
        <f t="shared" si="18"/>
        <v>3.9468289999999997</v>
      </c>
      <c r="N55" s="163">
        <f t="shared" si="18"/>
        <v>0</v>
      </c>
      <c r="O55" s="163">
        <f t="shared" si="18"/>
        <v>0</v>
      </c>
      <c r="P55" s="163">
        <f t="shared" si="18"/>
        <v>1</v>
      </c>
      <c r="Q55" s="163">
        <f t="shared" si="18"/>
        <v>0.8</v>
      </c>
      <c r="R55" s="163">
        <f t="shared" si="18"/>
        <v>0</v>
      </c>
      <c r="S55" s="163">
        <f t="shared" si="18"/>
        <v>0</v>
      </c>
      <c r="T55" s="163">
        <f t="shared" si="18"/>
        <v>4.7960209999999996</v>
      </c>
      <c r="U55" s="163">
        <f t="shared" si="18"/>
        <v>0</v>
      </c>
      <c r="V55" s="163">
        <f t="shared" si="18"/>
        <v>0</v>
      </c>
      <c r="W55" s="163">
        <f t="shared" si="18"/>
        <v>0</v>
      </c>
      <c r="X55" s="163">
        <f t="shared" si="18"/>
        <v>0</v>
      </c>
      <c r="Y55" s="163">
        <f t="shared" si="18"/>
        <v>0</v>
      </c>
      <c r="Z55" s="163">
        <f t="shared" si="18"/>
        <v>0</v>
      </c>
      <c r="AA55" s="163">
        <f t="shared" si="18"/>
        <v>0</v>
      </c>
      <c r="AB55" s="163">
        <f t="shared" si="18"/>
        <v>0</v>
      </c>
      <c r="AC55" s="163">
        <f t="shared" si="18"/>
        <v>0</v>
      </c>
      <c r="AD55" s="163">
        <f t="shared" si="18"/>
        <v>0</v>
      </c>
      <c r="AE55" s="163">
        <f t="shared" si="18"/>
        <v>0</v>
      </c>
      <c r="AF55" s="163">
        <f t="shared" si="18"/>
        <v>0</v>
      </c>
      <c r="AG55" s="163">
        <f t="shared" si="18"/>
        <v>0</v>
      </c>
      <c r="AH55" s="197">
        <f t="shared" si="18"/>
        <v>3.2769750000000002</v>
      </c>
      <c r="AI55" s="163">
        <f t="shared" si="18"/>
        <v>0</v>
      </c>
      <c r="AJ55" s="163">
        <f t="shared" ref="AJ55:BO55" si="19">AJ57+AJ63</f>
        <v>0</v>
      </c>
      <c r="AK55" s="197">
        <f t="shared" si="19"/>
        <v>3.25</v>
      </c>
      <c r="AL55" s="197">
        <f t="shared" si="19"/>
        <v>0.8</v>
      </c>
      <c r="AM55" s="163">
        <f t="shared" si="19"/>
        <v>0</v>
      </c>
      <c r="AN55" s="163">
        <f t="shared" si="19"/>
        <v>0</v>
      </c>
      <c r="AO55" s="198">
        <f t="shared" si="19"/>
        <v>8.7428500000000007</v>
      </c>
      <c r="AP55" s="163">
        <f t="shared" si="19"/>
        <v>0</v>
      </c>
      <c r="AQ55" s="163">
        <f t="shared" si="19"/>
        <v>0</v>
      </c>
      <c r="AR55" s="198">
        <f t="shared" si="19"/>
        <v>1</v>
      </c>
      <c r="AS55" s="197">
        <f t="shared" si="19"/>
        <v>0.8</v>
      </c>
      <c r="AT55" s="163">
        <f t="shared" si="19"/>
        <v>0</v>
      </c>
      <c r="AU55" s="163">
        <f t="shared" si="19"/>
        <v>0</v>
      </c>
      <c r="AV55" s="197">
        <f t="shared" si="19"/>
        <v>3.9468289999999997</v>
      </c>
      <c r="AW55" s="163">
        <f t="shared" si="19"/>
        <v>0</v>
      </c>
      <c r="AX55" s="163">
        <f t="shared" si="19"/>
        <v>0</v>
      </c>
      <c r="AY55" s="197">
        <f t="shared" si="19"/>
        <v>1</v>
      </c>
      <c r="AZ55" s="197">
        <f t="shared" si="19"/>
        <v>0.8</v>
      </c>
      <c r="BA55" s="163">
        <f t="shared" si="19"/>
        <v>0</v>
      </c>
      <c r="BB55" s="163">
        <f t="shared" si="19"/>
        <v>0</v>
      </c>
      <c r="BC55" s="198">
        <f t="shared" si="19"/>
        <v>4.7960209999999996</v>
      </c>
      <c r="BD55" s="163">
        <f t="shared" si="19"/>
        <v>0</v>
      </c>
      <c r="BE55" s="163">
        <f t="shared" si="19"/>
        <v>0</v>
      </c>
      <c r="BF55" s="163">
        <f t="shared" si="19"/>
        <v>0</v>
      </c>
      <c r="BG55" s="163">
        <f t="shared" si="19"/>
        <v>0</v>
      </c>
      <c r="BH55" s="163">
        <f t="shared" si="19"/>
        <v>0</v>
      </c>
      <c r="BI55" s="163">
        <f t="shared" si="19"/>
        <v>0</v>
      </c>
      <c r="BJ55" s="163">
        <f t="shared" si="19"/>
        <v>0</v>
      </c>
      <c r="BK55" s="163">
        <f t="shared" si="19"/>
        <v>0</v>
      </c>
      <c r="BL55" s="163">
        <f t="shared" si="19"/>
        <v>0</v>
      </c>
      <c r="BM55" s="163">
        <f t="shared" si="19"/>
        <v>0</v>
      </c>
      <c r="BN55" s="163">
        <f t="shared" si="19"/>
        <v>0</v>
      </c>
      <c r="BO55" s="163">
        <f t="shared" si="19"/>
        <v>0</v>
      </c>
      <c r="BP55" s="163">
        <f t="shared" ref="BP55:BZ55" si="20">BP57+BP63</f>
        <v>0</v>
      </c>
      <c r="BQ55" s="163">
        <f t="shared" si="20"/>
        <v>0</v>
      </c>
      <c r="BR55" s="163">
        <f t="shared" si="20"/>
        <v>0</v>
      </c>
      <c r="BS55" s="163">
        <f t="shared" si="20"/>
        <v>0</v>
      </c>
      <c r="BT55" s="163">
        <f t="shared" si="20"/>
        <v>0</v>
      </c>
      <c r="BU55" s="163">
        <f t="shared" si="20"/>
        <v>0</v>
      </c>
      <c r="BV55" s="163">
        <f t="shared" si="20"/>
        <v>0</v>
      </c>
      <c r="BW55" s="163">
        <f t="shared" si="20"/>
        <v>0</v>
      </c>
      <c r="BX55" s="163">
        <f t="shared" si="20"/>
        <v>0</v>
      </c>
      <c r="BY55" s="163">
        <f t="shared" si="20"/>
        <v>0</v>
      </c>
      <c r="BZ55" s="163">
        <f t="shared" si="20"/>
        <v>0</v>
      </c>
      <c r="CA55" s="198" t="str">
        <f>CA62</f>
        <v>нд</v>
      </c>
    </row>
    <row r="56" spans="1:79" s="3" customFormat="1" ht="36" x14ac:dyDescent="0.2">
      <c r="A56" s="123" t="s">
        <v>472</v>
      </c>
      <c r="B56" s="124" t="s">
        <v>876</v>
      </c>
      <c r="C56" s="28" t="s">
        <v>872</v>
      </c>
      <c r="D56" s="28" t="str">
        <f>Ф12!G54</f>
        <v>нд</v>
      </c>
      <c r="E56" s="28" t="str">
        <f>Ф12!H54</f>
        <v>нд</v>
      </c>
      <c r="F56" s="28" t="str">
        <f>Ф12!I54</f>
        <v>нд</v>
      </c>
      <c r="G56" s="28" t="str">
        <f>Ф12!J54</f>
        <v>нд</v>
      </c>
      <c r="H56" s="28" t="str">
        <f>Ф12!K54</f>
        <v>нд</v>
      </c>
      <c r="I56" s="28" t="str">
        <f>Ф12!L54</f>
        <v>нд</v>
      </c>
      <c r="J56" s="28" t="str">
        <f>Ф12!M54</f>
        <v>нд</v>
      </c>
      <c r="K56" s="28" t="str">
        <f>Ф12!N54</f>
        <v>нд</v>
      </c>
      <c r="L56" s="28" t="str">
        <f>Ф12!O54</f>
        <v>нд</v>
      </c>
      <c r="M56" s="28" t="str">
        <f>Ф12!P54</f>
        <v>нд</v>
      </c>
      <c r="N56" s="28" t="str">
        <f>Ф12!Q54</f>
        <v>нд</v>
      </c>
      <c r="O56" s="28" t="str">
        <f>Ф12!R54</f>
        <v>нд</v>
      </c>
      <c r="P56" s="28" t="str">
        <f>Ф12!S54</f>
        <v>нд</v>
      </c>
      <c r="Q56" s="28" t="str">
        <f>Ф12!T54</f>
        <v>нд</v>
      </c>
      <c r="R56" s="28" t="str">
        <f>Ф12!U54</f>
        <v>нд</v>
      </c>
      <c r="S56" s="28" t="str">
        <f>Ф12!V54</f>
        <v>нд</v>
      </c>
      <c r="T56" s="28">
        <f>Ф12!W54</f>
        <v>0</v>
      </c>
      <c r="U56" s="28">
        <f>Ф12!X54</f>
        <v>0</v>
      </c>
      <c r="V56" s="28">
        <f>Ф12!Y54</f>
        <v>0</v>
      </c>
      <c r="W56" s="28">
        <f>Ф12!Z54</f>
        <v>0</v>
      </c>
      <c r="X56" s="28">
        <f>Ф12!AA54</f>
        <v>0</v>
      </c>
      <c r="Y56" s="28">
        <f>Ф12!AB54</f>
        <v>0</v>
      </c>
      <c r="Z56" s="28">
        <f>Ф12!AC54</f>
        <v>0</v>
      </c>
      <c r="AA56" s="28">
        <f>Ф12!AD54</f>
        <v>0</v>
      </c>
      <c r="AB56" s="28">
        <f>Ф12!AE54</f>
        <v>0</v>
      </c>
      <c r="AC56" s="28">
        <f>Ф12!AF54</f>
        <v>0</v>
      </c>
      <c r="AD56" s="28">
        <f>Ф12!AG54</f>
        <v>0</v>
      </c>
      <c r="AE56" s="28">
        <f>Ф12!AH54</f>
        <v>0</v>
      </c>
      <c r="AF56" s="28">
        <f>Ф12!AI54</f>
        <v>0</v>
      </c>
      <c r="AG56" s="28">
        <f>Ф12!AJ54</f>
        <v>0</v>
      </c>
      <c r="AH56" s="28">
        <f>Ф12!AK54</f>
        <v>0</v>
      </c>
      <c r="AI56" s="28">
        <f>Ф12!AL54</f>
        <v>0</v>
      </c>
      <c r="AJ56" s="28">
        <f>Ф12!AM54</f>
        <v>0</v>
      </c>
      <c r="AK56" s="28">
        <f>Ф12!AN54</f>
        <v>0</v>
      </c>
      <c r="AL56" s="28">
        <f>Ф12!AO54</f>
        <v>0</v>
      </c>
      <c r="AM56" s="28">
        <f>Ф12!AP54</f>
        <v>0</v>
      </c>
      <c r="AN56" s="28">
        <f>Ф12!AQ54</f>
        <v>0</v>
      </c>
      <c r="AO56" s="28">
        <f>Ф12!AR54</f>
        <v>0</v>
      </c>
      <c r="AP56" s="28">
        <f>Ф12!AS54</f>
        <v>0</v>
      </c>
      <c r="AQ56" s="28">
        <f>Ф12!AT54</f>
        <v>0</v>
      </c>
      <c r="AR56" s="28">
        <f>Ф12!AU54</f>
        <v>0</v>
      </c>
      <c r="AS56" s="28">
        <f>Ф12!AV54</f>
        <v>0</v>
      </c>
      <c r="AT56" s="28">
        <f>Ф12!AW54</f>
        <v>0</v>
      </c>
      <c r="AU56" s="28">
        <f>Ф12!AX54</f>
        <v>0</v>
      </c>
      <c r="AV56" s="28">
        <f>Ф12!AY54</f>
        <v>0</v>
      </c>
      <c r="AW56" s="28">
        <f>Ф12!AZ54</f>
        <v>0</v>
      </c>
      <c r="AX56" s="28">
        <f>Ф12!BA54</f>
        <v>0</v>
      </c>
      <c r="AY56" s="28">
        <f>Ф12!BB54</f>
        <v>0</v>
      </c>
      <c r="AZ56" s="28">
        <f>Ф12!BC54</f>
        <v>0</v>
      </c>
      <c r="BA56" s="28">
        <f>Ф12!BD54</f>
        <v>0</v>
      </c>
      <c r="BB56" s="28">
        <f>Ф12!BE54</f>
        <v>0</v>
      </c>
      <c r="BC56" s="28">
        <f>Ф12!BF54</f>
        <v>0</v>
      </c>
      <c r="BD56" s="28">
        <f>Ф12!BG54</f>
        <v>0</v>
      </c>
      <c r="BE56" s="28">
        <f>Ф12!BH54</f>
        <v>0</v>
      </c>
      <c r="BF56" s="28">
        <f>Ф12!BI54</f>
        <v>0</v>
      </c>
      <c r="BG56" s="28">
        <f>Ф12!BJ54</f>
        <v>0</v>
      </c>
      <c r="BH56" s="28">
        <f>Ф12!BK54</f>
        <v>0</v>
      </c>
      <c r="BI56" s="28">
        <f>Ф12!BL54</f>
        <v>0</v>
      </c>
      <c r="BJ56" s="28">
        <f>Ф12!BM54</f>
        <v>0</v>
      </c>
      <c r="BK56" s="28">
        <f>Ф12!BN54</f>
        <v>0</v>
      </c>
      <c r="BL56" s="28">
        <f>Ф12!BO54</f>
        <v>0</v>
      </c>
      <c r="BM56" s="28">
        <f>Ф12!BP54</f>
        <v>0</v>
      </c>
      <c r="BN56" s="28">
        <f>Ф12!BQ54</f>
        <v>0</v>
      </c>
      <c r="BO56" s="28">
        <f>Ф12!BR54</f>
        <v>0</v>
      </c>
      <c r="BP56" s="28">
        <f>Ф12!BS54</f>
        <v>0</v>
      </c>
      <c r="BQ56" s="28">
        <f>Ф12!BT54</f>
        <v>0</v>
      </c>
      <c r="BR56" s="28">
        <f>Ф12!BU54</f>
        <v>0</v>
      </c>
      <c r="BS56" s="28">
        <f>Ф12!BV54</f>
        <v>0</v>
      </c>
      <c r="BT56" s="28">
        <f>Ф12!BW54</f>
        <v>0</v>
      </c>
      <c r="BU56" s="28">
        <f>Ф12!BX54</f>
        <v>0</v>
      </c>
      <c r="BV56" s="28">
        <f>Ф12!BY54</f>
        <v>0</v>
      </c>
      <c r="BW56" s="28">
        <f>Ф12!BZ54</f>
        <v>0</v>
      </c>
      <c r="BX56" s="28">
        <f>Ф12!CA54</f>
        <v>0</v>
      </c>
      <c r="BY56" s="28">
        <f>Ф12!CB54</f>
        <v>0</v>
      </c>
      <c r="BZ56" s="28">
        <f>Ф12!CC54</f>
        <v>0</v>
      </c>
      <c r="CA56" s="28">
        <f>Ф12!CD54</f>
        <v>0</v>
      </c>
    </row>
    <row r="57" spans="1:79" s="3" customFormat="1" ht="30" customHeight="1" x14ac:dyDescent="0.2">
      <c r="A57" s="130" t="s">
        <v>474</v>
      </c>
      <c r="B57" s="131" t="s">
        <v>877</v>
      </c>
      <c r="C57" s="132" t="s">
        <v>872</v>
      </c>
      <c r="D57" s="249">
        <f>SUM(D58:D60)</f>
        <v>3.8416510000000001</v>
      </c>
      <c r="E57" s="238">
        <f t="shared" ref="E57:BP57" si="21">SUM(E58:E60)</f>
        <v>0</v>
      </c>
      <c r="F57" s="249">
        <f>SUM(F58:F60)</f>
        <v>3.8416510000000001</v>
      </c>
      <c r="G57" s="238">
        <f t="shared" si="21"/>
        <v>0</v>
      </c>
      <c r="H57" s="238">
        <f t="shared" si="21"/>
        <v>0</v>
      </c>
      <c r="I57" s="238">
        <f t="shared" si="21"/>
        <v>0</v>
      </c>
      <c r="J57" s="249">
        <f>SUM(J58:J60)</f>
        <v>1.6</v>
      </c>
      <c r="K57" s="238">
        <f t="shared" si="21"/>
        <v>0</v>
      </c>
      <c r="L57" s="238">
        <f t="shared" si="21"/>
        <v>0</v>
      </c>
      <c r="M57" s="249">
        <f>SUM(M58:M60)</f>
        <v>1.9331719999999999</v>
      </c>
      <c r="N57" s="238">
        <f t="shared" si="21"/>
        <v>0</v>
      </c>
      <c r="O57" s="238">
        <f t="shared" si="21"/>
        <v>0</v>
      </c>
      <c r="P57" s="238">
        <f t="shared" si="21"/>
        <v>0</v>
      </c>
      <c r="Q57" s="289">
        <f t="shared" si="21"/>
        <v>0.8</v>
      </c>
      <c r="R57" s="238">
        <f t="shared" si="21"/>
        <v>0</v>
      </c>
      <c r="S57" s="238">
        <f t="shared" si="21"/>
        <v>0</v>
      </c>
      <c r="T57" s="238">
        <f t="shared" si="21"/>
        <v>0</v>
      </c>
      <c r="U57" s="238">
        <f t="shared" si="21"/>
        <v>0</v>
      </c>
      <c r="V57" s="238">
        <f t="shared" si="21"/>
        <v>0</v>
      </c>
      <c r="W57" s="238">
        <f t="shared" si="21"/>
        <v>0</v>
      </c>
      <c r="X57" s="238">
        <f t="shared" si="21"/>
        <v>0</v>
      </c>
      <c r="Y57" s="238">
        <f t="shared" si="21"/>
        <v>0</v>
      </c>
      <c r="Z57" s="238">
        <f t="shared" si="21"/>
        <v>0</v>
      </c>
      <c r="AA57" s="238">
        <f t="shared" si="21"/>
        <v>0</v>
      </c>
      <c r="AB57" s="238">
        <f t="shared" si="21"/>
        <v>0</v>
      </c>
      <c r="AC57" s="238">
        <f t="shared" si="21"/>
        <v>0</v>
      </c>
      <c r="AD57" s="238">
        <f t="shared" si="21"/>
        <v>0</v>
      </c>
      <c r="AE57" s="238">
        <f t="shared" si="21"/>
        <v>0</v>
      </c>
      <c r="AF57" s="238">
        <f t="shared" si="21"/>
        <v>0</v>
      </c>
      <c r="AG57" s="238">
        <f t="shared" si="21"/>
        <v>0</v>
      </c>
      <c r="AH57" s="249">
        <f t="shared" si="21"/>
        <v>1.9084790000000003</v>
      </c>
      <c r="AI57" s="238">
        <f t="shared" si="21"/>
        <v>0</v>
      </c>
      <c r="AJ57" s="238">
        <f t="shared" si="21"/>
        <v>0</v>
      </c>
      <c r="AK57" s="238">
        <f t="shared" si="21"/>
        <v>0</v>
      </c>
      <c r="AL57" s="249">
        <f t="shared" si="21"/>
        <v>0.8</v>
      </c>
      <c r="AM57" s="238">
        <f t="shared" si="21"/>
        <v>0</v>
      </c>
      <c r="AN57" s="238">
        <f t="shared" si="21"/>
        <v>0</v>
      </c>
      <c r="AO57" s="249">
        <f>SUM(AO58:AO60)</f>
        <v>1.9331719999999999</v>
      </c>
      <c r="AP57" s="238">
        <f t="shared" si="21"/>
        <v>0</v>
      </c>
      <c r="AQ57" s="238">
        <f t="shared" si="21"/>
        <v>0</v>
      </c>
      <c r="AR57" s="238">
        <f t="shared" si="21"/>
        <v>0</v>
      </c>
      <c r="AS57" s="289">
        <f t="shared" si="21"/>
        <v>0.8</v>
      </c>
      <c r="AT57" s="238">
        <f t="shared" si="21"/>
        <v>0</v>
      </c>
      <c r="AU57" s="238">
        <f t="shared" si="21"/>
        <v>0</v>
      </c>
      <c r="AV57" s="249">
        <f t="shared" si="21"/>
        <v>1.9331719999999999</v>
      </c>
      <c r="AW57" s="238">
        <f t="shared" si="21"/>
        <v>0</v>
      </c>
      <c r="AX57" s="238">
        <f t="shared" si="21"/>
        <v>0</v>
      </c>
      <c r="AY57" s="238">
        <f t="shared" si="21"/>
        <v>0</v>
      </c>
      <c r="AZ57" s="289">
        <f t="shared" si="21"/>
        <v>0.8</v>
      </c>
      <c r="BA57" s="238">
        <f t="shared" si="21"/>
        <v>0</v>
      </c>
      <c r="BB57" s="238">
        <f t="shared" si="21"/>
        <v>0</v>
      </c>
      <c r="BC57" s="238">
        <f t="shared" si="21"/>
        <v>0</v>
      </c>
      <c r="BD57" s="238">
        <f t="shared" si="21"/>
        <v>0</v>
      </c>
      <c r="BE57" s="238">
        <f t="shared" si="21"/>
        <v>0</v>
      </c>
      <c r="BF57" s="238">
        <f t="shared" si="21"/>
        <v>0</v>
      </c>
      <c r="BG57" s="238">
        <f t="shared" si="21"/>
        <v>0</v>
      </c>
      <c r="BH57" s="238">
        <f t="shared" si="21"/>
        <v>0</v>
      </c>
      <c r="BI57" s="238">
        <f t="shared" si="21"/>
        <v>0</v>
      </c>
      <c r="BJ57" s="238">
        <f t="shared" si="21"/>
        <v>0</v>
      </c>
      <c r="BK57" s="238">
        <f t="shared" si="21"/>
        <v>0</v>
      </c>
      <c r="BL57" s="238">
        <f t="shared" si="21"/>
        <v>0</v>
      </c>
      <c r="BM57" s="238">
        <f t="shared" si="21"/>
        <v>0</v>
      </c>
      <c r="BN57" s="238">
        <f t="shared" si="21"/>
        <v>0</v>
      </c>
      <c r="BO57" s="238">
        <f t="shared" si="21"/>
        <v>0</v>
      </c>
      <c r="BP57" s="238">
        <f t="shared" si="21"/>
        <v>0</v>
      </c>
      <c r="BQ57" s="238">
        <f t="shared" ref="BQ57:CA57" si="22">SUM(BQ58:BQ60)</f>
        <v>0</v>
      </c>
      <c r="BR57" s="238">
        <f t="shared" si="22"/>
        <v>0</v>
      </c>
      <c r="BS57" s="238">
        <f t="shared" si="22"/>
        <v>0</v>
      </c>
      <c r="BT57" s="238">
        <f t="shared" si="22"/>
        <v>0</v>
      </c>
      <c r="BU57" s="238">
        <f t="shared" si="22"/>
        <v>0</v>
      </c>
      <c r="BV57" s="238">
        <f t="shared" si="22"/>
        <v>0</v>
      </c>
      <c r="BW57" s="238">
        <f t="shared" si="22"/>
        <v>0</v>
      </c>
      <c r="BX57" s="238">
        <f t="shared" si="22"/>
        <v>0</v>
      </c>
      <c r="BY57" s="238">
        <f t="shared" si="22"/>
        <v>0</v>
      </c>
      <c r="BZ57" s="238">
        <f t="shared" si="22"/>
        <v>0</v>
      </c>
      <c r="CA57" s="238">
        <f t="shared" si="22"/>
        <v>0</v>
      </c>
    </row>
    <row r="58" spans="1:79" s="3" customFormat="1" ht="15.75" customHeight="1" x14ac:dyDescent="0.2">
      <c r="A58" s="134" t="s">
        <v>474</v>
      </c>
      <c r="B58" s="134" t="s">
        <v>932</v>
      </c>
      <c r="C58" s="219" t="s">
        <v>933</v>
      </c>
      <c r="D58" s="290">
        <v>1.9331719999999999</v>
      </c>
      <c r="E58" s="159">
        <v>0</v>
      </c>
      <c r="F58" s="290">
        <f>M58+T58+AA58+AH58</f>
        <v>1.9331719999999999</v>
      </c>
      <c r="G58" s="159">
        <f t="shared" ref="G58:K60" si="23">N58+U58+AB58+AI58</f>
        <v>0</v>
      </c>
      <c r="H58" s="159">
        <f t="shared" si="23"/>
        <v>0</v>
      </c>
      <c r="I58" s="159">
        <f t="shared" si="23"/>
        <v>0</v>
      </c>
      <c r="J58" s="159">
        <f t="shared" si="23"/>
        <v>0.8</v>
      </c>
      <c r="K58" s="159">
        <f t="shared" si="23"/>
        <v>0</v>
      </c>
      <c r="L58" s="159">
        <v>0</v>
      </c>
      <c r="M58" s="290">
        <v>1.9331719999999999</v>
      </c>
      <c r="N58" s="159">
        <v>0</v>
      </c>
      <c r="O58" s="159">
        <v>0</v>
      </c>
      <c r="P58" s="159">
        <v>0</v>
      </c>
      <c r="Q58" s="159">
        <v>0.8</v>
      </c>
      <c r="R58" s="159">
        <v>0</v>
      </c>
      <c r="S58" s="159">
        <v>0</v>
      </c>
      <c r="T58" s="159">
        <v>0</v>
      </c>
      <c r="U58" s="159">
        <v>0</v>
      </c>
      <c r="V58" s="159">
        <v>0</v>
      </c>
      <c r="W58" s="159">
        <v>0</v>
      </c>
      <c r="X58" s="159">
        <v>0</v>
      </c>
      <c r="Y58" s="159">
        <v>0</v>
      </c>
      <c r="Z58" s="159">
        <v>0</v>
      </c>
      <c r="AA58" s="159">
        <v>0</v>
      </c>
      <c r="AB58" s="159">
        <v>0</v>
      </c>
      <c r="AC58" s="159">
        <v>0</v>
      </c>
      <c r="AD58" s="159">
        <v>0</v>
      </c>
      <c r="AE58" s="159">
        <v>0</v>
      </c>
      <c r="AF58" s="159">
        <v>0</v>
      </c>
      <c r="AG58" s="159">
        <v>0</v>
      </c>
      <c r="AH58" s="292">
        <v>0</v>
      </c>
      <c r="AI58" s="292">
        <v>0</v>
      </c>
      <c r="AJ58" s="292">
        <v>0</v>
      </c>
      <c r="AK58" s="292">
        <v>0</v>
      </c>
      <c r="AL58" s="292">
        <v>0</v>
      </c>
      <c r="AM58" s="159">
        <v>0</v>
      </c>
      <c r="AN58" s="159">
        <v>0</v>
      </c>
      <c r="AO58" s="290">
        <f>AV58+BC58+BJ58+BQ58</f>
        <v>1.9331719999999999</v>
      </c>
      <c r="AP58" s="159">
        <v>0</v>
      </c>
      <c r="AQ58" s="159">
        <v>0</v>
      </c>
      <c r="AR58" s="159">
        <v>0</v>
      </c>
      <c r="AS58" s="159">
        <f>AZ58</f>
        <v>0.8</v>
      </c>
      <c r="AT58" s="159">
        <v>0</v>
      </c>
      <c r="AU58" s="159">
        <v>0</v>
      </c>
      <c r="AV58" s="290">
        <v>1.9331719999999999</v>
      </c>
      <c r="AW58" s="159">
        <v>0</v>
      </c>
      <c r="AX58" s="159">
        <v>0</v>
      </c>
      <c r="AY58" s="159">
        <v>0</v>
      </c>
      <c r="AZ58" s="159">
        <v>0.8</v>
      </c>
      <c r="BA58" s="159">
        <v>0</v>
      </c>
      <c r="BB58" s="159">
        <v>0</v>
      </c>
      <c r="BC58" s="159">
        <v>0</v>
      </c>
      <c r="BD58" s="159">
        <v>0</v>
      </c>
      <c r="BE58" s="159">
        <v>0</v>
      </c>
      <c r="BF58" s="159">
        <v>0</v>
      </c>
      <c r="BG58" s="159">
        <v>0</v>
      </c>
      <c r="BH58" s="159">
        <v>0</v>
      </c>
      <c r="BI58" s="159">
        <v>0</v>
      </c>
      <c r="BJ58" s="159">
        <v>0</v>
      </c>
      <c r="BK58" s="159">
        <v>0</v>
      </c>
      <c r="BL58" s="159">
        <v>0</v>
      </c>
      <c r="BM58" s="159">
        <v>0</v>
      </c>
      <c r="BN58" s="159">
        <v>0</v>
      </c>
      <c r="BO58" s="159">
        <v>0</v>
      </c>
      <c r="BP58" s="159">
        <v>0</v>
      </c>
      <c r="BQ58" s="159">
        <v>0</v>
      </c>
      <c r="BR58" s="159">
        <v>0</v>
      </c>
      <c r="BS58" s="159">
        <v>0</v>
      </c>
      <c r="BT58" s="159">
        <v>0</v>
      </c>
      <c r="BU58" s="159">
        <v>0</v>
      </c>
      <c r="BV58" s="159">
        <v>0</v>
      </c>
      <c r="BW58" s="159">
        <v>0</v>
      </c>
      <c r="BX58" s="159">
        <v>0</v>
      </c>
      <c r="BY58" s="159">
        <v>0</v>
      </c>
      <c r="BZ58" s="159">
        <v>0</v>
      </c>
      <c r="CA58" s="159" t="s">
        <v>872</v>
      </c>
    </row>
    <row r="59" spans="1:79" s="3" customFormat="1" ht="15.75" customHeight="1" x14ac:dyDescent="0.2">
      <c r="A59" s="134" t="s">
        <v>474</v>
      </c>
      <c r="B59" s="214" t="s">
        <v>934</v>
      </c>
      <c r="C59" s="219" t="s">
        <v>935</v>
      </c>
      <c r="D59" s="196">
        <v>0.72431100000000004</v>
      </c>
      <c r="E59" s="135">
        <v>0</v>
      </c>
      <c r="F59" s="290">
        <f>M59+T59+AA59+AH59</f>
        <v>0.72431100000000004</v>
      </c>
      <c r="G59" s="159">
        <f t="shared" si="23"/>
        <v>0</v>
      </c>
      <c r="H59" s="159">
        <f t="shared" si="23"/>
        <v>0</v>
      </c>
      <c r="I59" s="159">
        <f t="shared" si="23"/>
        <v>0</v>
      </c>
      <c r="J59" s="159">
        <f t="shared" si="23"/>
        <v>0.4</v>
      </c>
      <c r="K59" s="159">
        <f t="shared" si="23"/>
        <v>0</v>
      </c>
      <c r="L59" s="135">
        <v>0</v>
      </c>
      <c r="M59" s="135">
        <v>0</v>
      </c>
      <c r="N59" s="159">
        <v>0</v>
      </c>
      <c r="O59" s="159">
        <v>0</v>
      </c>
      <c r="P59" s="159">
        <v>0</v>
      </c>
      <c r="Q59" s="159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96">
        <v>0.72431100000000004</v>
      </c>
      <c r="AI59" s="292">
        <v>0</v>
      </c>
      <c r="AJ59" s="292">
        <v>0</v>
      </c>
      <c r="AK59" s="292">
        <v>0</v>
      </c>
      <c r="AL59" s="291">
        <v>0.4</v>
      </c>
      <c r="AM59" s="135">
        <v>0</v>
      </c>
      <c r="AN59" s="135">
        <v>0</v>
      </c>
      <c r="AO59" s="135">
        <v>0</v>
      </c>
      <c r="AP59" s="135">
        <v>0</v>
      </c>
      <c r="AQ59" s="135">
        <v>0</v>
      </c>
      <c r="AR59" s="135">
        <v>0</v>
      </c>
      <c r="AS59" s="135">
        <v>0</v>
      </c>
      <c r="AT59" s="135">
        <v>0</v>
      </c>
      <c r="AU59" s="135">
        <v>0</v>
      </c>
      <c r="AV59" s="135">
        <v>0</v>
      </c>
      <c r="AW59" s="135">
        <v>0</v>
      </c>
      <c r="AX59" s="135">
        <v>0</v>
      </c>
      <c r="AY59" s="135">
        <v>0</v>
      </c>
      <c r="AZ59" s="135">
        <v>0</v>
      </c>
      <c r="BA59" s="135">
        <v>0</v>
      </c>
      <c r="BB59" s="135">
        <v>0</v>
      </c>
      <c r="BC59" s="135">
        <v>0</v>
      </c>
      <c r="BD59" s="135">
        <v>0</v>
      </c>
      <c r="BE59" s="135">
        <v>0</v>
      </c>
      <c r="BF59" s="135">
        <v>0</v>
      </c>
      <c r="BG59" s="135">
        <v>0</v>
      </c>
      <c r="BH59" s="135">
        <v>0</v>
      </c>
      <c r="BI59" s="135">
        <v>0</v>
      </c>
      <c r="BJ59" s="135">
        <v>0</v>
      </c>
      <c r="BK59" s="135">
        <v>0</v>
      </c>
      <c r="BL59" s="135">
        <v>0</v>
      </c>
      <c r="BM59" s="135">
        <v>0</v>
      </c>
      <c r="BN59" s="135">
        <v>0</v>
      </c>
      <c r="BO59" s="135">
        <v>0</v>
      </c>
      <c r="BP59" s="135">
        <v>0</v>
      </c>
      <c r="BQ59" s="135">
        <v>0</v>
      </c>
      <c r="BR59" s="135">
        <v>0</v>
      </c>
      <c r="BS59" s="135">
        <v>0</v>
      </c>
      <c r="BT59" s="135">
        <v>0</v>
      </c>
      <c r="BU59" s="135">
        <v>0</v>
      </c>
      <c r="BV59" s="135">
        <v>0</v>
      </c>
      <c r="BW59" s="135">
        <v>0</v>
      </c>
      <c r="BX59" s="135">
        <v>0</v>
      </c>
      <c r="BY59" s="135">
        <v>0</v>
      </c>
      <c r="BZ59" s="135">
        <v>0</v>
      </c>
      <c r="CA59" s="159" t="s">
        <v>872</v>
      </c>
    </row>
    <row r="60" spans="1:79" s="3" customFormat="1" ht="15.75" customHeight="1" x14ac:dyDescent="0.2">
      <c r="A60" s="134" t="s">
        <v>474</v>
      </c>
      <c r="B60" s="214" t="s">
        <v>936</v>
      </c>
      <c r="C60" s="219" t="s">
        <v>937</v>
      </c>
      <c r="D60" s="196">
        <v>1.1841680000000001</v>
      </c>
      <c r="E60" s="135">
        <v>0</v>
      </c>
      <c r="F60" s="290">
        <f>M60+T60+AA60+AH60</f>
        <v>1.1841680000000001</v>
      </c>
      <c r="G60" s="159">
        <f t="shared" si="23"/>
        <v>0</v>
      </c>
      <c r="H60" s="159">
        <f t="shared" si="23"/>
        <v>0</v>
      </c>
      <c r="I60" s="159">
        <f t="shared" si="23"/>
        <v>0</v>
      </c>
      <c r="J60" s="159">
        <f t="shared" si="23"/>
        <v>0.4</v>
      </c>
      <c r="K60" s="159">
        <f t="shared" si="23"/>
        <v>0</v>
      </c>
      <c r="L60" s="135">
        <v>0</v>
      </c>
      <c r="M60" s="135">
        <v>0</v>
      </c>
      <c r="N60" s="159">
        <v>0</v>
      </c>
      <c r="O60" s="159">
        <v>0</v>
      </c>
      <c r="P60" s="159">
        <v>0</v>
      </c>
      <c r="Q60" s="159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96">
        <v>1.1841680000000001</v>
      </c>
      <c r="AI60" s="292">
        <v>0</v>
      </c>
      <c r="AJ60" s="292">
        <v>0</v>
      </c>
      <c r="AK60" s="292">
        <v>0</v>
      </c>
      <c r="AL60" s="291">
        <v>0.4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59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59" t="s">
        <v>872</v>
      </c>
    </row>
    <row r="61" spans="1:79" s="3" customFormat="1" ht="44.25" customHeight="1" x14ac:dyDescent="0.2">
      <c r="A61" s="123" t="s">
        <v>479</v>
      </c>
      <c r="B61" s="124" t="s">
        <v>878</v>
      </c>
      <c r="C61" s="28" t="s">
        <v>872</v>
      </c>
      <c r="D61" s="28" t="str">
        <f>Ф12!G59</f>
        <v>нд</v>
      </c>
      <c r="E61" s="28" t="str">
        <f>Ф12!H59</f>
        <v>нд</v>
      </c>
      <c r="F61" s="28" t="str">
        <f>Ф12!I59</f>
        <v>нд</v>
      </c>
      <c r="G61" s="28" t="str">
        <f>Ф12!J59</f>
        <v>нд</v>
      </c>
      <c r="H61" s="28" t="str">
        <f>Ф12!K59</f>
        <v>нд</v>
      </c>
      <c r="I61" s="28" t="str">
        <f>Ф12!L59</f>
        <v>нд</v>
      </c>
      <c r="J61" s="28" t="str">
        <f>Ф12!M59</f>
        <v>нд</v>
      </c>
      <c r="K61" s="28" t="str">
        <f>Ф12!N59</f>
        <v>нд</v>
      </c>
      <c r="L61" s="28" t="str">
        <f>Ф12!O59</f>
        <v>нд</v>
      </c>
      <c r="M61" s="28" t="str">
        <f>Ф12!P59</f>
        <v>нд</v>
      </c>
      <c r="N61" s="28" t="str">
        <f>Ф12!Q59</f>
        <v>нд</v>
      </c>
      <c r="O61" s="28" t="str">
        <f>Ф12!R59</f>
        <v>нд</v>
      </c>
      <c r="P61" s="28" t="str">
        <f>Ф12!S59</f>
        <v>нд</v>
      </c>
      <c r="Q61" s="28" t="str">
        <f>Ф12!T59</f>
        <v>нд</v>
      </c>
      <c r="R61" s="28">
        <v>0</v>
      </c>
      <c r="S61" s="28" t="str">
        <f>Ф12!V59</f>
        <v>нд</v>
      </c>
      <c r="T61" s="28">
        <f>Ф12!W59</f>
        <v>0</v>
      </c>
      <c r="U61" s="28">
        <f>Ф12!X59</f>
        <v>0</v>
      </c>
      <c r="V61" s="28">
        <f>Ф12!Y59</f>
        <v>0</v>
      </c>
      <c r="W61" s="28">
        <f>Ф12!Z59</f>
        <v>0</v>
      </c>
      <c r="X61" s="28">
        <f>Ф12!AA59</f>
        <v>0</v>
      </c>
      <c r="Y61" s="28">
        <f>Ф12!AB59</f>
        <v>0</v>
      </c>
      <c r="Z61" s="28">
        <f>Ф12!AC59</f>
        <v>0</v>
      </c>
      <c r="AA61" s="28">
        <f>Ф12!AD59</f>
        <v>0</v>
      </c>
      <c r="AB61" s="28">
        <f>Ф12!AE59</f>
        <v>0</v>
      </c>
      <c r="AC61" s="28">
        <f>Ф12!AF59</f>
        <v>0</v>
      </c>
      <c r="AD61" s="28">
        <f>Ф12!AG59</f>
        <v>0</v>
      </c>
      <c r="AE61" s="28">
        <f>Ф12!AH59</f>
        <v>0</v>
      </c>
      <c r="AF61" s="28">
        <f>Ф12!AI59</f>
        <v>0</v>
      </c>
      <c r="AG61" s="28">
        <f>Ф12!AJ59</f>
        <v>0</v>
      </c>
      <c r="AH61" s="28">
        <f>Ф12!AK59</f>
        <v>0</v>
      </c>
      <c r="AI61" s="28">
        <f>Ф12!AL59</f>
        <v>0</v>
      </c>
      <c r="AJ61" s="28">
        <f>Ф12!AM59</f>
        <v>0</v>
      </c>
      <c r="AK61" s="28">
        <f>Ф12!AN59</f>
        <v>0</v>
      </c>
      <c r="AL61" s="28">
        <f>Ф12!AO59</f>
        <v>0</v>
      </c>
      <c r="AM61" s="28">
        <f>Ф12!AP59</f>
        <v>0</v>
      </c>
      <c r="AN61" s="28">
        <f>Ф12!AQ59</f>
        <v>0</v>
      </c>
      <c r="AO61" s="28">
        <f>Ф12!AR59</f>
        <v>0</v>
      </c>
      <c r="AP61" s="28">
        <f>Ф12!AS59</f>
        <v>0</v>
      </c>
      <c r="AQ61" s="28">
        <f>Ф12!AT59</f>
        <v>0</v>
      </c>
      <c r="AR61" s="28">
        <f>Ф12!AU59</f>
        <v>0</v>
      </c>
      <c r="AS61" s="28">
        <f>Ф12!AV59</f>
        <v>0</v>
      </c>
      <c r="AT61" s="28">
        <f>Ф12!AW59</f>
        <v>0</v>
      </c>
      <c r="AU61" s="28">
        <f>Ф12!AX59</f>
        <v>0</v>
      </c>
      <c r="AV61" s="28">
        <f>Ф12!AY59</f>
        <v>0</v>
      </c>
      <c r="AW61" s="28">
        <f>Ф12!AZ59</f>
        <v>0</v>
      </c>
      <c r="AX61" s="28">
        <f>Ф12!BA59</f>
        <v>0</v>
      </c>
      <c r="AY61" s="28">
        <f>Ф12!BB59</f>
        <v>0</v>
      </c>
      <c r="AZ61" s="28">
        <f>Ф12!BC59</f>
        <v>0</v>
      </c>
      <c r="BA61" s="28">
        <f>Ф12!BD59</f>
        <v>0</v>
      </c>
      <c r="BB61" s="28">
        <f>Ф12!BE59</f>
        <v>0</v>
      </c>
      <c r="BC61" s="28">
        <f>Ф12!BF59</f>
        <v>0</v>
      </c>
      <c r="BD61" s="28">
        <f>Ф12!BG59</f>
        <v>0</v>
      </c>
      <c r="BE61" s="28">
        <f>Ф12!BH59</f>
        <v>0</v>
      </c>
      <c r="BF61" s="28">
        <f>Ф12!BI59</f>
        <v>0</v>
      </c>
      <c r="BG61" s="28">
        <f>Ф12!BJ59</f>
        <v>0</v>
      </c>
      <c r="BH61" s="28">
        <f>Ф12!BK59</f>
        <v>0</v>
      </c>
      <c r="BI61" s="28">
        <f>Ф12!BL59</f>
        <v>0</v>
      </c>
      <c r="BJ61" s="28">
        <f>Ф12!BM59</f>
        <v>0</v>
      </c>
      <c r="BK61" s="28">
        <f>Ф12!BN59</f>
        <v>0</v>
      </c>
      <c r="BL61" s="28">
        <f>Ф12!BO59</f>
        <v>0</v>
      </c>
      <c r="BM61" s="28">
        <f>Ф12!BP59</f>
        <v>0</v>
      </c>
      <c r="BN61" s="28">
        <f>Ф12!BQ59</f>
        <v>0</v>
      </c>
      <c r="BO61" s="28">
        <f>Ф12!BR59</f>
        <v>0</v>
      </c>
      <c r="BP61" s="28">
        <f>Ф12!BS59</f>
        <v>0</v>
      </c>
      <c r="BQ61" s="28">
        <f>Ф12!BT59</f>
        <v>0</v>
      </c>
      <c r="BR61" s="28">
        <f>Ф12!BU59</f>
        <v>0</v>
      </c>
      <c r="BS61" s="28">
        <f>Ф12!BV59</f>
        <v>0</v>
      </c>
      <c r="BT61" s="28">
        <f>Ф12!BW59</f>
        <v>0</v>
      </c>
      <c r="BU61" s="28">
        <f>Ф12!BX59</f>
        <v>0</v>
      </c>
      <c r="BV61" s="28">
        <f>Ф12!BY59</f>
        <v>0</v>
      </c>
      <c r="BW61" s="28">
        <f>Ф12!BZ59</f>
        <v>0</v>
      </c>
      <c r="BX61" s="28">
        <f>Ф12!CA59</f>
        <v>0</v>
      </c>
      <c r="BY61" s="28">
        <f>Ф12!CB59</f>
        <v>0</v>
      </c>
      <c r="BZ61" s="28">
        <f>Ф12!CC59</f>
        <v>0</v>
      </c>
      <c r="CA61" s="28">
        <f>Ф12!CD59</f>
        <v>0</v>
      </c>
    </row>
    <row r="62" spans="1:79" s="3" customFormat="1" ht="28.5" customHeight="1" x14ac:dyDescent="0.2">
      <c r="A62" s="127" t="s">
        <v>487</v>
      </c>
      <c r="B62" s="128" t="s">
        <v>879</v>
      </c>
      <c r="C62" s="129" t="s">
        <v>872</v>
      </c>
      <c r="D62" s="198">
        <f>D63</f>
        <v>8.1781740000000003</v>
      </c>
      <c r="E62" s="163">
        <f t="shared" ref="E62:AM62" si="24">E63</f>
        <v>0</v>
      </c>
      <c r="F62" s="198">
        <f t="shared" si="24"/>
        <v>8.1781740000000003</v>
      </c>
      <c r="G62" s="163">
        <f t="shared" si="24"/>
        <v>0</v>
      </c>
      <c r="H62" s="163">
        <f t="shared" si="24"/>
        <v>0</v>
      </c>
      <c r="I62" s="198">
        <f t="shared" si="24"/>
        <v>4.25</v>
      </c>
      <c r="J62" s="163">
        <f t="shared" si="24"/>
        <v>0</v>
      </c>
      <c r="K62" s="163">
        <f t="shared" si="24"/>
        <v>0</v>
      </c>
      <c r="L62" s="163">
        <f t="shared" si="24"/>
        <v>0</v>
      </c>
      <c r="M62" s="198">
        <f t="shared" si="24"/>
        <v>2.0136569999999998</v>
      </c>
      <c r="N62" s="163">
        <f t="shared" si="24"/>
        <v>0</v>
      </c>
      <c r="O62" s="163">
        <f t="shared" si="24"/>
        <v>0</v>
      </c>
      <c r="P62" s="198">
        <f t="shared" si="24"/>
        <v>1</v>
      </c>
      <c r="Q62" s="163">
        <f t="shared" si="24"/>
        <v>0</v>
      </c>
      <c r="R62" s="163">
        <f t="shared" si="24"/>
        <v>0</v>
      </c>
      <c r="S62" s="163">
        <f t="shared" si="24"/>
        <v>0</v>
      </c>
      <c r="T62" s="198">
        <f t="shared" si="24"/>
        <v>4.7960209999999996</v>
      </c>
      <c r="U62" s="163">
        <f t="shared" si="24"/>
        <v>0</v>
      </c>
      <c r="V62" s="163">
        <f t="shared" si="24"/>
        <v>0</v>
      </c>
      <c r="W62" s="163">
        <f t="shared" si="24"/>
        <v>0</v>
      </c>
      <c r="X62" s="163">
        <f t="shared" si="24"/>
        <v>0</v>
      </c>
      <c r="Y62" s="163">
        <f t="shared" si="24"/>
        <v>0</v>
      </c>
      <c r="Z62" s="163">
        <f t="shared" si="24"/>
        <v>0</v>
      </c>
      <c r="AA62" s="163">
        <f>AA63</f>
        <v>0</v>
      </c>
      <c r="AB62" s="163">
        <f t="shared" si="24"/>
        <v>0</v>
      </c>
      <c r="AC62" s="163">
        <f t="shared" si="24"/>
        <v>0</v>
      </c>
      <c r="AD62" s="163">
        <f t="shared" si="24"/>
        <v>0</v>
      </c>
      <c r="AE62" s="163">
        <f t="shared" si="24"/>
        <v>0</v>
      </c>
      <c r="AF62" s="163">
        <f t="shared" si="24"/>
        <v>0</v>
      </c>
      <c r="AG62" s="163">
        <f t="shared" si="24"/>
        <v>0</v>
      </c>
      <c r="AH62" s="198">
        <f t="shared" si="24"/>
        <v>1.3684959999999999</v>
      </c>
      <c r="AI62" s="163">
        <f t="shared" si="24"/>
        <v>0</v>
      </c>
      <c r="AJ62" s="163">
        <f t="shared" si="24"/>
        <v>0</v>
      </c>
      <c r="AK62" s="198">
        <f t="shared" si="24"/>
        <v>3.25</v>
      </c>
      <c r="AL62" s="163">
        <f t="shared" si="24"/>
        <v>0</v>
      </c>
      <c r="AM62" s="163">
        <f t="shared" si="24"/>
        <v>0</v>
      </c>
      <c r="AN62" s="163">
        <f t="shared" ref="AN62:CA62" si="25">AN63</f>
        <v>0</v>
      </c>
      <c r="AO62" s="198">
        <f t="shared" si="25"/>
        <v>6.8096779999999999</v>
      </c>
      <c r="AP62" s="163">
        <f t="shared" si="25"/>
        <v>0</v>
      </c>
      <c r="AQ62" s="163">
        <f t="shared" si="25"/>
        <v>0</v>
      </c>
      <c r="AR62" s="198">
        <f t="shared" si="25"/>
        <v>1</v>
      </c>
      <c r="AS62" s="163">
        <f t="shared" si="25"/>
        <v>0</v>
      </c>
      <c r="AT62" s="163">
        <f t="shared" si="25"/>
        <v>0</v>
      </c>
      <c r="AU62" s="163">
        <f t="shared" si="25"/>
        <v>0</v>
      </c>
      <c r="AV62" s="198">
        <f t="shared" si="25"/>
        <v>2.0136569999999998</v>
      </c>
      <c r="AW62" s="163">
        <f t="shared" si="25"/>
        <v>0</v>
      </c>
      <c r="AX62" s="163">
        <f t="shared" si="25"/>
        <v>0</v>
      </c>
      <c r="AY62" s="198">
        <f t="shared" si="25"/>
        <v>1</v>
      </c>
      <c r="AZ62" s="163">
        <f t="shared" si="25"/>
        <v>0</v>
      </c>
      <c r="BA62" s="163">
        <f t="shared" si="25"/>
        <v>0</v>
      </c>
      <c r="BB62" s="163">
        <f t="shared" si="25"/>
        <v>0</v>
      </c>
      <c r="BC62" s="198">
        <f t="shared" si="25"/>
        <v>4.7960209999999996</v>
      </c>
      <c r="BD62" s="163">
        <f t="shared" si="25"/>
        <v>0</v>
      </c>
      <c r="BE62" s="163">
        <f t="shared" si="25"/>
        <v>0</v>
      </c>
      <c r="BF62" s="163">
        <f t="shared" si="25"/>
        <v>0</v>
      </c>
      <c r="BG62" s="163">
        <f t="shared" si="25"/>
        <v>0</v>
      </c>
      <c r="BH62" s="163">
        <f t="shared" si="25"/>
        <v>0</v>
      </c>
      <c r="BI62" s="163">
        <f t="shared" si="25"/>
        <v>0</v>
      </c>
      <c r="BJ62" s="163">
        <f t="shared" si="25"/>
        <v>0</v>
      </c>
      <c r="BK62" s="163">
        <f t="shared" si="25"/>
        <v>0</v>
      </c>
      <c r="BL62" s="163">
        <f t="shared" si="25"/>
        <v>0</v>
      </c>
      <c r="BM62" s="163">
        <f t="shared" si="25"/>
        <v>0</v>
      </c>
      <c r="BN62" s="163">
        <f t="shared" si="25"/>
        <v>0</v>
      </c>
      <c r="BO62" s="163">
        <f t="shared" si="25"/>
        <v>0</v>
      </c>
      <c r="BP62" s="163">
        <f t="shared" si="25"/>
        <v>0</v>
      </c>
      <c r="BQ62" s="163">
        <f t="shared" si="25"/>
        <v>0</v>
      </c>
      <c r="BR62" s="163">
        <f t="shared" si="25"/>
        <v>0</v>
      </c>
      <c r="BS62" s="163">
        <f t="shared" si="25"/>
        <v>0</v>
      </c>
      <c r="BT62" s="163">
        <f t="shared" si="25"/>
        <v>0</v>
      </c>
      <c r="BU62" s="163">
        <f t="shared" si="25"/>
        <v>0</v>
      </c>
      <c r="BV62" s="163">
        <f t="shared" si="25"/>
        <v>0</v>
      </c>
      <c r="BW62" s="163">
        <f t="shared" si="25"/>
        <v>0</v>
      </c>
      <c r="BX62" s="163">
        <f t="shared" si="25"/>
        <v>0</v>
      </c>
      <c r="BY62" s="163">
        <f t="shared" si="25"/>
        <v>0</v>
      </c>
      <c r="BZ62" s="163">
        <f t="shared" si="25"/>
        <v>0</v>
      </c>
      <c r="CA62" s="198" t="str">
        <f t="shared" si="25"/>
        <v>нд</v>
      </c>
    </row>
    <row r="63" spans="1:79" s="3" customFormat="1" ht="17.25" customHeight="1" x14ac:dyDescent="0.2">
      <c r="A63" s="130" t="s">
        <v>880</v>
      </c>
      <c r="B63" s="131" t="s">
        <v>881</v>
      </c>
      <c r="C63" s="132" t="s">
        <v>872</v>
      </c>
      <c r="D63" s="160">
        <f t="shared" ref="D63:AI63" si="26">SUM(D64:D67)</f>
        <v>8.1781740000000003</v>
      </c>
      <c r="E63" s="138">
        <f t="shared" si="26"/>
        <v>0</v>
      </c>
      <c r="F63" s="160">
        <f t="shared" si="26"/>
        <v>8.1781740000000003</v>
      </c>
      <c r="G63" s="138">
        <f t="shared" si="26"/>
        <v>0</v>
      </c>
      <c r="H63" s="138">
        <f t="shared" si="26"/>
        <v>0</v>
      </c>
      <c r="I63" s="160">
        <f t="shared" si="26"/>
        <v>4.25</v>
      </c>
      <c r="J63" s="138">
        <f t="shared" si="26"/>
        <v>0</v>
      </c>
      <c r="K63" s="138">
        <f t="shared" si="26"/>
        <v>0</v>
      </c>
      <c r="L63" s="138">
        <f t="shared" si="26"/>
        <v>0</v>
      </c>
      <c r="M63" s="160">
        <f t="shared" si="26"/>
        <v>2.0136569999999998</v>
      </c>
      <c r="N63" s="138">
        <f t="shared" si="26"/>
        <v>0</v>
      </c>
      <c r="O63" s="138">
        <f t="shared" si="26"/>
        <v>0</v>
      </c>
      <c r="P63" s="160">
        <f t="shared" si="26"/>
        <v>1</v>
      </c>
      <c r="Q63" s="138">
        <f t="shared" si="26"/>
        <v>0</v>
      </c>
      <c r="R63" s="138">
        <f t="shared" si="26"/>
        <v>0</v>
      </c>
      <c r="S63" s="138">
        <f t="shared" si="26"/>
        <v>0</v>
      </c>
      <c r="T63" s="160">
        <f t="shared" si="26"/>
        <v>4.7960209999999996</v>
      </c>
      <c r="U63" s="138">
        <f t="shared" si="26"/>
        <v>0</v>
      </c>
      <c r="V63" s="138">
        <f t="shared" si="26"/>
        <v>0</v>
      </c>
      <c r="W63" s="138">
        <f t="shared" si="26"/>
        <v>0</v>
      </c>
      <c r="X63" s="138">
        <f t="shared" si="26"/>
        <v>0</v>
      </c>
      <c r="Y63" s="138">
        <f t="shared" si="26"/>
        <v>0</v>
      </c>
      <c r="Z63" s="138">
        <f t="shared" si="26"/>
        <v>0</v>
      </c>
      <c r="AA63" s="138">
        <f t="shared" si="26"/>
        <v>0</v>
      </c>
      <c r="AB63" s="138">
        <f t="shared" si="26"/>
        <v>0</v>
      </c>
      <c r="AC63" s="138">
        <f t="shared" si="26"/>
        <v>0</v>
      </c>
      <c r="AD63" s="138">
        <f t="shared" si="26"/>
        <v>0</v>
      </c>
      <c r="AE63" s="138">
        <f t="shared" si="26"/>
        <v>0</v>
      </c>
      <c r="AF63" s="138">
        <f t="shared" si="26"/>
        <v>0</v>
      </c>
      <c r="AG63" s="138">
        <f t="shared" si="26"/>
        <v>0</v>
      </c>
      <c r="AH63" s="160">
        <f t="shared" si="26"/>
        <v>1.3684959999999999</v>
      </c>
      <c r="AI63" s="138">
        <f t="shared" si="26"/>
        <v>0</v>
      </c>
      <c r="AJ63" s="138">
        <f t="shared" ref="AJ63:BO63" si="27">SUM(AJ64:AJ67)</f>
        <v>0</v>
      </c>
      <c r="AK63" s="160">
        <f t="shared" si="27"/>
        <v>3.25</v>
      </c>
      <c r="AL63" s="138">
        <f t="shared" si="27"/>
        <v>0</v>
      </c>
      <c r="AM63" s="138">
        <f t="shared" si="27"/>
        <v>0</v>
      </c>
      <c r="AN63" s="138">
        <f t="shared" si="27"/>
        <v>0</v>
      </c>
      <c r="AO63" s="160">
        <f t="shared" si="27"/>
        <v>6.8096779999999999</v>
      </c>
      <c r="AP63" s="138">
        <f t="shared" si="27"/>
        <v>0</v>
      </c>
      <c r="AQ63" s="138">
        <f t="shared" si="27"/>
        <v>0</v>
      </c>
      <c r="AR63" s="160">
        <f t="shared" si="27"/>
        <v>1</v>
      </c>
      <c r="AS63" s="138">
        <f t="shared" si="27"/>
        <v>0</v>
      </c>
      <c r="AT63" s="138">
        <f t="shared" si="27"/>
        <v>0</v>
      </c>
      <c r="AU63" s="138">
        <f t="shared" si="27"/>
        <v>0</v>
      </c>
      <c r="AV63" s="160">
        <f t="shared" si="27"/>
        <v>2.0136569999999998</v>
      </c>
      <c r="AW63" s="138">
        <f t="shared" si="27"/>
        <v>0</v>
      </c>
      <c r="AX63" s="138">
        <f t="shared" si="27"/>
        <v>0</v>
      </c>
      <c r="AY63" s="160">
        <f t="shared" si="27"/>
        <v>1</v>
      </c>
      <c r="AZ63" s="138">
        <f t="shared" si="27"/>
        <v>0</v>
      </c>
      <c r="BA63" s="138">
        <f t="shared" si="27"/>
        <v>0</v>
      </c>
      <c r="BB63" s="138">
        <f t="shared" si="27"/>
        <v>0</v>
      </c>
      <c r="BC63" s="160">
        <f t="shared" si="27"/>
        <v>4.7960209999999996</v>
      </c>
      <c r="BD63" s="138">
        <f t="shared" si="27"/>
        <v>0</v>
      </c>
      <c r="BE63" s="138">
        <f t="shared" si="27"/>
        <v>0</v>
      </c>
      <c r="BF63" s="138">
        <f t="shared" si="27"/>
        <v>0</v>
      </c>
      <c r="BG63" s="138">
        <f t="shared" si="27"/>
        <v>0</v>
      </c>
      <c r="BH63" s="138">
        <f t="shared" si="27"/>
        <v>0</v>
      </c>
      <c r="BI63" s="138">
        <f t="shared" si="27"/>
        <v>0</v>
      </c>
      <c r="BJ63" s="138">
        <f t="shared" si="27"/>
        <v>0</v>
      </c>
      <c r="BK63" s="138">
        <f t="shared" si="27"/>
        <v>0</v>
      </c>
      <c r="BL63" s="138">
        <f t="shared" si="27"/>
        <v>0</v>
      </c>
      <c r="BM63" s="138">
        <f t="shared" si="27"/>
        <v>0</v>
      </c>
      <c r="BN63" s="138">
        <f t="shared" si="27"/>
        <v>0</v>
      </c>
      <c r="BO63" s="138">
        <f t="shared" si="27"/>
        <v>0</v>
      </c>
      <c r="BP63" s="138">
        <f t="shared" ref="BP63:BV63" si="28">SUM(BP64:BP67)</f>
        <v>0</v>
      </c>
      <c r="BQ63" s="138">
        <f t="shared" si="28"/>
        <v>0</v>
      </c>
      <c r="BR63" s="138">
        <f t="shared" si="28"/>
        <v>0</v>
      </c>
      <c r="BS63" s="138">
        <f t="shared" si="28"/>
        <v>0</v>
      </c>
      <c r="BT63" s="138">
        <f t="shared" si="28"/>
        <v>0</v>
      </c>
      <c r="BU63" s="138">
        <f t="shared" si="28"/>
        <v>0</v>
      </c>
      <c r="BV63" s="138">
        <f t="shared" si="28"/>
        <v>0</v>
      </c>
      <c r="BW63" s="138">
        <f>SUM(BW64:BW66)</f>
        <v>0</v>
      </c>
      <c r="BX63" s="138">
        <f>SUM(BX64:BX66)</f>
        <v>0</v>
      </c>
      <c r="BY63" s="138">
        <f>SUM(BY64:BY66)</f>
        <v>0</v>
      </c>
      <c r="BZ63" s="138">
        <f>SUM(BZ64:BZ66)</f>
        <v>0</v>
      </c>
      <c r="CA63" s="160" t="s">
        <v>872</v>
      </c>
    </row>
    <row r="64" spans="1:79" s="3" customFormat="1" ht="23.25" customHeight="1" outlineLevel="1" x14ac:dyDescent="0.2">
      <c r="A64" s="83" t="s">
        <v>882</v>
      </c>
      <c r="B64" s="134" t="s">
        <v>938</v>
      </c>
      <c r="C64" s="276" t="s">
        <v>939</v>
      </c>
      <c r="D64" s="196">
        <v>2.0136569999999998</v>
      </c>
      <c r="E64" s="139">
        <v>0</v>
      </c>
      <c r="F64" s="196">
        <f>M64+T64+AA64+AH64</f>
        <v>2.0136569999999998</v>
      </c>
      <c r="G64" s="139">
        <f>N64+U64+AB64+AI64</f>
        <v>0</v>
      </c>
      <c r="H64" s="139">
        <f>O64+V64+AC64+AJ64</f>
        <v>0</v>
      </c>
      <c r="I64" s="196">
        <v>1</v>
      </c>
      <c r="J64" s="139">
        <f t="shared" ref="G64:K66" si="29">Q64+X64+AE64+AL64</f>
        <v>0</v>
      </c>
      <c r="K64" s="139">
        <f t="shared" si="29"/>
        <v>0</v>
      </c>
      <c r="L64" s="139">
        <v>0</v>
      </c>
      <c r="M64" s="196">
        <v>2.0136569999999998</v>
      </c>
      <c r="N64" s="139">
        <v>0</v>
      </c>
      <c r="O64" s="139">
        <v>0</v>
      </c>
      <c r="P64" s="196">
        <f>I64</f>
        <v>1</v>
      </c>
      <c r="Q64" s="139">
        <v>0</v>
      </c>
      <c r="R64" s="139">
        <v>0</v>
      </c>
      <c r="S64" s="139">
        <v>0</v>
      </c>
      <c r="T64" s="139">
        <f>Ф12!L62</f>
        <v>0</v>
      </c>
      <c r="U64" s="139">
        <v>0</v>
      </c>
      <c r="V64" s="139">
        <v>0</v>
      </c>
      <c r="W64" s="139">
        <v>0</v>
      </c>
      <c r="X64" s="139">
        <v>0</v>
      </c>
      <c r="Y64" s="139">
        <v>0</v>
      </c>
      <c r="Z64" s="139">
        <v>0</v>
      </c>
      <c r="AA64" s="139">
        <f>Ф12!N62</f>
        <v>0</v>
      </c>
      <c r="AB64" s="139">
        <v>0</v>
      </c>
      <c r="AC64" s="139">
        <v>0</v>
      </c>
      <c r="AD64" s="139">
        <v>0</v>
      </c>
      <c r="AE64" s="139">
        <v>0</v>
      </c>
      <c r="AF64" s="139">
        <v>0</v>
      </c>
      <c r="AG64" s="139">
        <v>0</v>
      </c>
      <c r="AH64" s="139">
        <f>Ф12!P62</f>
        <v>0</v>
      </c>
      <c r="AI64" s="139">
        <v>0</v>
      </c>
      <c r="AJ64" s="139">
        <v>0</v>
      </c>
      <c r="AK64" s="139">
        <v>0</v>
      </c>
      <c r="AL64" s="139">
        <v>0</v>
      </c>
      <c r="AM64" s="139">
        <v>0</v>
      </c>
      <c r="AN64" s="139">
        <v>0</v>
      </c>
      <c r="AO64" s="196">
        <f>AV64+BC64+BJ64+BQ64</f>
        <v>2.0136569999999998</v>
      </c>
      <c r="AP64" s="139">
        <v>0</v>
      </c>
      <c r="AQ64" s="139">
        <v>0</v>
      </c>
      <c r="AR64" s="196">
        <f>AY64</f>
        <v>1</v>
      </c>
      <c r="AS64" s="139">
        <v>0</v>
      </c>
      <c r="AT64" s="139">
        <v>0</v>
      </c>
      <c r="AU64" s="139">
        <v>0</v>
      </c>
      <c r="AV64" s="196">
        <v>2.0136569999999998</v>
      </c>
      <c r="AW64" s="139">
        <v>0</v>
      </c>
      <c r="AX64" s="139">
        <v>0</v>
      </c>
      <c r="AY64" s="196">
        <v>1</v>
      </c>
      <c r="AZ64" s="139">
        <v>0</v>
      </c>
      <c r="BA64" s="139">
        <v>0</v>
      </c>
      <c r="BB64" s="139">
        <v>0</v>
      </c>
      <c r="BC64" s="139">
        <f>Ф12!M62</f>
        <v>0</v>
      </c>
      <c r="BD64" s="139">
        <v>0</v>
      </c>
      <c r="BE64" s="139">
        <v>0</v>
      </c>
      <c r="BF64" s="139">
        <f>W64</f>
        <v>0</v>
      </c>
      <c r="BG64" s="139">
        <v>0</v>
      </c>
      <c r="BH64" s="139">
        <v>0</v>
      </c>
      <c r="BI64" s="139">
        <v>0</v>
      </c>
      <c r="BJ64" s="139">
        <v>0</v>
      </c>
      <c r="BK64" s="139">
        <v>0</v>
      </c>
      <c r="BL64" s="139">
        <v>0</v>
      </c>
      <c r="BM64" s="139">
        <v>0</v>
      </c>
      <c r="BN64" s="139">
        <v>0</v>
      </c>
      <c r="BO64" s="139">
        <v>0</v>
      </c>
      <c r="BP64" s="139">
        <v>0</v>
      </c>
      <c r="BQ64" s="139">
        <v>0</v>
      </c>
      <c r="BR64" s="139">
        <v>0</v>
      </c>
      <c r="BS64" s="139">
        <v>0</v>
      </c>
      <c r="BT64" s="139">
        <v>0</v>
      </c>
      <c r="BU64" s="139">
        <v>0</v>
      </c>
      <c r="BV64" s="139">
        <v>0</v>
      </c>
      <c r="BW64" s="139">
        <v>0</v>
      </c>
      <c r="BX64" s="139">
        <v>0</v>
      </c>
      <c r="BY64" s="139">
        <v>0</v>
      </c>
      <c r="BZ64" s="139">
        <v>0</v>
      </c>
      <c r="CA64" s="196" t="s">
        <v>872</v>
      </c>
    </row>
    <row r="65" spans="1:79" s="3" customFormat="1" ht="20.25" customHeight="1" outlineLevel="1" x14ac:dyDescent="0.2">
      <c r="A65" s="83" t="s">
        <v>882</v>
      </c>
      <c r="B65" s="214" t="s">
        <v>940</v>
      </c>
      <c r="C65" s="276" t="s">
        <v>941</v>
      </c>
      <c r="D65" s="196">
        <v>2.5190959999999998</v>
      </c>
      <c r="E65" s="139">
        <v>0</v>
      </c>
      <c r="F65" s="196">
        <f>M65+T65+AA65+AH65</f>
        <v>2.5190959999999998</v>
      </c>
      <c r="G65" s="139">
        <f t="shared" si="29"/>
        <v>0</v>
      </c>
      <c r="H65" s="139">
        <f t="shared" si="29"/>
        <v>0</v>
      </c>
      <c r="I65" s="196">
        <v>1.7</v>
      </c>
      <c r="J65" s="139">
        <f t="shared" si="29"/>
        <v>0</v>
      </c>
      <c r="K65" s="139">
        <f t="shared" si="29"/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96">
        <f>Ф12!L63</f>
        <v>2.5190959999999998</v>
      </c>
      <c r="U65" s="139">
        <v>0</v>
      </c>
      <c r="V65" s="139">
        <v>0</v>
      </c>
      <c r="W65" s="139">
        <v>0</v>
      </c>
      <c r="X65" s="139">
        <v>0</v>
      </c>
      <c r="Y65" s="139">
        <v>0</v>
      </c>
      <c r="Z65" s="139">
        <v>0</v>
      </c>
      <c r="AA65" s="139">
        <f>Ф12!N63</f>
        <v>0</v>
      </c>
      <c r="AB65" s="139">
        <v>0</v>
      </c>
      <c r="AC65" s="139">
        <v>0</v>
      </c>
      <c r="AD65" s="139">
        <v>0</v>
      </c>
      <c r="AE65" s="139">
        <v>0</v>
      </c>
      <c r="AF65" s="139">
        <v>0</v>
      </c>
      <c r="AG65" s="139">
        <v>0</v>
      </c>
      <c r="AH65" s="196">
        <v>0</v>
      </c>
      <c r="AI65" s="139">
        <v>0</v>
      </c>
      <c r="AJ65" s="139">
        <v>0</v>
      </c>
      <c r="AK65" s="196">
        <f>I65</f>
        <v>1.7</v>
      </c>
      <c r="AL65" s="139">
        <v>0</v>
      </c>
      <c r="AM65" s="139">
        <v>0</v>
      </c>
      <c r="AN65" s="139">
        <v>0</v>
      </c>
      <c r="AO65" s="139">
        <f>AV65+BC65+BJ65+BQ65</f>
        <v>2.5190959999999998</v>
      </c>
      <c r="AP65" s="139">
        <v>0</v>
      </c>
      <c r="AQ65" s="139">
        <v>0</v>
      </c>
      <c r="AR65" s="139">
        <f>AY65+BF65+BM65+BT65</f>
        <v>0</v>
      </c>
      <c r="AS65" s="139">
        <v>0</v>
      </c>
      <c r="AT65" s="139">
        <v>0</v>
      </c>
      <c r="AU65" s="139">
        <v>0</v>
      </c>
      <c r="AV65" s="139">
        <v>0</v>
      </c>
      <c r="AW65" s="139">
        <v>0</v>
      </c>
      <c r="AX65" s="139">
        <v>0</v>
      </c>
      <c r="AY65" s="139">
        <v>0</v>
      </c>
      <c r="AZ65" s="139">
        <v>0</v>
      </c>
      <c r="BA65" s="139">
        <v>0</v>
      </c>
      <c r="BB65" s="139">
        <v>0</v>
      </c>
      <c r="BC65" s="196">
        <f>Ф12!M63</f>
        <v>2.5190959999999998</v>
      </c>
      <c r="BD65" s="139">
        <v>0</v>
      </c>
      <c r="BE65" s="139">
        <v>0</v>
      </c>
      <c r="BF65" s="139">
        <v>0</v>
      </c>
      <c r="BG65" s="139">
        <v>0</v>
      </c>
      <c r="BH65" s="139">
        <v>0</v>
      </c>
      <c r="BI65" s="139">
        <v>0</v>
      </c>
      <c r="BJ65" s="139">
        <v>0</v>
      </c>
      <c r="BK65" s="139">
        <v>0</v>
      </c>
      <c r="BL65" s="139">
        <v>0</v>
      </c>
      <c r="BM65" s="139">
        <v>0</v>
      </c>
      <c r="BN65" s="139">
        <v>0</v>
      </c>
      <c r="BO65" s="139">
        <v>0</v>
      </c>
      <c r="BP65" s="139">
        <v>0</v>
      </c>
      <c r="BQ65" s="139">
        <v>0</v>
      </c>
      <c r="BR65" s="139">
        <v>0</v>
      </c>
      <c r="BS65" s="139">
        <v>0</v>
      </c>
      <c r="BT65" s="139">
        <v>0</v>
      </c>
      <c r="BU65" s="139">
        <v>0</v>
      </c>
      <c r="BV65" s="139">
        <v>0</v>
      </c>
      <c r="BW65" s="139">
        <v>0</v>
      </c>
      <c r="BX65" s="139">
        <v>0</v>
      </c>
      <c r="BY65" s="139">
        <v>0</v>
      </c>
      <c r="BZ65" s="139">
        <v>0</v>
      </c>
      <c r="CA65" s="196" t="s">
        <v>872</v>
      </c>
    </row>
    <row r="66" spans="1:79" s="3" customFormat="1" ht="20.25" customHeight="1" outlineLevel="1" x14ac:dyDescent="0.2">
      <c r="A66" s="83" t="s">
        <v>882</v>
      </c>
      <c r="B66" s="214" t="s">
        <v>942</v>
      </c>
      <c r="C66" s="276" t="s">
        <v>943</v>
      </c>
      <c r="D66" s="196">
        <v>2.2769249999999999</v>
      </c>
      <c r="E66" s="139">
        <v>0</v>
      </c>
      <c r="F66" s="196">
        <f>M66+T66+AA66+AH66</f>
        <v>2.2769249999999999</v>
      </c>
      <c r="G66" s="139">
        <f t="shared" si="29"/>
        <v>0</v>
      </c>
      <c r="H66" s="139">
        <f t="shared" si="29"/>
        <v>0</v>
      </c>
      <c r="I66" s="196">
        <v>0.7</v>
      </c>
      <c r="J66" s="139">
        <f t="shared" si="29"/>
        <v>0</v>
      </c>
      <c r="K66" s="139">
        <f t="shared" si="29"/>
        <v>0</v>
      </c>
      <c r="L66" s="139">
        <v>0</v>
      </c>
      <c r="M66" s="139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96">
        <f>Ф12!L64</f>
        <v>2.2769249999999999</v>
      </c>
      <c r="U66" s="139">
        <v>0</v>
      </c>
      <c r="V66" s="139">
        <v>0</v>
      </c>
      <c r="W66" s="139">
        <v>0</v>
      </c>
      <c r="X66" s="139">
        <v>0</v>
      </c>
      <c r="Y66" s="139">
        <v>0</v>
      </c>
      <c r="Z66" s="139">
        <v>0</v>
      </c>
      <c r="AA66" s="139">
        <f>Ф12!N64</f>
        <v>0</v>
      </c>
      <c r="AB66" s="139">
        <v>0</v>
      </c>
      <c r="AC66" s="139">
        <v>0</v>
      </c>
      <c r="AD66" s="139">
        <v>0</v>
      </c>
      <c r="AE66" s="139">
        <v>0</v>
      </c>
      <c r="AF66" s="139">
        <v>0</v>
      </c>
      <c r="AG66" s="139">
        <v>0</v>
      </c>
      <c r="AH66" s="196">
        <v>0</v>
      </c>
      <c r="AI66" s="139">
        <v>0</v>
      </c>
      <c r="AJ66" s="139">
        <v>0</v>
      </c>
      <c r="AK66" s="196">
        <f>I66</f>
        <v>0.7</v>
      </c>
      <c r="AL66" s="139">
        <v>0</v>
      </c>
      <c r="AM66" s="139">
        <v>0</v>
      </c>
      <c r="AN66" s="139">
        <v>0</v>
      </c>
      <c r="AO66" s="139">
        <f>AV66+BC66+BJ66+BQ66</f>
        <v>2.2769249999999999</v>
      </c>
      <c r="AP66" s="139">
        <v>0</v>
      </c>
      <c r="AQ66" s="139">
        <v>0</v>
      </c>
      <c r="AR66" s="139">
        <f>AY66+BF66+BM66+BT66</f>
        <v>0</v>
      </c>
      <c r="AS66" s="139">
        <v>0</v>
      </c>
      <c r="AT66" s="139">
        <v>0</v>
      </c>
      <c r="AU66" s="139">
        <v>0</v>
      </c>
      <c r="AV66" s="139">
        <v>0</v>
      </c>
      <c r="AW66" s="139">
        <v>0</v>
      </c>
      <c r="AX66" s="139">
        <v>0</v>
      </c>
      <c r="AY66" s="139">
        <v>0</v>
      </c>
      <c r="AZ66" s="139">
        <v>0</v>
      </c>
      <c r="BA66" s="139">
        <v>0</v>
      </c>
      <c r="BB66" s="139">
        <v>0</v>
      </c>
      <c r="BC66" s="196">
        <f>Ф12!M64</f>
        <v>2.2769249999999999</v>
      </c>
      <c r="BD66" s="139">
        <v>0</v>
      </c>
      <c r="BE66" s="139">
        <v>0</v>
      </c>
      <c r="BF66" s="139">
        <v>0</v>
      </c>
      <c r="BG66" s="139">
        <v>0</v>
      </c>
      <c r="BH66" s="139">
        <v>0</v>
      </c>
      <c r="BI66" s="139">
        <v>0</v>
      </c>
      <c r="BJ66" s="139">
        <f>Ф12!O64</f>
        <v>0</v>
      </c>
      <c r="BK66" s="139">
        <v>0</v>
      </c>
      <c r="BL66" s="139">
        <v>0</v>
      </c>
      <c r="BM66" s="139">
        <f>AD66</f>
        <v>0</v>
      </c>
      <c r="BN66" s="139">
        <v>0</v>
      </c>
      <c r="BO66" s="139">
        <v>0</v>
      </c>
      <c r="BP66" s="139">
        <v>0</v>
      </c>
      <c r="BQ66" s="139">
        <v>0</v>
      </c>
      <c r="BR66" s="139">
        <v>0</v>
      </c>
      <c r="BS66" s="139">
        <v>0</v>
      </c>
      <c r="BT66" s="139">
        <v>0</v>
      </c>
      <c r="BU66" s="139">
        <v>0</v>
      </c>
      <c r="BV66" s="139">
        <v>0</v>
      </c>
      <c r="BW66" s="139">
        <v>0</v>
      </c>
      <c r="BX66" s="139">
        <v>0</v>
      </c>
      <c r="BY66" s="139">
        <v>0</v>
      </c>
      <c r="BZ66" s="139">
        <v>0</v>
      </c>
      <c r="CA66" s="196" t="s">
        <v>872</v>
      </c>
    </row>
    <row r="67" spans="1:79" s="3" customFormat="1" ht="26.25" customHeight="1" outlineLevel="1" x14ac:dyDescent="0.2">
      <c r="A67" s="83" t="s">
        <v>882</v>
      </c>
      <c r="B67" s="214" t="s">
        <v>944</v>
      </c>
      <c r="C67" s="276" t="s">
        <v>945</v>
      </c>
      <c r="D67" s="196">
        <v>1.3684959999999999</v>
      </c>
      <c r="E67" s="139">
        <v>0</v>
      </c>
      <c r="F67" s="196">
        <f>M67+T67+AA67+AH67</f>
        <v>1.3684959999999999</v>
      </c>
      <c r="G67" s="139">
        <f>N67+U67+AB67+AI67</f>
        <v>0</v>
      </c>
      <c r="H67" s="139">
        <f>O67+V67+AC67+AJ67</f>
        <v>0</v>
      </c>
      <c r="I67" s="196">
        <v>0.85</v>
      </c>
      <c r="J67" s="139">
        <f>Q67+X67+AE67+AL67</f>
        <v>0</v>
      </c>
      <c r="K67" s="139">
        <f>R67+Y67+AF67+AM67</f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f>Ф12!L65</f>
        <v>0</v>
      </c>
      <c r="U67" s="139">
        <v>0</v>
      </c>
      <c r="V67" s="139">
        <v>0</v>
      </c>
      <c r="W67" s="139">
        <v>0</v>
      </c>
      <c r="X67" s="139">
        <v>0</v>
      </c>
      <c r="Y67" s="139">
        <v>0</v>
      </c>
      <c r="Z67" s="139">
        <v>0</v>
      </c>
      <c r="AA67" s="139">
        <f>Ф12!N65</f>
        <v>0</v>
      </c>
      <c r="AB67" s="139">
        <v>0</v>
      </c>
      <c r="AC67" s="139">
        <v>0</v>
      </c>
      <c r="AD67" s="139">
        <v>0</v>
      </c>
      <c r="AE67" s="139">
        <v>0</v>
      </c>
      <c r="AF67" s="139">
        <v>0</v>
      </c>
      <c r="AG67" s="139">
        <v>0</v>
      </c>
      <c r="AH67" s="196">
        <v>1.3684959999999999</v>
      </c>
      <c r="AI67" s="139">
        <v>0</v>
      </c>
      <c r="AJ67" s="139">
        <v>0</v>
      </c>
      <c r="AK67" s="196">
        <f>I67</f>
        <v>0.85</v>
      </c>
      <c r="AL67" s="139">
        <v>0</v>
      </c>
      <c r="AM67" s="139">
        <v>0</v>
      </c>
      <c r="AN67" s="139">
        <v>0</v>
      </c>
      <c r="AO67" s="139">
        <f>AV67+BC67+BJ67+BQ67</f>
        <v>0</v>
      </c>
      <c r="AP67" s="139">
        <v>0</v>
      </c>
      <c r="AQ67" s="139">
        <v>0</v>
      </c>
      <c r="AR67" s="139">
        <f>AY67+BF67+BM67+BT67</f>
        <v>0</v>
      </c>
      <c r="AS67" s="139">
        <v>0</v>
      </c>
      <c r="AT67" s="139">
        <v>0</v>
      </c>
      <c r="AU67" s="139">
        <v>0</v>
      </c>
      <c r="AV67" s="139">
        <v>0</v>
      </c>
      <c r="AW67" s="139">
        <v>0</v>
      </c>
      <c r="AX67" s="139">
        <v>0</v>
      </c>
      <c r="AY67" s="139">
        <v>0</v>
      </c>
      <c r="AZ67" s="139">
        <v>0</v>
      </c>
      <c r="BA67" s="139">
        <v>0</v>
      </c>
      <c r="BB67" s="139">
        <v>0</v>
      </c>
      <c r="BC67" s="139">
        <f>Ф12!M65</f>
        <v>0</v>
      </c>
      <c r="BD67" s="139">
        <v>0</v>
      </c>
      <c r="BE67" s="139">
        <v>0</v>
      </c>
      <c r="BF67" s="139">
        <v>0</v>
      </c>
      <c r="BG67" s="139">
        <v>0</v>
      </c>
      <c r="BH67" s="139">
        <v>0</v>
      </c>
      <c r="BI67" s="139">
        <v>0</v>
      </c>
      <c r="BJ67" s="139">
        <v>0</v>
      </c>
      <c r="BK67" s="139">
        <v>0</v>
      </c>
      <c r="BL67" s="139">
        <v>0</v>
      </c>
      <c r="BM67" s="139">
        <v>0</v>
      </c>
      <c r="BN67" s="139">
        <v>0</v>
      </c>
      <c r="BO67" s="139">
        <v>0</v>
      </c>
      <c r="BP67" s="139">
        <v>0</v>
      </c>
      <c r="BQ67" s="139">
        <v>0</v>
      </c>
      <c r="BR67" s="139">
        <v>0</v>
      </c>
      <c r="BS67" s="139">
        <v>0</v>
      </c>
      <c r="BT67" s="139">
        <v>0</v>
      </c>
      <c r="BU67" s="139">
        <v>0</v>
      </c>
      <c r="BV67" s="139">
        <v>0</v>
      </c>
      <c r="BW67" s="139">
        <v>0</v>
      </c>
      <c r="BX67" s="139">
        <v>0</v>
      </c>
      <c r="BY67" s="139">
        <v>0</v>
      </c>
      <c r="BZ67" s="139">
        <v>0</v>
      </c>
      <c r="CA67" s="196" t="s">
        <v>872</v>
      </c>
    </row>
    <row r="68" spans="1:79" s="3" customFormat="1" ht="24" x14ac:dyDescent="0.2">
      <c r="A68" s="123" t="s">
        <v>883</v>
      </c>
      <c r="B68" s="124" t="s">
        <v>884</v>
      </c>
      <c r="C68" s="28" t="s">
        <v>872</v>
      </c>
      <c r="D68" s="28" t="s">
        <v>872</v>
      </c>
      <c r="E68" s="28" t="s">
        <v>872</v>
      </c>
      <c r="F68" s="28" t="s">
        <v>872</v>
      </c>
      <c r="G68" s="28" t="s">
        <v>872</v>
      </c>
      <c r="H68" s="28" t="s">
        <v>872</v>
      </c>
      <c r="I68" s="28" t="s">
        <v>872</v>
      </c>
      <c r="J68" s="28" t="s">
        <v>872</v>
      </c>
      <c r="K68" s="28" t="s">
        <v>872</v>
      </c>
      <c r="L68" s="28" t="s">
        <v>872</v>
      </c>
      <c r="M68" s="28" t="s">
        <v>872</v>
      </c>
      <c r="N68" s="28" t="s">
        <v>872</v>
      </c>
      <c r="O68" s="28" t="s">
        <v>872</v>
      </c>
      <c r="P68" s="28" t="s">
        <v>872</v>
      </c>
      <c r="Q68" s="28" t="s">
        <v>872</v>
      </c>
      <c r="R68" s="28" t="s">
        <v>872</v>
      </c>
      <c r="S68" s="28" t="s">
        <v>872</v>
      </c>
      <c r="T68" s="28" t="s">
        <v>872</v>
      </c>
      <c r="U68" s="28" t="s">
        <v>872</v>
      </c>
      <c r="V68" s="28" t="s">
        <v>872</v>
      </c>
      <c r="W68" s="28" t="s">
        <v>872</v>
      </c>
      <c r="X68" s="28" t="s">
        <v>872</v>
      </c>
      <c r="Y68" s="28" t="s">
        <v>872</v>
      </c>
      <c r="Z68" s="28" t="s">
        <v>872</v>
      </c>
      <c r="AA68" s="28" t="s">
        <v>872</v>
      </c>
      <c r="AB68" s="28" t="s">
        <v>872</v>
      </c>
      <c r="AC68" s="28" t="s">
        <v>872</v>
      </c>
      <c r="AD68" s="28" t="s">
        <v>872</v>
      </c>
      <c r="AE68" s="28" t="s">
        <v>872</v>
      </c>
      <c r="AF68" s="28" t="s">
        <v>872</v>
      </c>
      <c r="AG68" s="28" t="s">
        <v>872</v>
      </c>
      <c r="AH68" s="28" t="s">
        <v>872</v>
      </c>
      <c r="AI68" s="28" t="s">
        <v>872</v>
      </c>
      <c r="AJ68" s="28" t="s">
        <v>872</v>
      </c>
      <c r="AK68" s="28" t="s">
        <v>872</v>
      </c>
      <c r="AL68" s="28" t="s">
        <v>872</v>
      </c>
      <c r="AM68" s="28" t="s">
        <v>872</v>
      </c>
      <c r="AN68" s="28" t="s">
        <v>872</v>
      </c>
      <c r="AO68" s="28" t="s">
        <v>872</v>
      </c>
      <c r="AP68" s="28" t="s">
        <v>872</v>
      </c>
      <c r="AQ68" s="28" t="s">
        <v>872</v>
      </c>
      <c r="AR68" s="28" t="s">
        <v>872</v>
      </c>
      <c r="AS68" s="28" t="s">
        <v>872</v>
      </c>
      <c r="AT68" s="28" t="s">
        <v>872</v>
      </c>
      <c r="AU68" s="28" t="s">
        <v>872</v>
      </c>
      <c r="AV68" s="28" t="s">
        <v>872</v>
      </c>
      <c r="AW68" s="28" t="s">
        <v>872</v>
      </c>
      <c r="AX68" s="28" t="s">
        <v>872</v>
      </c>
      <c r="AY68" s="28" t="s">
        <v>872</v>
      </c>
      <c r="AZ68" s="28" t="s">
        <v>872</v>
      </c>
      <c r="BA68" s="28" t="s">
        <v>872</v>
      </c>
      <c r="BB68" s="28" t="s">
        <v>872</v>
      </c>
      <c r="BC68" s="28" t="s">
        <v>872</v>
      </c>
      <c r="BD68" s="28" t="s">
        <v>872</v>
      </c>
      <c r="BE68" s="28" t="s">
        <v>872</v>
      </c>
      <c r="BF68" s="28" t="s">
        <v>872</v>
      </c>
      <c r="BG68" s="28" t="s">
        <v>872</v>
      </c>
      <c r="BH68" s="28" t="s">
        <v>872</v>
      </c>
      <c r="BI68" s="28" t="s">
        <v>872</v>
      </c>
      <c r="BJ68" s="28" t="s">
        <v>872</v>
      </c>
      <c r="BK68" s="28" t="s">
        <v>872</v>
      </c>
      <c r="BL68" s="28" t="s">
        <v>872</v>
      </c>
      <c r="BM68" s="28" t="s">
        <v>872</v>
      </c>
      <c r="BN68" s="28" t="s">
        <v>872</v>
      </c>
      <c r="BO68" s="28" t="s">
        <v>872</v>
      </c>
      <c r="BP68" s="28" t="s">
        <v>872</v>
      </c>
      <c r="BQ68" s="28" t="s">
        <v>872</v>
      </c>
      <c r="BR68" s="28" t="s">
        <v>872</v>
      </c>
      <c r="BS68" s="28" t="s">
        <v>872</v>
      </c>
      <c r="BT68" s="28" t="s">
        <v>872</v>
      </c>
      <c r="BU68" s="28" t="s">
        <v>872</v>
      </c>
      <c r="BV68" s="28" t="s">
        <v>872</v>
      </c>
      <c r="BW68" s="28" t="s">
        <v>872</v>
      </c>
      <c r="BX68" s="28" t="s">
        <v>872</v>
      </c>
      <c r="BY68" s="28" t="s">
        <v>872</v>
      </c>
      <c r="BZ68" s="28" t="s">
        <v>872</v>
      </c>
      <c r="CA68" s="28" t="s">
        <v>872</v>
      </c>
    </row>
    <row r="69" spans="1:79" s="3" customFormat="1" ht="24" x14ac:dyDescent="0.2">
      <c r="A69" s="123" t="s">
        <v>489</v>
      </c>
      <c r="B69" s="124" t="s">
        <v>885</v>
      </c>
      <c r="C69" s="28">
        <v>0</v>
      </c>
      <c r="D69" s="28">
        <v>0</v>
      </c>
      <c r="E69" s="28">
        <v>0</v>
      </c>
      <c r="F69" s="185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0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f t="shared" ref="BM69:CA69" si="30">BM70</f>
        <v>0</v>
      </c>
      <c r="BN69" s="28">
        <f t="shared" si="30"/>
        <v>0</v>
      </c>
      <c r="BO69" s="28">
        <f t="shared" si="30"/>
        <v>0</v>
      </c>
      <c r="BP69" s="28">
        <f t="shared" si="30"/>
        <v>0</v>
      </c>
      <c r="BQ69" s="28">
        <f t="shared" si="30"/>
        <v>0</v>
      </c>
      <c r="BR69" s="28">
        <f t="shared" si="30"/>
        <v>0</v>
      </c>
      <c r="BS69" s="28">
        <f t="shared" si="30"/>
        <v>0</v>
      </c>
      <c r="BT69" s="28">
        <f t="shared" si="30"/>
        <v>0</v>
      </c>
      <c r="BU69" s="28">
        <f t="shared" si="30"/>
        <v>0</v>
      </c>
      <c r="BV69" s="28">
        <f t="shared" si="30"/>
        <v>0</v>
      </c>
      <c r="BW69" s="28">
        <f t="shared" si="30"/>
        <v>0</v>
      </c>
      <c r="BX69" s="28">
        <f t="shared" si="30"/>
        <v>0</v>
      </c>
      <c r="BY69" s="28">
        <f t="shared" si="30"/>
        <v>0</v>
      </c>
      <c r="BZ69" s="28">
        <f t="shared" si="30"/>
        <v>0</v>
      </c>
      <c r="CA69" s="28" t="str">
        <f t="shared" si="30"/>
        <v>нд</v>
      </c>
    </row>
    <row r="70" spans="1:79" s="3" customFormat="1" ht="24" outlineLevel="1" x14ac:dyDescent="0.2">
      <c r="A70" s="130" t="s">
        <v>491</v>
      </c>
      <c r="B70" s="131" t="s">
        <v>886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0</v>
      </c>
      <c r="AS70" s="132">
        <v>0</v>
      </c>
      <c r="AT70" s="132">
        <v>0</v>
      </c>
      <c r="AU70" s="132">
        <v>0</v>
      </c>
      <c r="AV70" s="132">
        <v>0</v>
      </c>
      <c r="AW70" s="132">
        <v>0</v>
      </c>
      <c r="AX70" s="132">
        <v>0</v>
      </c>
      <c r="AY70" s="132">
        <v>0</v>
      </c>
      <c r="AZ70" s="132">
        <v>0</v>
      </c>
      <c r="BA70" s="132">
        <v>0</v>
      </c>
      <c r="BB70" s="132">
        <v>0</v>
      </c>
      <c r="BC70" s="132">
        <v>0</v>
      </c>
      <c r="BD70" s="132">
        <v>0</v>
      </c>
      <c r="BE70" s="132">
        <v>0</v>
      </c>
      <c r="BF70" s="132">
        <v>0</v>
      </c>
      <c r="BG70" s="132">
        <v>0</v>
      </c>
      <c r="BH70" s="132">
        <v>0</v>
      </c>
      <c r="BI70" s="132">
        <v>0</v>
      </c>
      <c r="BJ70" s="132">
        <v>0</v>
      </c>
      <c r="BK70" s="132">
        <v>0</v>
      </c>
      <c r="BL70" s="132">
        <v>0</v>
      </c>
      <c r="BM70" s="132">
        <v>0</v>
      </c>
      <c r="BN70" s="132">
        <v>0</v>
      </c>
      <c r="BO70" s="132">
        <v>0</v>
      </c>
      <c r="BP70" s="132">
        <v>0</v>
      </c>
      <c r="BQ70" s="132">
        <v>0</v>
      </c>
      <c r="BR70" s="132">
        <v>0</v>
      </c>
      <c r="BS70" s="132">
        <v>0</v>
      </c>
      <c r="BT70" s="132">
        <v>0</v>
      </c>
      <c r="BU70" s="132">
        <v>0</v>
      </c>
      <c r="BV70" s="132">
        <v>0</v>
      </c>
      <c r="BW70" s="132">
        <v>0</v>
      </c>
      <c r="BX70" s="132">
        <v>0</v>
      </c>
      <c r="BY70" s="132">
        <v>0</v>
      </c>
      <c r="BZ70" s="132">
        <v>0</v>
      </c>
      <c r="CA70" s="160" t="s">
        <v>872</v>
      </c>
    </row>
    <row r="71" spans="1:79" s="3" customFormat="1" ht="24" outlineLevel="1" x14ac:dyDescent="0.2">
      <c r="A71" s="123" t="s">
        <v>494</v>
      </c>
      <c r="B71" s="124" t="s">
        <v>887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8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  <c r="AT71" s="28">
        <v>0</v>
      </c>
      <c r="AU71" s="28">
        <v>0</v>
      </c>
      <c r="AV71" s="28">
        <v>0</v>
      </c>
      <c r="AW71" s="28">
        <v>0</v>
      </c>
      <c r="AX71" s="28"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v>0</v>
      </c>
      <c r="BD71" s="28"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8">
        <v>0</v>
      </c>
      <c r="BK71" s="28">
        <v>0</v>
      </c>
      <c r="BL71" s="28">
        <v>0</v>
      </c>
      <c r="BM71" s="28">
        <v>0</v>
      </c>
      <c r="BN71" s="28">
        <v>0</v>
      </c>
      <c r="BO71" s="28">
        <v>0</v>
      </c>
      <c r="BP71" s="28">
        <v>0</v>
      </c>
      <c r="BQ71" s="28">
        <v>0</v>
      </c>
      <c r="BR71" s="28">
        <v>0</v>
      </c>
      <c r="BS71" s="28">
        <v>0</v>
      </c>
      <c r="BT71" s="28">
        <v>0</v>
      </c>
      <c r="BU71" s="28">
        <v>0</v>
      </c>
      <c r="BV71" s="28">
        <v>0</v>
      </c>
      <c r="BW71" s="28">
        <v>0</v>
      </c>
      <c r="BX71" s="28">
        <v>0</v>
      </c>
      <c r="BY71" s="28">
        <v>0</v>
      </c>
      <c r="BZ71" s="28">
        <v>0</v>
      </c>
      <c r="CA71" s="28">
        <v>0</v>
      </c>
    </row>
    <row r="72" spans="1:79" s="3" customFormat="1" ht="24" outlineLevel="1" x14ac:dyDescent="0.2">
      <c r="A72" s="123" t="s">
        <v>495</v>
      </c>
      <c r="B72" s="124" t="s">
        <v>888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8">
        <v>0</v>
      </c>
      <c r="AS72" s="28">
        <v>0</v>
      </c>
      <c r="AT72" s="28">
        <v>0</v>
      </c>
      <c r="AU72" s="28">
        <v>0</v>
      </c>
      <c r="AV72" s="28">
        <v>0</v>
      </c>
      <c r="AW72" s="28">
        <v>0</v>
      </c>
      <c r="AX72" s="28">
        <v>0</v>
      </c>
      <c r="AY72" s="28">
        <v>0</v>
      </c>
      <c r="AZ72" s="28">
        <v>0</v>
      </c>
      <c r="BA72" s="28">
        <v>0</v>
      </c>
      <c r="BB72" s="28">
        <v>0</v>
      </c>
      <c r="BC72" s="28">
        <v>0</v>
      </c>
      <c r="BD72" s="28">
        <v>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8">
        <v>0</v>
      </c>
      <c r="BK72" s="28">
        <v>0</v>
      </c>
      <c r="BL72" s="28">
        <v>0</v>
      </c>
      <c r="BM72" s="28">
        <v>0</v>
      </c>
      <c r="BN72" s="28">
        <v>0</v>
      </c>
      <c r="BO72" s="28">
        <v>0</v>
      </c>
      <c r="BP72" s="28">
        <v>0</v>
      </c>
      <c r="BQ72" s="28">
        <v>0</v>
      </c>
      <c r="BR72" s="28">
        <v>0</v>
      </c>
      <c r="BS72" s="28">
        <v>0</v>
      </c>
      <c r="BT72" s="28">
        <v>0</v>
      </c>
      <c r="BU72" s="28">
        <v>0</v>
      </c>
      <c r="BV72" s="28">
        <v>0</v>
      </c>
      <c r="BW72" s="28">
        <v>0</v>
      </c>
      <c r="BX72" s="28">
        <v>0</v>
      </c>
      <c r="BY72" s="28">
        <v>0</v>
      </c>
      <c r="BZ72" s="28">
        <v>0</v>
      </c>
      <c r="CA72" s="28">
        <v>0</v>
      </c>
    </row>
    <row r="73" spans="1:79" s="3" customFormat="1" ht="24" outlineLevel="1" x14ac:dyDescent="0.2">
      <c r="A73" s="123" t="s">
        <v>496</v>
      </c>
      <c r="B73" s="124" t="s">
        <v>889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8">
        <v>0</v>
      </c>
      <c r="AS73" s="28">
        <v>0</v>
      </c>
      <c r="AT73" s="28">
        <v>0</v>
      </c>
      <c r="AU73" s="28">
        <v>0</v>
      </c>
      <c r="AV73" s="28">
        <v>0</v>
      </c>
      <c r="AW73" s="28">
        <v>0</v>
      </c>
      <c r="AX73" s="28">
        <v>0</v>
      </c>
      <c r="AY73" s="28">
        <v>0</v>
      </c>
      <c r="AZ73" s="28">
        <v>0</v>
      </c>
      <c r="BA73" s="28">
        <v>0</v>
      </c>
      <c r="BB73" s="28">
        <v>0</v>
      </c>
      <c r="BC73" s="28">
        <v>0</v>
      </c>
      <c r="BD73" s="28">
        <v>0</v>
      </c>
      <c r="BE73" s="28">
        <v>0</v>
      </c>
      <c r="BF73" s="28">
        <v>0</v>
      </c>
      <c r="BG73" s="28">
        <v>0</v>
      </c>
      <c r="BH73" s="28">
        <v>0</v>
      </c>
      <c r="BI73" s="28">
        <v>0</v>
      </c>
      <c r="BJ73" s="28">
        <v>0</v>
      </c>
      <c r="BK73" s="28">
        <v>0</v>
      </c>
      <c r="BL73" s="28">
        <v>0</v>
      </c>
      <c r="BM73" s="28">
        <v>0</v>
      </c>
      <c r="BN73" s="28">
        <v>0</v>
      </c>
      <c r="BO73" s="28">
        <v>0</v>
      </c>
      <c r="BP73" s="28">
        <v>0</v>
      </c>
      <c r="BQ73" s="28">
        <v>0</v>
      </c>
      <c r="BR73" s="28">
        <v>0</v>
      </c>
      <c r="BS73" s="28">
        <v>0</v>
      </c>
      <c r="BT73" s="28">
        <v>0</v>
      </c>
      <c r="BU73" s="28">
        <v>0</v>
      </c>
      <c r="BV73" s="28">
        <v>0</v>
      </c>
      <c r="BW73" s="28">
        <v>0</v>
      </c>
      <c r="BX73" s="28">
        <v>0</v>
      </c>
      <c r="BY73" s="28">
        <v>0</v>
      </c>
      <c r="BZ73" s="28">
        <v>0</v>
      </c>
      <c r="CA73" s="28">
        <v>0</v>
      </c>
    </row>
    <row r="74" spans="1:79" s="3" customFormat="1" ht="36" outlineLevel="1" x14ac:dyDescent="0.2">
      <c r="A74" s="123" t="s">
        <v>497</v>
      </c>
      <c r="B74" s="124" t="s">
        <v>890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8">
        <v>0</v>
      </c>
      <c r="AS74" s="28">
        <v>0</v>
      </c>
      <c r="AT74" s="28">
        <v>0</v>
      </c>
      <c r="AU74" s="28">
        <v>0</v>
      </c>
      <c r="AV74" s="28">
        <v>0</v>
      </c>
      <c r="AW74" s="28">
        <v>0</v>
      </c>
      <c r="AX74" s="28">
        <v>0</v>
      </c>
      <c r="AY74" s="28">
        <v>0</v>
      </c>
      <c r="AZ74" s="28">
        <v>0</v>
      </c>
      <c r="BA74" s="28">
        <v>0</v>
      </c>
      <c r="BB74" s="28">
        <v>0</v>
      </c>
      <c r="BC74" s="28">
        <v>0</v>
      </c>
      <c r="BD74" s="28">
        <v>0</v>
      </c>
      <c r="BE74" s="28">
        <v>0</v>
      </c>
      <c r="BF74" s="28">
        <v>0</v>
      </c>
      <c r="BG74" s="28">
        <v>0</v>
      </c>
      <c r="BH74" s="28">
        <v>0</v>
      </c>
      <c r="BI74" s="28">
        <v>0</v>
      </c>
      <c r="BJ74" s="28">
        <v>0</v>
      </c>
      <c r="BK74" s="28">
        <v>0</v>
      </c>
      <c r="BL74" s="28">
        <v>0</v>
      </c>
      <c r="BM74" s="28">
        <v>0</v>
      </c>
      <c r="BN74" s="28">
        <v>0</v>
      </c>
      <c r="BO74" s="28">
        <v>0</v>
      </c>
      <c r="BP74" s="28">
        <v>0</v>
      </c>
      <c r="BQ74" s="28">
        <v>0</v>
      </c>
      <c r="BR74" s="28">
        <v>0</v>
      </c>
      <c r="BS74" s="28">
        <v>0</v>
      </c>
      <c r="BT74" s="28">
        <v>0</v>
      </c>
      <c r="BU74" s="28">
        <v>0</v>
      </c>
      <c r="BV74" s="28">
        <v>0</v>
      </c>
      <c r="BW74" s="28">
        <v>0</v>
      </c>
      <c r="BX74" s="28">
        <v>0</v>
      </c>
      <c r="BY74" s="28">
        <v>0</v>
      </c>
      <c r="BZ74" s="28">
        <v>0</v>
      </c>
      <c r="CA74" s="28">
        <v>0</v>
      </c>
    </row>
    <row r="75" spans="1:79" s="3" customFormat="1" ht="24" outlineLevel="1" x14ac:dyDescent="0.2">
      <c r="A75" s="123" t="s">
        <v>498</v>
      </c>
      <c r="B75" s="124" t="s">
        <v>891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  <c r="AT75" s="28">
        <v>0</v>
      </c>
      <c r="AU75" s="28">
        <v>0</v>
      </c>
      <c r="AV75" s="28">
        <v>0</v>
      </c>
      <c r="AW75" s="28">
        <v>0</v>
      </c>
      <c r="AX75" s="28">
        <v>0</v>
      </c>
      <c r="AY75" s="28">
        <v>0</v>
      </c>
      <c r="AZ75" s="28">
        <v>0</v>
      </c>
      <c r="BA75" s="28">
        <v>0</v>
      </c>
      <c r="BB75" s="28">
        <v>0</v>
      </c>
      <c r="BC75" s="28">
        <v>0</v>
      </c>
      <c r="BD75" s="28">
        <v>0</v>
      </c>
      <c r="BE75" s="28">
        <v>0</v>
      </c>
      <c r="BF75" s="28">
        <v>0</v>
      </c>
      <c r="BG75" s="28">
        <v>0</v>
      </c>
      <c r="BH75" s="28">
        <v>0</v>
      </c>
      <c r="BI75" s="28">
        <v>0</v>
      </c>
      <c r="BJ75" s="28">
        <v>0</v>
      </c>
      <c r="BK75" s="28">
        <v>0</v>
      </c>
      <c r="BL75" s="28">
        <v>0</v>
      </c>
      <c r="BM75" s="28">
        <v>0</v>
      </c>
      <c r="BN75" s="28">
        <v>0</v>
      </c>
      <c r="BO75" s="28">
        <v>0</v>
      </c>
      <c r="BP75" s="28">
        <v>0</v>
      </c>
      <c r="BQ75" s="28">
        <v>0</v>
      </c>
      <c r="BR75" s="28">
        <v>0</v>
      </c>
      <c r="BS75" s="28">
        <v>0</v>
      </c>
      <c r="BT75" s="28">
        <v>0</v>
      </c>
      <c r="BU75" s="28">
        <v>0</v>
      </c>
      <c r="BV75" s="28">
        <v>0</v>
      </c>
      <c r="BW75" s="28">
        <v>0</v>
      </c>
      <c r="BX75" s="28">
        <v>0</v>
      </c>
      <c r="BY75" s="28">
        <v>0</v>
      </c>
      <c r="BZ75" s="28">
        <v>0</v>
      </c>
      <c r="CA75" s="28">
        <v>0</v>
      </c>
    </row>
    <row r="76" spans="1:79" s="3" customFormat="1" ht="24" outlineLevel="1" x14ac:dyDescent="0.2">
      <c r="A76" s="123" t="s">
        <v>499</v>
      </c>
      <c r="B76" s="124" t="s">
        <v>892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8">
        <v>0</v>
      </c>
      <c r="AS76" s="28">
        <v>0</v>
      </c>
      <c r="AT76" s="28">
        <v>0</v>
      </c>
      <c r="AU76" s="28">
        <v>0</v>
      </c>
      <c r="AV76" s="28">
        <v>0</v>
      </c>
      <c r="AW76" s="28">
        <v>0</v>
      </c>
      <c r="AX76" s="28">
        <v>0</v>
      </c>
      <c r="AY76" s="28">
        <v>0</v>
      </c>
      <c r="AZ76" s="28">
        <v>0</v>
      </c>
      <c r="BA76" s="28">
        <v>0</v>
      </c>
      <c r="BB76" s="28">
        <v>0</v>
      </c>
      <c r="BC76" s="28">
        <v>0</v>
      </c>
      <c r="BD76" s="28">
        <v>0</v>
      </c>
      <c r="BE76" s="28">
        <v>0</v>
      </c>
      <c r="BF76" s="28">
        <v>0</v>
      </c>
      <c r="BG76" s="28">
        <v>0</v>
      </c>
      <c r="BH76" s="28">
        <v>0</v>
      </c>
      <c r="BI76" s="28">
        <v>0</v>
      </c>
      <c r="BJ76" s="28">
        <v>0</v>
      </c>
      <c r="BK76" s="28">
        <v>0</v>
      </c>
      <c r="BL76" s="28">
        <v>0</v>
      </c>
      <c r="BM76" s="28">
        <v>0</v>
      </c>
      <c r="BN76" s="28">
        <v>0</v>
      </c>
      <c r="BO76" s="28">
        <v>0</v>
      </c>
      <c r="BP76" s="28">
        <v>0</v>
      </c>
      <c r="BQ76" s="28">
        <v>0</v>
      </c>
      <c r="BR76" s="28">
        <v>0</v>
      </c>
      <c r="BS76" s="28">
        <v>0</v>
      </c>
      <c r="BT76" s="28">
        <v>0</v>
      </c>
      <c r="BU76" s="28">
        <v>0</v>
      </c>
      <c r="BV76" s="28">
        <v>0</v>
      </c>
      <c r="BW76" s="28">
        <v>0</v>
      </c>
      <c r="BX76" s="28">
        <v>0</v>
      </c>
      <c r="BY76" s="28">
        <v>0</v>
      </c>
      <c r="BZ76" s="28">
        <v>0</v>
      </c>
      <c r="CA76" s="28">
        <v>0</v>
      </c>
    </row>
    <row r="77" spans="1:79" s="3" customFormat="1" ht="10.5" customHeight="1" outlineLevel="1" x14ac:dyDescent="0.2">
      <c r="A77" s="123" t="s">
        <v>893</v>
      </c>
      <c r="B77" s="124" t="s">
        <v>894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8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8">
        <v>0</v>
      </c>
      <c r="AS77" s="28">
        <v>0</v>
      </c>
      <c r="AT77" s="28">
        <v>0</v>
      </c>
      <c r="AU77" s="28">
        <v>0</v>
      </c>
      <c r="AV77" s="28">
        <v>0</v>
      </c>
      <c r="AW77" s="28">
        <v>0</v>
      </c>
      <c r="AX77" s="28">
        <v>0</v>
      </c>
      <c r="AY77" s="28">
        <v>0</v>
      </c>
      <c r="AZ77" s="28">
        <v>0</v>
      </c>
      <c r="BA77" s="28">
        <v>0</v>
      </c>
      <c r="BB77" s="28">
        <v>0</v>
      </c>
      <c r="BC77" s="28">
        <v>0</v>
      </c>
      <c r="BD77" s="28">
        <v>0</v>
      </c>
      <c r="BE77" s="28">
        <v>0</v>
      </c>
      <c r="BF77" s="28">
        <v>0</v>
      </c>
      <c r="BG77" s="28">
        <v>0</v>
      </c>
      <c r="BH77" s="28">
        <v>0</v>
      </c>
      <c r="BI77" s="28">
        <v>0</v>
      </c>
      <c r="BJ77" s="28">
        <v>0</v>
      </c>
      <c r="BK77" s="28">
        <v>0</v>
      </c>
      <c r="BL77" s="28">
        <v>0</v>
      </c>
      <c r="BM77" s="28">
        <v>0</v>
      </c>
      <c r="BN77" s="28">
        <v>0</v>
      </c>
      <c r="BO77" s="28">
        <v>0</v>
      </c>
      <c r="BP77" s="28">
        <v>0</v>
      </c>
      <c r="BQ77" s="28">
        <v>0</v>
      </c>
      <c r="BR77" s="28">
        <v>0</v>
      </c>
      <c r="BS77" s="28">
        <v>0</v>
      </c>
      <c r="BT77" s="28">
        <v>0</v>
      </c>
      <c r="BU77" s="28">
        <v>0</v>
      </c>
      <c r="BV77" s="28">
        <v>0</v>
      </c>
      <c r="BW77" s="28">
        <v>0</v>
      </c>
      <c r="BX77" s="28">
        <v>0</v>
      </c>
      <c r="BY77" s="28">
        <v>0</v>
      </c>
      <c r="BZ77" s="28">
        <v>0</v>
      </c>
      <c r="CA77" s="28">
        <v>0</v>
      </c>
    </row>
    <row r="78" spans="1:79" s="3" customFormat="1" ht="36" x14ac:dyDescent="0.2">
      <c r="A78" s="123" t="s">
        <v>895</v>
      </c>
      <c r="B78" s="124" t="s">
        <v>896</v>
      </c>
      <c r="C78" s="28" t="s">
        <v>872</v>
      </c>
      <c r="D78" s="28" t="s">
        <v>872</v>
      </c>
      <c r="E78" s="28" t="s">
        <v>872</v>
      </c>
      <c r="F78" s="28" t="s">
        <v>872</v>
      </c>
      <c r="G78" s="28" t="s">
        <v>872</v>
      </c>
      <c r="H78" s="28" t="s">
        <v>872</v>
      </c>
      <c r="I78" s="28" t="s">
        <v>872</v>
      </c>
      <c r="J78" s="28" t="s">
        <v>872</v>
      </c>
      <c r="K78" s="28" t="s">
        <v>872</v>
      </c>
      <c r="L78" s="28" t="s">
        <v>872</v>
      </c>
      <c r="M78" s="28" t="s">
        <v>872</v>
      </c>
      <c r="N78" s="28" t="s">
        <v>872</v>
      </c>
      <c r="O78" s="28" t="s">
        <v>872</v>
      </c>
      <c r="P78" s="28" t="s">
        <v>872</v>
      </c>
      <c r="Q78" s="28" t="s">
        <v>872</v>
      </c>
      <c r="R78" s="28" t="s">
        <v>872</v>
      </c>
      <c r="S78" s="28" t="s">
        <v>872</v>
      </c>
      <c r="T78" s="28" t="s">
        <v>872</v>
      </c>
      <c r="U78" s="28" t="s">
        <v>872</v>
      </c>
      <c r="V78" s="28" t="s">
        <v>872</v>
      </c>
      <c r="W78" s="28" t="s">
        <v>872</v>
      </c>
      <c r="X78" s="28" t="s">
        <v>872</v>
      </c>
      <c r="Y78" s="28" t="s">
        <v>872</v>
      </c>
      <c r="Z78" s="28" t="s">
        <v>872</v>
      </c>
      <c r="AA78" s="28" t="s">
        <v>872</v>
      </c>
      <c r="AB78" s="28" t="s">
        <v>872</v>
      </c>
      <c r="AC78" s="28" t="s">
        <v>872</v>
      </c>
      <c r="AD78" s="28" t="s">
        <v>872</v>
      </c>
      <c r="AE78" s="28" t="s">
        <v>872</v>
      </c>
      <c r="AF78" s="28" t="s">
        <v>872</v>
      </c>
      <c r="AG78" s="28" t="s">
        <v>872</v>
      </c>
      <c r="AH78" s="28" t="s">
        <v>872</v>
      </c>
      <c r="AI78" s="28" t="s">
        <v>872</v>
      </c>
      <c r="AJ78" s="28" t="s">
        <v>872</v>
      </c>
      <c r="AK78" s="28" t="s">
        <v>872</v>
      </c>
      <c r="AL78" s="28" t="s">
        <v>872</v>
      </c>
      <c r="AM78" s="28" t="s">
        <v>872</v>
      </c>
      <c r="AN78" s="28" t="s">
        <v>872</v>
      </c>
      <c r="AO78" s="28" t="s">
        <v>872</v>
      </c>
      <c r="AP78" s="28" t="s">
        <v>872</v>
      </c>
      <c r="AQ78" s="28" t="s">
        <v>872</v>
      </c>
      <c r="AR78" s="28" t="s">
        <v>872</v>
      </c>
      <c r="AS78" s="28" t="s">
        <v>872</v>
      </c>
      <c r="AT78" s="28" t="s">
        <v>872</v>
      </c>
      <c r="AU78" s="28" t="s">
        <v>872</v>
      </c>
      <c r="AV78" s="28" t="s">
        <v>872</v>
      </c>
      <c r="AW78" s="28" t="s">
        <v>872</v>
      </c>
      <c r="AX78" s="28" t="s">
        <v>872</v>
      </c>
      <c r="AY78" s="28" t="s">
        <v>872</v>
      </c>
      <c r="AZ78" s="28" t="s">
        <v>872</v>
      </c>
      <c r="BA78" s="28" t="s">
        <v>872</v>
      </c>
      <c r="BB78" s="28" t="s">
        <v>872</v>
      </c>
      <c r="BC78" s="28" t="s">
        <v>872</v>
      </c>
      <c r="BD78" s="28" t="s">
        <v>872</v>
      </c>
      <c r="BE78" s="28" t="s">
        <v>872</v>
      </c>
      <c r="BF78" s="28" t="s">
        <v>872</v>
      </c>
      <c r="BG78" s="28" t="s">
        <v>872</v>
      </c>
      <c r="BH78" s="28" t="s">
        <v>872</v>
      </c>
      <c r="BI78" s="28" t="s">
        <v>872</v>
      </c>
      <c r="BJ78" s="28" t="s">
        <v>872</v>
      </c>
      <c r="BK78" s="28" t="s">
        <v>872</v>
      </c>
      <c r="BL78" s="28" t="s">
        <v>872</v>
      </c>
      <c r="BM78" s="28" t="s">
        <v>872</v>
      </c>
      <c r="BN78" s="28" t="s">
        <v>872</v>
      </c>
      <c r="BO78" s="28" t="s">
        <v>872</v>
      </c>
      <c r="BP78" s="28" t="s">
        <v>872</v>
      </c>
      <c r="BQ78" s="28" t="s">
        <v>872</v>
      </c>
      <c r="BR78" s="28" t="s">
        <v>872</v>
      </c>
      <c r="BS78" s="28" t="s">
        <v>872</v>
      </c>
      <c r="BT78" s="28" t="s">
        <v>872</v>
      </c>
      <c r="BU78" s="28" t="s">
        <v>872</v>
      </c>
      <c r="BV78" s="28" t="s">
        <v>872</v>
      </c>
      <c r="BW78" s="28" t="s">
        <v>872</v>
      </c>
      <c r="BX78" s="28" t="s">
        <v>872</v>
      </c>
      <c r="BY78" s="28" t="s">
        <v>872</v>
      </c>
      <c r="BZ78" s="28" t="s">
        <v>872</v>
      </c>
      <c r="CA78" s="28" t="s">
        <v>872</v>
      </c>
    </row>
    <row r="79" spans="1:79" s="3" customFormat="1" ht="24" hidden="1" outlineLevel="1" x14ac:dyDescent="0.2">
      <c r="A79" s="123" t="s">
        <v>897</v>
      </c>
      <c r="B79" s="124" t="s">
        <v>898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8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8">
        <v>0</v>
      </c>
      <c r="AS79" s="28">
        <v>0</v>
      </c>
      <c r="AT79" s="28">
        <v>0</v>
      </c>
      <c r="AU79" s="28">
        <v>0</v>
      </c>
      <c r="AV79" s="28">
        <v>0</v>
      </c>
      <c r="AW79" s="28">
        <v>0</v>
      </c>
      <c r="AX79" s="28">
        <v>0</v>
      </c>
      <c r="AY79" s="28">
        <v>0</v>
      </c>
      <c r="AZ79" s="28">
        <v>0</v>
      </c>
      <c r="BA79" s="28">
        <v>0</v>
      </c>
      <c r="BB79" s="28">
        <v>0</v>
      </c>
      <c r="BC79" s="28">
        <v>0</v>
      </c>
      <c r="BD79" s="28">
        <v>0</v>
      </c>
      <c r="BE79" s="28">
        <v>0</v>
      </c>
      <c r="BF79" s="28">
        <v>0</v>
      </c>
      <c r="BG79" s="28">
        <v>0</v>
      </c>
      <c r="BH79" s="28">
        <v>0</v>
      </c>
      <c r="BI79" s="28">
        <v>0</v>
      </c>
      <c r="BJ79" s="28">
        <v>0</v>
      </c>
      <c r="BK79" s="28">
        <v>0</v>
      </c>
      <c r="BL79" s="28">
        <v>0</v>
      </c>
      <c r="BM79" s="28">
        <v>0</v>
      </c>
      <c r="BN79" s="28">
        <v>0</v>
      </c>
      <c r="BO79" s="28">
        <v>0</v>
      </c>
      <c r="BP79" s="28">
        <v>0</v>
      </c>
      <c r="BQ79" s="28">
        <v>0</v>
      </c>
      <c r="BR79" s="28">
        <v>0</v>
      </c>
      <c r="BS79" s="28">
        <v>0</v>
      </c>
      <c r="BT79" s="28">
        <v>0</v>
      </c>
      <c r="BU79" s="28">
        <v>0</v>
      </c>
      <c r="BV79" s="28">
        <v>0</v>
      </c>
      <c r="BW79" s="28">
        <v>0</v>
      </c>
      <c r="BX79" s="28">
        <v>0</v>
      </c>
      <c r="BY79" s="28">
        <v>0</v>
      </c>
      <c r="BZ79" s="28">
        <v>0</v>
      </c>
      <c r="CA79" s="28">
        <v>0</v>
      </c>
    </row>
    <row r="80" spans="1:79" s="3" customFormat="1" ht="24" hidden="1" outlineLevel="1" x14ac:dyDescent="0.2">
      <c r="A80" s="123" t="s">
        <v>899</v>
      </c>
      <c r="B80" s="124" t="s">
        <v>900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8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8">
        <v>0</v>
      </c>
      <c r="AS80" s="28">
        <v>0</v>
      </c>
      <c r="AT80" s="28">
        <v>0</v>
      </c>
      <c r="AU80" s="28">
        <v>0</v>
      </c>
      <c r="AV80" s="28">
        <v>0</v>
      </c>
      <c r="AW80" s="28">
        <v>0</v>
      </c>
      <c r="AX80" s="28">
        <v>0</v>
      </c>
      <c r="AY80" s="28">
        <v>0</v>
      </c>
      <c r="AZ80" s="28">
        <v>0</v>
      </c>
      <c r="BA80" s="28">
        <v>0</v>
      </c>
      <c r="BB80" s="28">
        <v>0</v>
      </c>
      <c r="BC80" s="28">
        <v>0</v>
      </c>
      <c r="BD80" s="28">
        <v>0</v>
      </c>
      <c r="BE80" s="28">
        <v>0</v>
      </c>
      <c r="BF80" s="28">
        <v>0</v>
      </c>
      <c r="BG80" s="28">
        <v>0</v>
      </c>
      <c r="BH80" s="28">
        <v>0</v>
      </c>
      <c r="BI80" s="28">
        <v>0</v>
      </c>
      <c r="BJ80" s="28">
        <v>0</v>
      </c>
      <c r="BK80" s="28">
        <v>0</v>
      </c>
      <c r="BL80" s="28">
        <v>0</v>
      </c>
      <c r="BM80" s="28">
        <v>0</v>
      </c>
      <c r="BN80" s="28">
        <v>0</v>
      </c>
      <c r="BO80" s="28">
        <v>0</v>
      </c>
      <c r="BP80" s="28">
        <v>0</v>
      </c>
      <c r="BQ80" s="28">
        <v>0</v>
      </c>
      <c r="BR80" s="28">
        <v>0</v>
      </c>
      <c r="BS80" s="28">
        <v>0</v>
      </c>
      <c r="BT80" s="28">
        <v>0</v>
      </c>
      <c r="BU80" s="28">
        <v>0</v>
      </c>
      <c r="BV80" s="28">
        <v>0</v>
      </c>
      <c r="BW80" s="28">
        <v>0</v>
      </c>
      <c r="BX80" s="28">
        <v>0</v>
      </c>
      <c r="BY80" s="28">
        <v>0</v>
      </c>
      <c r="BZ80" s="28">
        <v>0</v>
      </c>
      <c r="CA80" s="28">
        <v>0</v>
      </c>
    </row>
    <row r="81" spans="1:79" s="3" customFormat="1" ht="36" collapsed="1" x14ac:dyDescent="0.2">
      <c r="A81" s="123" t="s">
        <v>30</v>
      </c>
      <c r="B81" s="124" t="s">
        <v>901</v>
      </c>
      <c r="C81" s="28" t="s">
        <v>872</v>
      </c>
      <c r="D81" s="28" t="s">
        <v>872</v>
      </c>
      <c r="E81" s="28" t="s">
        <v>872</v>
      </c>
      <c r="F81" s="28" t="s">
        <v>872</v>
      </c>
      <c r="G81" s="28" t="s">
        <v>872</v>
      </c>
      <c r="H81" s="28" t="s">
        <v>872</v>
      </c>
      <c r="I81" s="28" t="s">
        <v>872</v>
      </c>
      <c r="J81" s="28" t="s">
        <v>872</v>
      </c>
      <c r="K81" s="28" t="s">
        <v>872</v>
      </c>
      <c r="L81" s="28" t="s">
        <v>872</v>
      </c>
      <c r="M81" s="28" t="s">
        <v>872</v>
      </c>
      <c r="N81" s="28" t="s">
        <v>872</v>
      </c>
      <c r="O81" s="28" t="s">
        <v>872</v>
      </c>
      <c r="P81" s="28" t="s">
        <v>872</v>
      </c>
      <c r="Q81" s="28" t="s">
        <v>872</v>
      </c>
      <c r="R81" s="28" t="s">
        <v>872</v>
      </c>
      <c r="S81" s="28" t="s">
        <v>872</v>
      </c>
      <c r="T81" s="28" t="s">
        <v>872</v>
      </c>
      <c r="U81" s="28" t="s">
        <v>872</v>
      </c>
      <c r="V81" s="28" t="s">
        <v>872</v>
      </c>
      <c r="W81" s="28" t="s">
        <v>872</v>
      </c>
      <c r="X81" s="28" t="s">
        <v>872</v>
      </c>
      <c r="Y81" s="28" t="s">
        <v>872</v>
      </c>
      <c r="Z81" s="28" t="s">
        <v>872</v>
      </c>
      <c r="AA81" s="28" t="s">
        <v>872</v>
      </c>
      <c r="AB81" s="28" t="s">
        <v>872</v>
      </c>
      <c r="AC81" s="28" t="s">
        <v>872</v>
      </c>
      <c r="AD81" s="28" t="s">
        <v>872</v>
      </c>
      <c r="AE81" s="28" t="s">
        <v>872</v>
      </c>
      <c r="AF81" s="28" t="s">
        <v>872</v>
      </c>
      <c r="AG81" s="28" t="s">
        <v>872</v>
      </c>
      <c r="AH81" s="28" t="s">
        <v>872</v>
      </c>
      <c r="AI81" s="28" t="s">
        <v>872</v>
      </c>
      <c r="AJ81" s="28" t="s">
        <v>872</v>
      </c>
      <c r="AK81" s="28" t="s">
        <v>872</v>
      </c>
      <c r="AL81" s="28" t="s">
        <v>872</v>
      </c>
      <c r="AM81" s="28" t="s">
        <v>872</v>
      </c>
      <c r="AN81" s="28" t="s">
        <v>872</v>
      </c>
      <c r="AO81" s="28" t="s">
        <v>872</v>
      </c>
      <c r="AP81" s="28" t="s">
        <v>872</v>
      </c>
      <c r="AQ81" s="28" t="s">
        <v>872</v>
      </c>
      <c r="AR81" s="28" t="s">
        <v>872</v>
      </c>
      <c r="AS81" s="28" t="s">
        <v>872</v>
      </c>
      <c r="AT81" s="28" t="s">
        <v>872</v>
      </c>
      <c r="AU81" s="28" t="s">
        <v>872</v>
      </c>
      <c r="AV81" s="28" t="s">
        <v>872</v>
      </c>
      <c r="AW81" s="28" t="s">
        <v>872</v>
      </c>
      <c r="AX81" s="28" t="s">
        <v>872</v>
      </c>
      <c r="AY81" s="28" t="s">
        <v>872</v>
      </c>
      <c r="AZ81" s="28" t="s">
        <v>872</v>
      </c>
      <c r="BA81" s="28" t="s">
        <v>872</v>
      </c>
      <c r="BB81" s="28" t="s">
        <v>872</v>
      </c>
      <c r="BC81" s="28" t="s">
        <v>872</v>
      </c>
      <c r="BD81" s="28" t="s">
        <v>872</v>
      </c>
      <c r="BE81" s="28" t="s">
        <v>872</v>
      </c>
      <c r="BF81" s="28" t="s">
        <v>872</v>
      </c>
      <c r="BG81" s="28" t="s">
        <v>872</v>
      </c>
      <c r="BH81" s="28" t="s">
        <v>872</v>
      </c>
      <c r="BI81" s="28" t="s">
        <v>872</v>
      </c>
      <c r="BJ81" s="28" t="s">
        <v>872</v>
      </c>
      <c r="BK81" s="28" t="s">
        <v>872</v>
      </c>
      <c r="BL81" s="28" t="s">
        <v>872</v>
      </c>
      <c r="BM81" s="28" t="s">
        <v>872</v>
      </c>
      <c r="BN81" s="28" t="s">
        <v>872</v>
      </c>
      <c r="BO81" s="28" t="s">
        <v>872</v>
      </c>
      <c r="BP81" s="28" t="s">
        <v>872</v>
      </c>
      <c r="BQ81" s="28" t="s">
        <v>872</v>
      </c>
      <c r="BR81" s="28" t="s">
        <v>872</v>
      </c>
      <c r="BS81" s="28" t="s">
        <v>872</v>
      </c>
      <c r="BT81" s="28" t="s">
        <v>872</v>
      </c>
      <c r="BU81" s="28" t="s">
        <v>872</v>
      </c>
      <c r="BV81" s="28" t="s">
        <v>872</v>
      </c>
      <c r="BW81" s="28" t="s">
        <v>872</v>
      </c>
      <c r="BX81" s="28" t="s">
        <v>872</v>
      </c>
      <c r="BY81" s="28" t="s">
        <v>872</v>
      </c>
      <c r="BZ81" s="28" t="s">
        <v>872</v>
      </c>
      <c r="CA81" s="28" t="s">
        <v>872</v>
      </c>
    </row>
    <row r="82" spans="1:79" s="3" customFormat="1" ht="36" hidden="1" outlineLevel="1" x14ac:dyDescent="0.2">
      <c r="A82" s="123" t="s">
        <v>902</v>
      </c>
      <c r="B82" s="124" t="s">
        <v>903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8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  <c r="AT82" s="28">
        <v>0</v>
      </c>
      <c r="AU82" s="28">
        <v>0</v>
      </c>
      <c r="AV82" s="28">
        <v>0</v>
      </c>
      <c r="AW82" s="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</row>
    <row r="83" spans="1:79" s="3" customFormat="1" ht="36" hidden="1" outlineLevel="1" x14ac:dyDescent="0.2">
      <c r="A83" s="123" t="s">
        <v>904</v>
      </c>
      <c r="B83" s="124" t="s">
        <v>905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8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8">
        <v>0</v>
      </c>
      <c r="AS83" s="28">
        <v>0</v>
      </c>
      <c r="AT83" s="28">
        <v>0</v>
      </c>
      <c r="AU83" s="28">
        <v>0</v>
      </c>
      <c r="AV83" s="28">
        <v>0</v>
      </c>
      <c r="AW83" s="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</row>
    <row r="84" spans="1:79" s="3" customFormat="1" ht="24" collapsed="1" x14ac:dyDescent="0.2">
      <c r="A84" s="130" t="s">
        <v>32</v>
      </c>
      <c r="B84" s="131" t="s">
        <v>906</v>
      </c>
      <c r="C84" s="132" t="s">
        <v>872</v>
      </c>
      <c r="D84" s="160">
        <f>SUM(D85:D86)</f>
        <v>3.0206749999999998</v>
      </c>
      <c r="E84" s="138">
        <f t="shared" ref="E84:BP84" si="31">SUM(E85:E86)</f>
        <v>0</v>
      </c>
      <c r="F84" s="160">
        <f t="shared" si="31"/>
        <v>3.0206749999999998</v>
      </c>
      <c r="G84" s="138">
        <f t="shared" si="31"/>
        <v>0</v>
      </c>
      <c r="H84" s="138">
        <f t="shared" si="31"/>
        <v>0</v>
      </c>
      <c r="I84" s="138">
        <f t="shared" si="31"/>
        <v>1</v>
      </c>
      <c r="J84" s="160">
        <f t="shared" si="31"/>
        <v>0.25</v>
      </c>
      <c r="K84" s="138">
        <f t="shared" si="31"/>
        <v>0</v>
      </c>
      <c r="L84" s="138">
        <f t="shared" si="31"/>
        <v>0</v>
      </c>
      <c r="M84" s="138">
        <f t="shared" si="31"/>
        <v>0</v>
      </c>
      <c r="N84" s="138">
        <f t="shared" si="31"/>
        <v>0</v>
      </c>
      <c r="O84" s="138">
        <f t="shared" si="31"/>
        <v>0</v>
      </c>
      <c r="P84" s="138">
        <f t="shared" si="31"/>
        <v>0</v>
      </c>
      <c r="Q84" s="138">
        <f t="shared" si="31"/>
        <v>0</v>
      </c>
      <c r="R84" s="138">
        <f t="shared" si="31"/>
        <v>0</v>
      </c>
      <c r="S84" s="138">
        <f t="shared" si="31"/>
        <v>0</v>
      </c>
      <c r="T84" s="138">
        <f t="shared" si="31"/>
        <v>0</v>
      </c>
      <c r="U84" s="138">
        <f t="shared" si="31"/>
        <v>0</v>
      </c>
      <c r="V84" s="138">
        <f t="shared" si="31"/>
        <v>0</v>
      </c>
      <c r="W84" s="138">
        <f t="shared" si="31"/>
        <v>0</v>
      </c>
      <c r="X84" s="138">
        <f t="shared" si="31"/>
        <v>0</v>
      </c>
      <c r="Y84" s="138">
        <f t="shared" si="31"/>
        <v>0</v>
      </c>
      <c r="Z84" s="138">
        <f t="shared" si="31"/>
        <v>0</v>
      </c>
      <c r="AA84" s="138">
        <f t="shared" si="31"/>
        <v>0</v>
      </c>
      <c r="AB84" s="138">
        <f t="shared" si="31"/>
        <v>0</v>
      </c>
      <c r="AC84" s="138">
        <f t="shared" si="31"/>
        <v>0</v>
      </c>
      <c r="AD84" s="138">
        <f t="shared" si="31"/>
        <v>0</v>
      </c>
      <c r="AE84" s="138">
        <f t="shared" si="31"/>
        <v>0</v>
      </c>
      <c r="AF84" s="138">
        <f t="shared" si="31"/>
        <v>0</v>
      </c>
      <c r="AG84" s="138">
        <f t="shared" si="31"/>
        <v>0</v>
      </c>
      <c r="AH84" s="160">
        <f t="shared" si="31"/>
        <v>3.0206749999999998</v>
      </c>
      <c r="AI84" s="138">
        <f t="shared" si="31"/>
        <v>0</v>
      </c>
      <c r="AJ84" s="138">
        <f t="shared" si="31"/>
        <v>0</v>
      </c>
      <c r="AK84" s="138">
        <f t="shared" si="31"/>
        <v>1</v>
      </c>
      <c r="AL84" s="160">
        <f t="shared" si="31"/>
        <v>0.25</v>
      </c>
      <c r="AM84" s="138">
        <f t="shared" si="31"/>
        <v>0</v>
      </c>
      <c r="AN84" s="138">
        <f t="shared" si="31"/>
        <v>0</v>
      </c>
      <c r="AO84" s="138">
        <f t="shared" si="31"/>
        <v>0</v>
      </c>
      <c r="AP84" s="138">
        <f t="shared" si="31"/>
        <v>0</v>
      </c>
      <c r="AQ84" s="138">
        <f t="shared" si="31"/>
        <v>0</v>
      </c>
      <c r="AR84" s="138">
        <f t="shared" si="31"/>
        <v>0</v>
      </c>
      <c r="AS84" s="138">
        <f t="shared" si="31"/>
        <v>0</v>
      </c>
      <c r="AT84" s="138">
        <f t="shared" si="31"/>
        <v>0</v>
      </c>
      <c r="AU84" s="138">
        <f t="shared" si="31"/>
        <v>0</v>
      </c>
      <c r="AV84" s="138">
        <f t="shared" si="31"/>
        <v>0</v>
      </c>
      <c r="AW84" s="138">
        <f t="shared" si="31"/>
        <v>0</v>
      </c>
      <c r="AX84" s="138">
        <f t="shared" si="31"/>
        <v>0</v>
      </c>
      <c r="AY84" s="138">
        <f t="shared" si="31"/>
        <v>0</v>
      </c>
      <c r="AZ84" s="138">
        <f t="shared" si="31"/>
        <v>0</v>
      </c>
      <c r="BA84" s="138">
        <f t="shared" si="31"/>
        <v>0</v>
      </c>
      <c r="BB84" s="138">
        <f t="shared" si="31"/>
        <v>0</v>
      </c>
      <c r="BC84" s="138">
        <f t="shared" si="31"/>
        <v>0</v>
      </c>
      <c r="BD84" s="138">
        <f t="shared" si="31"/>
        <v>0</v>
      </c>
      <c r="BE84" s="138">
        <f t="shared" si="31"/>
        <v>0</v>
      </c>
      <c r="BF84" s="138">
        <f t="shared" si="31"/>
        <v>0</v>
      </c>
      <c r="BG84" s="138">
        <f t="shared" si="31"/>
        <v>0</v>
      </c>
      <c r="BH84" s="138">
        <f t="shared" si="31"/>
        <v>0</v>
      </c>
      <c r="BI84" s="138">
        <f t="shared" si="31"/>
        <v>0</v>
      </c>
      <c r="BJ84" s="138">
        <f t="shared" si="31"/>
        <v>0</v>
      </c>
      <c r="BK84" s="138">
        <f t="shared" si="31"/>
        <v>0</v>
      </c>
      <c r="BL84" s="138">
        <f t="shared" si="31"/>
        <v>0</v>
      </c>
      <c r="BM84" s="138">
        <f t="shared" si="31"/>
        <v>0</v>
      </c>
      <c r="BN84" s="138">
        <f t="shared" si="31"/>
        <v>0</v>
      </c>
      <c r="BO84" s="138">
        <f t="shared" si="31"/>
        <v>0</v>
      </c>
      <c r="BP84" s="138">
        <f t="shared" si="31"/>
        <v>0</v>
      </c>
      <c r="BQ84" s="138">
        <f t="shared" ref="BQ84:BZ84" si="32">SUM(BQ85:BQ86)</f>
        <v>0</v>
      </c>
      <c r="BR84" s="138">
        <f t="shared" si="32"/>
        <v>0</v>
      </c>
      <c r="BS84" s="138">
        <f t="shared" si="32"/>
        <v>0</v>
      </c>
      <c r="BT84" s="138">
        <f t="shared" si="32"/>
        <v>0</v>
      </c>
      <c r="BU84" s="138">
        <f t="shared" si="32"/>
        <v>0</v>
      </c>
      <c r="BV84" s="138">
        <f t="shared" si="32"/>
        <v>0</v>
      </c>
      <c r="BW84" s="138">
        <f t="shared" si="32"/>
        <v>0</v>
      </c>
      <c r="BX84" s="138">
        <f t="shared" si="32"/>
        <v>0</v>
      </c>
      <c r="BY84" s="138">
        <f t="shared" si="32"/>
        <v>0</v>
      </c>
      <c r="BZ84" s="138">
        <f t="shared" si="32"/>
        <v>0</v>
      </c>
      <c r="CA84" s="138">
        <f>SUM(CA85:CA86)</f>
        <v>0</v>
      </c>
    </row>
    <row r="85" spans="1:79" s="3" customFormat="1" ht="25.5" customHeight="1" x14ac:dyDescent="0.2">
      <c r="A85" s="83" t="s">
        <v>504</v>
      </c>
      <c r="B85" s="134" t="s">
        <v>946</v>
      </c>
      <c r="C85" s="288" t="s">
        <v>947</v>
      </c>
      <c r="D85" s="196">
        <v>1.2715160000000001</v>
      </c>
      <c r="E85" s="139">
        <v>0</v>
      </c>
      <c r="F85" s="196">
        <f>M85+T85+AA85+AH85</f>
        <v>1.2715160000000001</v>
      </c>
      <c r="G85" s="139">
        <v>0</v>
      </c>
      <c r="H85" s="139">
        <v>0</v>
      </c>
      <c r="I85" s="139">
        <v>0</v>
      </c>
      <c r="J85" s="196">
        <v>0.25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39">
        <v>0</v>
      </c>
      <c r="W85" s="139">
        <v>0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  <c r="AC85" s="139">
        <v>0</v>
      </c>
      <c r="AD85" s="139">
        <v>0</v>
      </c>
      <c r="AE85" s="139">
        <v>0</v>
      </c>
      <c r="AF85" s="139">
        <v>0</v>
      </c>
      <c r="AG85" s="139">
        <v>0</v>
      </c>
      <c r="AH85" s="196">
        <v>1.2715160000000001</v>
      </c>
      <c r="AI85" s="139">
        <v>0</v>
      </c>
      <c r="AJ85" s="139">
        <v>0</v>
      </c>
      <c r="AK85" s="139">
        <v>0</v>
      </c>
      <c r="AL85" s="196">
        <v>0.25</v>
      </c>
      <c r="AM85" s="139">
        <v>0</v>
      </c>
      <c r="AN85" s="139">
        <v>0</v>
      </c>
      <c r="AO85" s="139">
        <v>0</v>
      </c>
      <c r="AP85" s="139">
        <v>0</v>
      </c>
      <c r="AQ85" s="139">
        <v>0</v>
      </c>
      <c r="AR85" s="139">
        <v>0</v>
      </c>
      <c r="AS85" s="139">
        <v>0</v>
      </c>
      <c r="AT85" s="139">
        <v>0</v>
      </c>
      <c r="AU85" s="139">
        <v>0</v>
      </c>
      <c r="AV85" s="139">
        <v>0</v>
      </c>
      <c r="AW85" s="139">
        <v>0</v>
      </c>
      <c r="AX85" s="139">
        <v>0</v>
      </c>
      <c r="AY85" s="139">
        <v>0</v>
      </c>
      <c r="AZ85" s="139">
        <v>0</v>
      </c>
      <c r="BA85" s="139">
        <v>0</v>
      </c>
      <c r="BB85" s="139">
        <v>0</v>
      </c>
      <c r="BC85" s="139">
        <v>0</v>
      </c>
      <c r="BD85" s="139">
        <v>0</v>
      </c>
      <c r="BE85" s="139">
        <v>0</v>
      </c>
      <c r="BF85" s="139">
        <v>0</v>
      </c>
      <c r="BG85" s="139">
        <v>0</v>
      </c>
      <c r="BH85" s="139">
        <v>0</v>
      </c>
      <c r="BI85" s="139">
        <v>0</v>
      </c>
      <c r="BJ85" s="139">
        <v>0</v>
      </c>
      <c r="BK85" s="139">
        <v>0</v>
      </c>
      <c r="BL85" s="139">
        <v>0</v>
      </c>
      <c r="BM85" s="139">
        <v>0</v>
      </c>
      <c r="BN85" s="139">
        <v>0</v>
      </c>
      <c r="BO85" s="139">
        <v>0</v>
      </c>
      <c r="BP85" s="139">
        <v>0</v>
      </c>
      <c r="BQ85" s="139">
        <v>0</v>
      </c>
      <c r="BR85" s="139">
        <v>0</v>
      </c>
      <c r="BS85" s="139">
        <v>0</v>
      </c>
      <c r="BT85" s="139">
        <v>0</v>
      </c>
      <c r="BU85" s="139">
        <v>0</v>
      </c>
      <c r="BV85" s="139">
        <v>0</v>
      </c>
      <c r="BW85" s="139">
        <v>0</v>
      </c>
      <c r="BX85" s="139">
        <v>0</v>
      </c>
      <c r="BY85" s="139">
        <v>0</v>
      </c>
      <c r="BZ85" s="139">
        <v>0</v>
      </c>
      <c r="CA85" s="139">
        <v>0</v>
      </c>
    </row>
    <row r="86" spans="1:79" s="3" customFormat="1" ht="20.25" customHeight="1" x14ac:dyDescent="0.2">
      <c r="A86" s="83" t="s">
        <v>506</v>
      </c>
      <c r="B86" s="214" t="s">
        <v>948</v>
      </c>
      <c r="C86" s="288" t="s">
        <v>949</v>
      </c>
      <c r="D86" s="196">
        <v>1.7491589999999999</v>
      </c>
      <c r="E86" s="139">
        <v>0</v>
      </c>
      <c r="F86" s="196">
        <f>M86+T86+AA86+AH86</f>
        <v>1.7491589999999999</v>
      </c>
      <c r="G86" s="139">
        <v>0</v>
      </c>
      <c r="H86" s="139">
        <v>0</v>
      </c>
      <c r="I86" s="139">
        <v>1</v>
      </c>
      <c r="J86" s="139">
        <v>0</v>
      </c>
      <c r="K86" s="139">
        <v>0</v>
      </c>
      <c r="L86" s="139">
        <v>0</v>
      </c>
      <c r="M86" s="139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39">
        <v>0</v>
      </c>
      <c r="W86" s="139">
        <v>0</v>
      </c>
      <c r="X86" s="139">
        <v>0</v>
      </c>
      <c r="Y86" s="139">
        <v>0</v>
      </c>
      <c r="Z86" s="139">
        <v>0</v>
      </c>
      <c r="AA86" s="139">
        <v>0</v>
      </c>
      <c r="AB86" s="139">
        <v>0</v>
      </c>
      <c r="AC86" s="139">
        <v>0</v>
      </c>
      <c r="AD86" s="139">
        <v>0</v>
      </c>
      <c r="AE86" s="139">
        <v>0</v>
      </c>
      <c r="AF86" s="139">
        <v>0</v>
      </c>
      <c r="AG86" s="139">
        <v>0</v>
      </c>
      <c r="AH86" s="196">
        <v>1.7491589999999999</v>
      </c>
      <c r="AI86" s="139">
        <v>0</v>
      </c>
      <c r="AJ86" s="139">
        <v>0</v>
      </c>
      <c r="AK86" s="139">
        <v>1</v>
      </c>
      <c r="AL86" s="139">
        <v>0</v>
      </c>
      <c r="AM86" s="139">
        <v>0</v>
      </c>
      <c r="AN86" s="139">
        <v>0</v>
      </c>
      <c r="AO86" s="139">
        <v>0</v>
      </c>
      <c r="AP86" s="139">
        <v>0</v>
      </c>
      <c r="AQ86" s="139">
        <v>0</v>
      </c>
      <c r="AR86" s="139">
        <v>0</v>
      </c>
      <c r="AS86" s="139">
        <v>0</v>
      </c>
      <c r="AT86" s="139">
        <v>0</v>
      </c>
      <c r="AU86" s="139">
        <v>0</v>
      </c>
      <c r="AV86" s="139">
        <v>0</v>
      </c>
      <c r="AW86" s="139">
        <v>0</v>
      </c>
      <c r="AX86" s="139">
        <v>0</v>
      </c>
      <c r="AY86" s="139">
        <v>0</v>
      </c>
      <c r="AZ86" s="139">
        <v>0</v>
      </c>
      <c r="BA86" s="139">
        <v>0</v>
      </c>
      <c r="BB86" s="139">
        <v>0</v>
      </c>
      <c r="BC86" s="139">
        <v>0</v>
      </c>
      <c r="BD86" s="139">
        <v>0</v>
      </c>
      <c r="BE86" s="139">
        <v>0</v>
      </c>
      <c r="BF86" s="139">
        <v>0</v>
      </c>
      <c r="BG86" s="139">
        <v>0</v>
      </c>
      <c r="BH86" s="139">
        <v>0</v>
      </c>
      <c r="BI86" s="139">
        <v>0</v>
      </c>
      <c r="BJ86" s="139">
        <v>0</v>
      </c>
      <c r="BK86" s="139">
        <v>0</v>
      </c>
      <c r="BL86" s="139">
        <v>0</v>
      </c>
      <c r="BM86" s="139">
        <v>0</v>
      </c>
      <c r="BN86" s="139">
        <v>0</v>
      </c>
      <c r="BO86" s="139">
        <v>0</v>
      </c>
      <c r="BP86" s="139">
        <v>0</v>
      </c>
      <c r="BQ86" s="139">
        <v>0</v>
      </c>
      <c r="BR86" s="139">
        <v>0</v>
      </c>
      <c r="BS86" s="139">
        <v>0</v>
      </c>
      <c r="BT86" s="139">
        <v>0</v>
      </c>
      <c r="BU86" s="139">
        <v>0</v>
      </c>
      <c r="BV86" s="139">
        <v>0</v>
      </c>
      <c r="BW86" s="139">
        <v>0</v>
      </c>
      <c r="BX86" s="139">
        <v>0</v>
      </c>
      <c r="BY86" s="139">
        <v>0</v>
      </c>
      <c r="BZ86" s="139">
        <v>0</v>
      </c>
      <c r="CA86" s="139">
        <v>0</v>
      </c>
    </row>
    <row r="87" spans="1:79" s="3" customFormat="1" ht="24" x14ac:dyDescent="0.2">
      <c r="A87" s="123" t="s">
        <v>34</v>
      </c>
      <c r="B87" s="124" t="s">
        <v>907</v>
      </c>
      <c r="C87" s="28" t="s">
        <v>872</v>
      </c>
      <c r="D87" s="28" t="s">
        <v>872</v>
      </c>
      <c r="E87" s="28" t="s">
        <v>872</v>
      </c>
      <c r="F87" s="28" t="s">
        <v>872</v>
      </c>
      <c r="G87" s="28" t="s">
        <v>872</v>
      </c>
      <c r="H87" s="28" t="s">
        <v>872</v>
      </c>
      <c r="I87" s="28" t="s">
        <v>872</v>
      </c>
      <c r="J87" s="28" t="s">
        <v>872</v>
      </c>
      <c r="K87" s="28" t="s">
        <v>872</v>
      </c>
      <c r="L87" s="28" t="s">
        <v>872</v>
      </c>
      <c r="M87" s="28" t="s">
        <v>872</v>
      </c>
      <c r="N87" s="28" t="s">
        <v>872</v>
      </c>
      <c r="O87" s="28" t="s">
        <v>872</v>
      </c>
      <c r="P87" s="28" t="s">
        <v>872</v>
      </c>
      <c r="Q87" s="28" t="s">
        <v>872</v>
      </c>
      <c r="R87" s="28" t="s">
        <v>872</v>
      </c>
      <c r="S87" s="28" t="s">
        <v>872</v>
      </c>
      <c r="T87" s="28" t="s">
        <v>872</v>
      </c>
      <c r="U87" s="28" t="s">
        <v>872</v>
      </c>
      <c r="V87" s="28" t="s">
        <v>872</v>
      </c>
      <c r="W87" s="28" t="s">
        <v>872</v>
      </c>
      <c r="X87" s="28" t="s">
        <v>872</v>
      </c>
      <c r="Y87" s="28" t="s">
        <v>872</v>
      </c>
      <c r="Z87" s="28" t="s">
        <v>872</v>
      </c>
      <c r="AA87" s="28" t="s">
        <v>872</v>
      </c>
      <c r="AB87" s="28" t="s">
        <v>872</v>
      </c>
      <c r="AC87" s="28" t="s">
        <v>872</v>
      </c>
      <c r="AD87" s="28" t="s">
        <v>872</v>
      </c>
      <c r="AE87" s="28" t="s">
        <v>872</v>
      </c>
      <c r="AF87" s="28" t="s">
        <v>872</v>
      </c>
      <c r="AG87" s="28" t="s">
        <v>872</v>
      </c>
      <c r="AH87" s="28" t="s">
        <v>872</v>
      </c>
      <c r="AI87" s="28" t="s">
        <v>872</v>
      </c>
      <c r="AJ87" s="28" t="s">
        <v>872</v>
      </c>
      <c r="AK87" s="28" t="s">
        <v>872</v>
      </c>
      <c r="AL87" s="28" t="s">
        <v>872</v>
      </c>
      <c r="AM87" s="28" t="s">
        <v>872</v>
      </c>
      <c r="AN87" s="28" t="s">
        <v>872</v>
      </c>
      <c r="AO87" s="28" t="s">
        <v>872</v>
      </c>
      <c r="AP87" s="28" t="s">
        <v>872</v>
      </c>
      <c r="AQ87" s="28" t="s">
        <v>872</v>
      </c>
      <c r="AR87" s="28" t="s">
        <v>872</v>
      </c>
      <c r="AS87" s="28" t="s">
        <v>872</v>
      </c>
      <c r="AT87" s="28" t="s">
        <v>872</v>
      </c>
      <c r="AU87" s="28" t="s">
        <v>872</v>
      </c>
      <c r="AV87" s="28" t="s">
        <v>872</v>
      </c>
      <c r="AW87" s="28" t="s">
        <v>872</v>
      </c>
      <c r="AX87" s="28" t="s">
        <v>872</v>
      </c>
      <c r="AY87" s="28" t="s">
        <v>872</v>
      </c>
      <c r="AZ87" s="28" t="s">
        <v>872</v>
      </c>
      <c r="BA87" s="28" t="s">
        <v>872</v>
      </c>
      <c r="BB87" s="28" t="s">
        <v>872</v>
      </c>
      <c r="BC87" s="28" t="s">
        <v>872</v>
      </c>
      <c r="BD87" s="28" t="s">
        <v>872</v>
      </c>
      <c r="BE87" s="28" t="s">
        <v>872</v>
      </c>
      <c r="BF87" s="28" t="s">
        <v>872</v>
      </c>
      <c r="BG87" s="28" t="s">
        <v>872</v>
      </c>
      <c r="BH87" s="28" t="s">
        <v>872</v>
      </c>
      <c r="BI87" s="28" t="s">
        <v>872</v>
      </c>
      <c r="BJ87" s="28" t="s">
        <v>872</v>
      </c>
      <c r="BK87" s="28" t="s">
        <v>872</v>
      </c>
      <c r="BL87" s="28" t="s">
        <v>872</v>
      </c>
      <c r="BM87" s="28" t="s">
        <v>872</v>
      </c>
      <c r="BN87" s="28" t="s">
        <v>872</v>
      </c>
      <c r="BO87" s="28" t="s">
        <v>872</v>
      </c>
      <c r="BP87" s="28" t="s">
        <v>872</v>
      </c>
      <c r="BQ87" s="28" t="s">
        <v>872</v>
      </c>
      <c r="BR87" s="28" t="s">
        <v>872</v>
      </c>
      <c r="BS87" s="28" t="s">
        <v>872</v>
      </c>
      <c r="BT87" s="28" t="s">
        <v>872</v>
      </c>
      <c r="BU87" s="28" t="s">
        <v>872</v>
      </c>
      <c r="BV87" s="28" t="s">
        <v>872</v>
      </c>
      <c r="BW87" s="28" t="s">
        <v>872</v>
      </c>
      <c r="BX87" s="28" t="s">
        <v>872</v>
      </c>
      <c r="BY87" s="28" t="s">
        <v>872</v>
      </c>
      <c r="BZ87" s="28" t="s">
        <v>872</v>
      </c>
      <c r="CA87" s="28" t="s">
        <v>872</v>
      </c>
    </row>
    <row r="88" spans="1:79" s="3" customFormat="1" ht="14.25" customHeight="1" x14ac:dyDescent="0.2">
      <c r="A88" s="123" t="s">
        <v>36</v>
      </c>
      <c r="B88" s="124" t="s">
        <v>908</v>
      </c>
      <c r="C88" s="28" t="s">
        <v>872</v>
      </c>
      <c r="D88" s="28" t="s">
        <v>872</v>
      </c>
      <c r="E88" s="28" t="s">
        <v>872</v>
      </c>
      <c r="F88" s="28" t="s">
        <v>872</v>
      </c>
      <c r="G88" s="28" t="s">
        <v>872</v>
      </c>
      <c r="H88" s="28" t="s">
        <v>872</v>
      </c>
      <c r="I88" s="28" t="s">
        <v>872</v>
      </c>
      <c r="J88" s="28" t="s">
        <v>872</v>
      </c>
      <c r="K88" s="28" t="s">
        <v>872</v>
      </c>
      <c r="L88" s="28" t="s">
        <v>872</v>
      </c>
      <c r="M88" s="28" t="s">
        <v>872</v>
      </c>
      <c r="N88" s="28" t="s">
        <v>872</v>
      </c>
      <c r="O88" s="28" t="s">
        <v>872</v>
      </c>
      <c r="P88" s="28" t="s">
        <v>872</v>
      </c>
      <c r="Q88" s="28" t="s">
        <v>872</v>
      </c>
      <c r="R88" s="28" t="s">
        <v>872</v>
      </c>
      <c r="S88" s="28" t="s">
        <v>872</v>
      </c>
      <c r="T88" s="28" t="s">
        <v>872</v>
      </c>
      <c r="U88" s="28" t="s">
        <v>872</v>
      </c>
      <c r="V88" s="28" t="s">
        <v>872</v>
      </c>
      <c r="W88" s="28" t="s">
        <v>872</v>
      </c>
      <c r="X88" s="28" t="s">
        <v>872</v>
      </c>
      <c r="Y88" s="28" t="s">
        <v>872</v>
      </c>
      <c r="Z88" s="28" t="s">
        <v>872</v>
      </c>
      <c r="AA88" s="28" t="s">
        <v>872</v>
      </c>
      <c r="AB88" s="28" t="s">
        <v>872</v>
      </c>
      <c r="AC88" s="28" t="s">
        <v>872</v>
      </c>
      <c r="AD88" s="28" t="s">
        <v>872</v>
      </c>
      <c r="AE88" s="28" t="s">
        <v>872</v>
      </c>
      <c r="AF88" s="28" t="s">
        <v>872</v>
      </c>
      <c r="AG88" s="28" t="s">
        <v>872</v>
      </c>
      <c r="AH88" s="28" t="s">
        <v>872</v>
      </c>
      <c r="AI88" s="28" t="s">
        <v>872</v>
      </c>
      <c r="AJ88" s="28" t="s">
        <v>872</v>
      </c>
      <c r="AK88" s="28" t="s">
        <v>872</v>
      </c>
      <c r="AL88" s="28" t="s">
        <v>872</v>
      </c>
      <c r="AM88" s="28" t="s">
        <v>872</v>
      </c>
      <c r="AN88" s="28" t="s">
        <v>872</v>
      </c>
      <c r="AO88" s="28" t="s">
        <v>872</v>
      </c>
      <c r="AP88" s="28" t="s">
        <v>872</v>
      </c>
      <c r="AQ88" s="28" t="s">
        <v>872</v>
      </c>
      <c r="AR88" s="28" t="s">
        <v>872</v>
      </c>
      <c r="AS88" s="28" t="s">
        <v>872</v>
      </c>
      <c r="AT88" s="28" t="s">
        <v>872</v>
      </c>
      <c r="AU88" s="28" t="s">
        <v>872</v>
      </c>
      <c r="AV88" s="28" t="s">
        <v>872</v>
      </c>
      <c r="AW88" s="28" t="s">
        <v>872</v>
      </c>
      <c r="AX88" s="28" t="s">
        <v>872</v>
      </c>
      <c r="AY88" s="28" t="s">
        <v>872</v>
      </c>
      <c r="AZ88" s="28" t="s">
        <v>872</v>
      </c>
      <c r="BA88" s="28" t="s">
        <v>872</v>
      </c>
      <c r="BB88" s="28" t="s">
        <v>872</v>
      </c>
      <c r="BC88" s="28" t="s">
        <v>872</v>
      </c>
      <c r="BD88" s="28" t="s">
        <v>872</v>
      </c>
      <c r="BE88" s="28" t="s">
        <v>872</v>
      </c>
      <c r="BF88" s="28" t="s">
        <v>872</v>
      </c>
      <c r="BG88" s="28" t="s">
        <v>872</v>
      </c>
      <c r="BH88" s="28" t="s">
        <v>872</v>
      </c>
      <c r="BI88" s="28" t="s">
        <v>872</v>
      </c>
      <c r="BJ88" s="28" t="s">
        <v>872</v>
      </c>
      <c r="BK88" s="28" t="s">
        <v>872</v>
      </c>
      <c r="BL88" s="28" t="s">
        <v>872</v>
      </c>
      <c r="BM88" s="28" t="s">
        <v>872</v>
      </c>
      <c r="BN88" s="28" t="s">
        <v>872</v>
      </c>
      <c r="BO88" s="28" t="s">
        <v>872</v>
      </c>
      <c r="BP88" s="28" t="s">
        <v>872</v>
      </c>
      <c r="BQ88" s="28" t="s">
        <v>872</v>
      </c>
      <c r="BR88" s="28" t="s">
        <v>872</v>
      </c>
      <c r="BS88" s="28" t="s">
        <v>872</v>
      </c>
      <c r="BT88" s="28" t="s">
        <v>872</v>
      </c>
      <c r="BU88" s="28" t="s">
        <v>872</v>
      </c>
      <c r="BV88" s="28" t="s">
        <v>872</v>
      </c>
      <c r="BW88" s="28" t="s">
        <v>872</v>
      </c>
      <c r="BX88" s="28" t="s">
        <v>872</v>
      </c>
      <c r="BY88" s="28" t="s">
        <v>872</v>
      </c>
      <c r="BZ88" s="28" t="s">
        <v>872</v>
      </c>
      <c r="CA88" s="28" t="s">
        <v>872</v>
      </c>
    </row>
  </sheetData>
  <mergeCells count="54">
    <mergeCell ref="Q17:AG17"/>
    <mergeCell ref="BY23:BZ23"/>
    <mergeCell ref="AO23:AT23"/>
    <mergeCell ref="AV23:BA23"/>
    <mergeCell ref="BC23:BH23"/>
    <mergeCell ref="BJ23:BO23"/>
    <mergeCell ref="BQ23:BV23"/>
    <mergeCell ref="BW23:BX23"/>
    <mergeCell ref="AN22:AT22"/>
    <mergeCell ref="AU22:BA22"/>
    <mergeCell ref="AN20:BV20"/>
    <mergeCell ref="BW20:BZ22"/>
    <mergeCell ref="CA20:CA24"/>
    <mergeCell ref="E21:AM21"/>
    <mergeCell ref="AN21:BV21"/>
    <mergeCell ref="E22:K22"/>
    <mergeCell ref="L22:R22"/>
    <mergeCell ref="S22:Y22"/>
    <mergeCell ref="Z22:AF22"/>
    <mergeCell ref="AG22:AM22"/>
    <mergeCell ref="BB22:BH22"/>
    <mergeCell ref="BI22:BO22"/>
    <mergeCell ref="BP22:BV22"/>
    <mergeCell ref="F23:K23"/>
    <mergeCell ref="M23:R23"/>
    <mergeCell ref="T23:Y23"/>
    <mergeCell ref="Q18:AB18"/>
    <mergeCell ref="A20:A24"/>
    <mergeCell ref="B20:B24"/>
    <mergeCell ref="C20:C24"/>
    <mergeCell ref="D20:D24"/>
    <mergeCell ref="E20:AM20"/>
    <mergeCell ref="AA23:AF23"/>
    <mergeCell ref="AH23:AM23"/>
    <mergeCell ref="BY2:CA2"/>
    <mergeCell ref="A9:AM9"/>
    <mergeCell ref="O10:P10"/>
    <mergeCell ref="Q10:R10"/>
    <mergeCell ref="N13:Z13"/>
    <mergeCell ref="N12:AH12"/>
    <mergeCell ref="BY4:CA4"/>
    <mergeCell ref="BY7:CA7"/>
    <mergeCell ref="BY8:CA8"/>
    <mergeCell ref="HR7:HT7"/>
    <mergeCell ref="HU7:HW7"/>
    <mergeCell ref="HE4:IB4"/>
    <mergeCell ref="BY5:CA5"/>
    <mergeCell ref="HA5:IB5"/>
    <mergeCell ref="BY6:CA6"/>
    <mergeCell ref="HA6:IB6"/>
    <mergeCell ref="GZ7:HA7"/>
    <mergeCell ref="HB7:HD7"/>
    <mergeCell ref="HE7:HF7"/>
    <mergeCell ref="HG7:HQ7"/>
  </mergeCells>
  <phoneticPr fontId="16" type="noConversion"/>
  <pageMargins left="0.19685039370078741" right="0.19685039370078741" top="0.15748031496062992" bottom="0.15748031496062992" header="0.31496062992125984" footer="0.31496062992125984"/>
  <pageSetup paperSize="9" scale="33" fitToHeight="0" orientation="landscape" r:id="rId1"/>
  <ignoredErrors>
    <ignoredError sqref="D52:E52 BC26 AO26 AA26:AD26 AR26 BF26 AT26" formula="1"/>
    <ignoredError sqref="BW63:BZ6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B90"/>
  <sheetViews>
    <sheetView view="pageBreakPreview" zoomScale="75" zoomScaleNormal="98" zoomScaleSheetLayoutView="75" workbookViewId="0">
      <selection activeCell="V25" sqref="V25"/>
    </sheetView>
  </sheetViews>
  <sheetFormatPr defaultRowHeight="15.75" outlineLevelRow="2" x14ac:dyDescent="0.25"/>
  <cols>
    <col min="1" max="1" width="7.42578125" style="1" customWidth="1"/>
    <col min="2" max="2" width="56.140625" style="1" customWidth="1"/>
    <col min="3" max="3" width="13.42578125" style="1" customWidth="1"/>
    <col min="4" max="4" width="18" style="1" customWidth="1"/>
    <col min="5" max="5" width="7" style="1" customWidth="1"/>
    <col min="6" max="6" width="6" style="1" customWidth="1"/>
    <col min="7" max="7" width="5.28515625" style="1" customWidth="1"/>
    <col min="8" max="8" width="6.140625" style="1" customWidth="1"/>
    <col min="9" max="9" width="5.7109375" style="1" customWidth="1"/>
    <col min="10" max="11" width="4.7109375" style="1" customWidth="1"/>
    <col min="12" max="12" width="5.7109375" style="1" customWidth="1"/>
    <col min="13" max="16" width="4.7109375" style="1" customWidth="1"/>
    <col min="17" max="18" width="5.28515625" style="1" customWidth="1"/>
    <col min="19" max="21" width="4.7109375" style="1" customWidth="1"/>
    <col min="22" max="22" width="4.42578125" style="1" customWidth="1"/>
    <col min="23" max="26" width="4.7109375" style="1" customWidth="1"/>
    <col min="27" max="27" width="5" style="1" bestFit="1" customWidth="1"/>
    <col min="28" max="31" width="4.7109375" style="1" customWidth="1"/>
    <col min="32" max="32" width="5.28515625" style="1" customWidth="1"/>
    <col min="33" max="34" width="4.7109375" style="1" customWidth="1"/>
    <col min="35" max="16384" width="9.140625" style="1"/>
  </cols>
  <sheetData>
    <row r="1" spans="1:236" s="3" customFormat="1" ht="12" x14ac:dyDescent="0.2">
      <c r="AH1" s="4" t="s">
        <v>792</v>
      </c>
    </row>
    <row r="2" spans="1:236" s="3" customFormat="1" ht="24" customHeight="1" x14ac:dyDescent="0.2">
      <c r="AD2" s="336" t="s">
        <v>3</v>
      </c>
      <c r="AE2" s="336"/>
      <c r="AF2" s="336"/>
      <c r="AG2" s="336"/>
      <c r="AH2" s="336"/>
    </row>
    <row r="3" spans="1:236" s="3" customFormat="1" ht="14.25" customHeight="1" x14ac:dyDescent="0.2">
      <c r="T3" s="5"/>
      <c r="U3" s="5"/>
      <c r="V3" s="5"/>
    </row>
    <row r="4" spans="1:236" s="170" customFormat="1" ht="24" customHeight="1" x14ac:dyDescent="0.2">
      <c r="AC4" s="399" t="s">
        <v>911</v>
      </c>
      <c r="AD4" s="399"/>
      <c r="AE4" s="399"/>
      <c r="AF4" s="399"/>
      <c r="AG4" s="399"/>
      <c r="AH4" s="399"/>
      <c r="HE4" s="313"/>
      <c r="HF4" s="313"/>
      <c r="HG4" s="313"/>
      <c r="HH4" s="313"/>
      <c r="HI4" s="313"/>
      <c r="HJ4" s="313"/>
      <c r="HK4" s="313"/>
      <c r="HL4" s="313"/>
      <c r="HM4" s="313"/>
      <c r="HN4" s="313"/>
      <c r="HO4" s="313"/>
      <c r="HP4" s="313"/>
      <c r="HQ4" s="313"/>
      <c r="HR4" s="313"/>
      <c r="HS4" s="313"/>
      <c r="HT4" s="313"/>
      <c r="HU4" s="313"/>
      <c r="HV4" s="313"/>
      <c r="HW4" s="313"/>
      <c r="HX4" s="313"/>
      <c r="HY4" s="313"/>
      <c r="HZ4" s="313"/>
      <c r="IA4" s="313"/>
      <c r="IB4" s="313"/>
    </row>
    <row r="5" spans="1:236" s="170" customFormat="1" ht="16.5" customHeight="1" x14ac:dyDescent="0.2">
      <c r="AC5" s="400" t="s">
        <v>924</v>
      </c>
      <c r="AD5" s="400"/>
      <c r="AE5" s="400"/>
      <c r="AF5" s="400"/>
      <c r="AG5" s="400"/>
      <c r="AH5" s="400"/>
      <c r="GZ5" s="172"/>
      <c r="HA5" s="314"/>
      <c r="HB5" s="314"/>
      <c r="HC5" s="314"/>
      <c r="HD5" s="314"/>
      <c r="HE5" s="314"/>
      <c r="HF5" s="314"/>
      <c r="HG5" s="314"/>
      <c r="HH5" s="314"/>
      <c r="HI5" s="314"/>
      <c r="HJ5" s="314"/>
      <c r="HK5" s="314"/>
      <c r="HL5" s="314"/>
      <c r="HM5" s="314"/>
      <c r="HN5" s="314"/>
      <c r="HO5" s="314"/>
      <c r="HP5" s="314"/>
      <c r="HQ5" s="314"/>
      <c r="HR5" s="314"/>
      <c r="HS5" s="314"/>
      <c r="HT5" s="314"/>
      <c r="HU5" s="314"/>
      <c r="HV5" s="314"/>
      <c r="HW5" s="314"/>
      <c r="HX5" s="314"/>
      <c r="HY5" s="314"/>
      <c r="HZ5" s="314"/>
      <c r="IA5" s="314"/>
      <c r="IB5" s="314"/>
    </row>
    <row r="6" spans="1:236" s="170" customFormat="1" ht="12" customHeight="1" x14ac:dyDescent="0.2">
      <c r="AC6" s="374" t="s">
        <v>912</v>
      </c>
      <c r="AD6" s="374"/>
      <c r="AE6" s="374"/>
      <c r="AF6" s="374"/>
      <c r="AG6" s="374"/>
      <c r="AH6" s="374"/>
      <c r="HA6" s="315"/>
      <c r="HB6" s="315"/>
      <c r="HC6" s="315"/>
      <c r="HD6" s="315"/>
      <c r="HE6" s="315"/>
      <c r="HF6" s="315"/>
      <c r="HG6" s="315"/>
      <c r="HH6" s="315"/>
      <c r="HI6" s="315"/>
      <c r="HJ6" s="315"/>
      <c r="HK6" s="315"/>
      <c r="HL6" s="315"/>
      <c r="HM6" s="315"/>
      <c r="HN6" s="315"/>
      <c r="HO6" s="315"/>
      <c r="HP6" s="315"/>
      <c r="HQ6" s="315"/>
      <c r="HR6" s="315"/>
      <c r="HS6" s="315"/>
      <c r="HT6" s="315"/>
      <c r="HU6" s="315"/>
      <c r="HV6" s="315"/>
      <c r="HW6" s="315"/>
      <c r="HX6" s="315"/>
      <c r="HY6" s="315"/>
      <c r="HZ6" s="315"/>
      <c r="IA6" s="315"/>
      <c r="IB6" s="315"/>
    </row>
    <row r="7" spans="1:236" s="170" customFormat="1" ht="12.75" customHeight="1" x14ac:dyDescent="0.2">
      <c r="AC7" s="400" t="s">
        <v>960</v>
      </c>
      <c r="AD7" s="400"/>
      <c r="AE7" s="400"/>
      <c r="AF7" s="400"/>
      <c r="AG7" s="400"/>
      <c r="AH7" s="400"/>
      <c r="GW7" s="174"/>
      <c r="GX7" s="174"/>
      <c r="GY7" s="174"/>
      <c r="GZ7" s="314"/>
      <c r="HA7" s="314"/>
      <c r="HB7" s="324"/>
      <c r="HC7" s="324"/>
      <c r="HD7" s="324"/>
      <c r="HE7" s="329"/>
      <c r="HF7" s="329"/>
      <c r="HG7" s="324"/>
      <c r="HH7" s="324"/>
      <c r="HI7" s="324"/>
      <c r="HJ7" s="324"/>
      <c r="HK7" s="324"/>
      <c r="HL7" s="324"/>
      <c r="HM7" s="324"/>
      <c r="HN7" s="324"/>
      <c r="HO7" s="324"/>
      <c r="HP7" s="324"/>
      <c r="HQ7" s="324"/>
      <c r="HR7" s="314"/>
      <c r="HS7" s="314"/>
      <c r="HT7" s="314"/>
      <c r="HU7" s="312"/>
      <c r="HV7" s="312"/>
      <c r="HW7" s="312"/>
      <c r="HY7" s="173"/>
      <c r="IB7" s="173"/>
    </row>
    <row r="8" spans="1:236" s="170" customFormat="1" ht="12" x14ac:dyDescent="0.2">
      <c r="AF8" s="325" t="s">
        <v>913</v>
      </c>
      <c r="AG8" s="325"/>
      <c r="AH8" s="325"/>
      <c r="IB8" s="171"/>
    </row>
    <row r="9" spans="1:236" s="41" customFormat="1" ht="25.5" customHeight="1" x14ac:dyDescent="0.2">
      <c r="A9" s="401" t="s">
        <v>793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</row>
    <row r="10" spans="1:236" s="41" customFormat="1" ht="14.25" x14ac:dyDescent="0.2">
      <c r="J10" s="42" t="s">
        <v>693</v>
      </c>
      <c r="K10" s="360" t="str">
        <f>Ф13!O10</f>
        <v>II</v>
      </c>
      <c r="L10" s="361"/>
      <c r="M10" s="337" t="s">
        <v>725</v>
      </c>
      <c r="N10" s="337"/>
      <c r="O10" s="360" t="str">
        <f>Ф13!S10</f>
        <v>2022</v>
      </c>
      <c r="P10" s="361"/>
      <c r="Q10" s="41" t="s">
        <v>695</v>
      </c>
    </row>
    <row r="11" spans="1:236" ht="11.25" customHeight="1" x14ac:dyDescent="0.25"/>
    <row r="12" spans="1:236" s="41" customFormat="1" ht="14.25" x14ac:dyDescent="0.2">
      <c r="J12" s="66" t="s">
        <v>696</v>
      </c>
      <c r="K12" s="319" t="str">
        <f>Ф13!N12</f>
        <v>Общество с ограниченной ответственностью "Дальневосточная энергосетевая компания"</v>
      </c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</row>
    <row r="13" spans="1:236" s="2" customFormat="1" ht="10.5" customHeight="1" x14ac:dyDescent="0.2">
      <c r="K13" s="318" t="s">
        <v>4</v>
      </c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AA13" s="43"/>
      <c r="AB13" s="43"/>
      <c r="AI13" s="140"/>
    </row>
    <row r="14" spans="1:236" ht="11.25" customHeight="1" x14ac:dyDescent="0.25"/>
    <row r="15" spans="1:236" s="41" customFormat="1" ht="14.25" x14ac:dyDescent="0.2">
      <c r="N15" s="42" t="s">
        <v>697</v>
      </c>
      <c r="O15" s="360" t="str">
        <f>Ф13!S15</f>
        <v>2022</v>
      </c>
      <c r="P15" s="361"/>
      <c r="Q15" s="41" t="s">
        <v>5</v>
      </c>
    </row>
    <row r="16" spans="1:236" ht="11.25" customHeight="1" x14ac:dyDescent="0.25"/>
    <row r="17" spans="1:34" s="41" customFormat="1" ht="32.25" customHeight="1" x14ac:dyDescent="0.2">
      <c r="L17" s="42" t="s">
        <v>698</v>
      </c>
      <c r="M17" s="405" t="str">
        <f>Ф13!Q17</f>
        <v>Приказом Министерства энергетики и газоснабжения Приморского края от 19.10.2021 г. № 45пр-179.</v>
      </c>
      <c r="N17" s="405"/>
      <c r="O17" s="405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405"/>
      <c r="AB17" s="405"/>
      <c r="AC17" s="405"/>
    </row>
    <row r="18" spans="1:34" s="2" customFormat="1" ht="11.25" x14ac:dyDescent="0.2">
      <c r="M18" s="318" t="s">
        <v>6</v>
      </c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</row>
    <row r="19" spans="1:34" s="54" customFormat="1" ht="11.25" customHeight="1" x14ac:dyDescent="0.2">
      <c r="H19" s="61"/>
      <c r="I19" s="61"/>
      <c r="J19" s="61"/>
      <c r="K19" s="61"/>
      <c r="L19" s="61"/>
      <c r="M19" s="61"/>
      <c r="N19" s="61"/>
    </row>
    <row r="20" spans="1:34" s="3" customFormat="1" ht="15" customHeight="1" x14ac:dyDescent="0.2">
      <c r="A20" s="321" t="s">
        <v>699</v>
      </c>
      <c r="B20" s="321" t="s">
        <v>700</v>
      </c>
      <c r="C20" s="321" t="s">
        <v>701</v>
      </c>
      <c r="D20" s="321" t="s">
        <v>794</v>
      </c>
      <c r="E20" s="402" t="s">
        <v>928</v>
      </c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4"/>
    </row>
    <row r="21" spans="1:34" s="3" customFormat="1" ht="15" customHeight="1" x14ac:dyDescent="0.2">
      <c r="A21" s="322"/>
      <c r="B21" s="322"/>
      <c r="C21" s="322"/>
      <c r="D21" s="322"/>
      <c r="E21" s="327" t="s">
        <v>0</v>
      </c>
      <c r="F21" s="332"/>
      <c r="G21" s="332"/>
      <c r="H21" s="332"/>
      <c r="I21" s="328"/>
      <c r="J21" s="327" t="s">
        <v>1</v>
      </c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28"/>
    </row>
    <row r="22" spans="1:34" s="3" customFormat="1" ht="15" customHeight="1" x14ac:dyDescent="0.2">
      <c r="A22" s="322"/>
      <c r="B22" s="322"/>
      <c r="C22" s="322"/>
      <c r="D22" s="322"/>
      <c r="E22" s="327" t="s">
        <v>706</v>
      </c>
      <c r="F22" s="332"/>
      <c r="G22" s="332"/>
      <c r="H22" s="332"/>
      <c r="I22" s="328"/>
      <c r="J22" s="327" t="s">
        <v>706</v>
      </c>
      <c r="K22" s="332"/>
      <c r="L22" s="332"/>
      <c r="M22" s="332"/>
      <c r="N22" s="328"/>
      <c r="O22" s="327" t="s">
        <v>707</v>
      </c>
      <c r="P22" s="332"/>
      <c r="Q22" s="332"/>
      <c r="R22" s="332"/>
      <c r="S22" s="328"/>
      <c r="T22" s="327" t="s">
        <v>708</v>
      </c>
      <c r="U22" s="332"/>
      <c r="V22" s="332"/>
      <c r="W22" s="332"/>
      <c r="X22" s="328"/>
      <c r="Y22" s="327" t="s">
        <v>709</v>
      </c>
      <c r="Z22" s="332"/>
      <c r="AA22" s="332"/>
      <c r="AB22" s="332"/>
      <c r="AC22" s="328"/>
      <c r="AD22" s="327" t="s">
        <v>710</v>
      </c>
      <c r="AE22" s="332"/>
      <c r="AF22" s="332"/>
      <c r="AG22" s="332"/>
      <c r="AH22" s="328"/>
    </row>
    <row r="23" spans="1:34" s="3" customFormat="1" ht="93.75" customHeight="1" x14ac:dyDescent="0.2">
      <c r="A23" s="322"/>
      <c r="B23" s="322"/>
      <c r="C23" s="322"/>
      <c r="D23" s="322"/>
      <c r="E23" s="67" t="s">
        <v>739</v>
      </c>
      <c r="F23" s="67" t="s">
        <v>740</v>
      </c>
      <c r="G23" s="67" t="s">
        <v>741</v>
      </c>
      <c r="H23" s="67" t="s">
        <v>346</v>
      </c>
      <c r="I23" s="67" t="s">
        <v>919</v>
      </c>
      <c r="J23" s="67" t="s">
        <v>739</v>
      </c>
      <c r="K23" s="67" t="s">
        <v>740</v>
      </c>
      <c r="L23" s="67" t="s">
        <v>741</v>
      </c>
      <c r="M23" s="67" t="s">
        <v>346</v>
      </c>
      <c r="N23" s="67" t="str">
        <f>I23</f>
        <v>счетчики, шт.</v>
      </c>
      <c r="O23" s="67" t="s">
        <v>739</v>
      </c>
      <c r="P23" s="67" t="s">
        <v>740</v>
      </c>
      <c r="Q23" s="67" t="s">
        <v>741</v>
      </c>
      <c r="R23" s="67" t="s">
        <v>346</v>
      </c>
      <c r="S23" s="67" t="str">
        <f>N23</f>
        <v>счетчики, шт.</v>
      </c>
      <c r="T23" s="67" t="s">
        <v>739</v>
      </c>
      <c r="U23" s="67" t="s">
        <v>740</v>
      </c>
      <c r="V23" s="67" t="s">
        <v>741</v>
      </c>
      <c r="W23" s="67" t="s">
        <v>346</v>
      </c>
      <c r="X23" s="67" t="str">
        <f>S23</f>
        <v>счетчики, шт.</v>
      </c>
      <c r="Y23" s="67" t="s">
        <v>739</v>
      </c>
      <c r="Z23" s="67" t="s">
        <v>740</v>
      </c>
      <c r="AA23" s="67" t="s">
        <v>741</v>
      </c>
      <c r="AB23" s="67" t="s">
        <v>346</v>
      </c>
      <c r="AC23" s="67" t="str">
        <f>X23</f>
        <v>счетчики, шт.</v>
      </c>
      <c r="AD23" s="67" t="s">
        <v>739</v>
      </c>
      <c r="AE23" s="67" t="s">
        <v>740</v>
      </c>
      <c r="AF23" s="67" t="s">
        <v>741</v>
      </c>
      <c r="AG23" s="67" t="s">
        <v>346</v>
      </c>
      <c r="AH23" s="67" t="str">
        <f>AC23</f>
        <v>счетчики, шт.</v>
      </c>
    </row>
    <row r="24" spans="1:34" s="3" customFormat="1" ht="15.75" customHeight="1" x14ac:dyDescent="0.2">
      <c r="A24" s="68">
        <v>1</v>
      </c>
      <c r="B24" s="68">
        <v>2</v>
      </c>
      <c r="C24" s="68">
        <v>3</v>
      </c>
      <c r="D24" s="68">
        <v>4</v>
      </c>
      <c r="E24" s="68" t="s">
        <v>159</v>
      </c>
      <c r="F24" s="68" t="s">
        <v>164</v>
      </c>
      <c r="G24" s="68" t="s">
        <v>165</v>
      </c>
      <c r="H24" s="68" t="s">
        <v>166</v>
      </c>
      <c r="I24" s="68" t="s">
        <v>167</v>
      </c>
      <c r="J24" s="68" t="s">
        <v>176</v>
      </c>
      <c r="K24" s="68" t="s">
        <v>180</v>
      </c>
      <c r="L24" s="68" t="s">
        <v>182</v>
      </c>
      <c r="M24" s="68" t="s">
        <v>184</v>
      </c>
      <c r="N24" s="68" t="s">
        <v>186</v>
      </c>
      <c r="O24" s="68" t="s">
        <v>199</v>
      </c>
      <c r="P24" s="68" t="s">
        <v>203</v>
      </c>
      <c r="Q24" s="68" t="s">
        <v>204</v>
      </c>
      <c r="R24" s="68" t="s">
        <v>205</v>
      </c>
      <c r="S24" s="68" t="s">
        <v>206</v>
      </c>
      <c r="T24" s="68" t="s">
        <v>544</v>
      </c>
      <c r="U24" s="68" t="s">
        <v>546</v>
      </c>
      <c r="V24" s="68" t="s">
        <v>548</v>
      </c>
      <c r="W24" s="68" t="s">
        <v>549</v>
      </c>
      <c r="X24" s="68" t="s">
        <v>795</v>
      </c>
      <c r="Y24" s="68" t="s">
        <v>552</v>
      </c>
      <c r="Z24" s="68" t="s">
        <v>554</v>
      </c>
      <c r="AA24" s="68" t="s">
        <v>558</v>
      </c>
      <c r="AB24" s="68" t="s">
        <v>562</v>
      </c>
      <c r="AC24" s="68" t="s">
        <v>796</v>
      </c>
      <c r="AD24" s="68" t="s">
        <v>567</v>
      </c>
      <c r="AE24" s="68" t="s">
        <v>571</v>
      </c>
      <c r="AF24" s="68" t="s">
        <v>572</v>
      </c>
      <c r="AG24" s="68" t="s">
        <v>573</v>
      </c>
      <c r="AH24" s="68" t="s">
        <v>574</v>
      </c>
    </row>
    <row r="25" spans="1:34" s="3" customFormat="1" ht="15.75" customHeight="1" x14ac:dyDescent="0.2">
      <c r="A25" s="115" t="s">
        <v>837</v>
      </c>
      <c r="B25" s="116" t="s">
        <v>712</v>
      </c>
      <c r="C25" s="117" t="str">
        <f>C26</f>
        <v>нд</v>
      </c>
      <c r="D25" s="117" t="str">
        <f>D26</f>
        <v>нд</v>
      </c>
      <c r="E25" s="161">
        <f t="shared" ref="E25:L25" si="0">E27</f>
        <v>0</v>
      </c>
      <c r="F25" s="161">
        <f t="shared" si="0"/>
        <v>0</v>
      </c>
      <c r="G25" s="202">
        <f>G54+G29</f>
        <v>5.25</v>
      </c>
      <c r="H25" s="202">
        <f>H54+H29</f>
        <v>1.85</v>
      </c>
      <c r="I25" s="161">
        <v>0</v>
      </c>
      <c r="J25" s="161">
        <f t="shared" si="0"/>
        <v>0</v>
      </c>
      <c r="K25" s="161">
        <f t="shared" si="0"/>
        <v>0</v>
      </c>
      <c r="L25" s="202">
        <f t="shared" si="0"/>
        <v>3.4000000000000004</v>
      </c>
      <c r="M25" s="201">
        <f t="shared" ref="M25:AC25" si="1">M27</f>
        <v>0.8</v>
      </c>
      <c r="N25" s="161">
        <v>0</v>
      </c>
      <c r="O25" s="161">
        <f t="shared" si="1"/>
        <v>0</v>
      </c>
      <c r="P25" s="161">
        <f t="shared" si="1"/>
        <v>0</v>
      </c>
      <c r="Q25" s="202">
        <f t="shared" si="1"/>
        <v>1</v>
      </c>
      <c r="R25" s="202">
        <f t="shared" si="1"/>
        <v>0.8</v>
      </c>
      <c r="S25" s="161">
        <f t="shared" si="1"/>
        <v>0</v>
      </c>
      <c r="T25" s="161">
        <f t="shared" si="1"/>
        <v>0</v>
      </c>
      <c r="U25" s="161">
        <f t="shared" si="1"/>
        <v>0</v>
      </c>
      <c r="V25" s="202">
        <f t="shared" si="1"/>
        <v>2.4</v>
      </c>
      <c r="W25" s="161">
        <f t="shared" si="1"/>
        <v>0</v>
      </c>
      <c r="X25" s="161">
        <v>0</v>
      </c>
      <c r="Y25" s="161">
        <f t="shared" si="1"/>
        <v>0</v>
      </c>
      <c r="Z25" s="161">
        <f t="shared" si="1"/>
        <v>0</v>
      </c>
      <c r="AA25" s="161">
        <f>AA27</f>
        <v>0</v>
      </c>
      <c r="AB25" s="161">
        <f t="shared" si="1"/>
        <v>0</v>
      </c>
      <c r="AC25" s="161">
        <f t="shared" si="1"/>
        <v>0</v>
      </c>
      <c r="AD25" s="161" t="str">
        <f>AD26</f>
        <v>нд</v>
      </c>
      <c r="AE25" s="161" t="str">
        <f>AE26</f>
        <v>нд</v>
      </c>
      <c r="AF25" s="161">
        <f>AF27</f>
        <v>0</v>
      </c>
      <c r="AG25" s="117" t="str">
        <f>AG26</f>
        <v>нд</v>
      </c>
      <c r="AH25" s="117" t="str">
        <f>AH26</f>
        <v>нд</v>
      </c>
    </row>
    <row r="26" spans="1:34" s="3" customFormat="1" ht="15.75" customHeight="1" x14ac:dyDescent="0.2">
      <c r="A26" s="118" t="s">
        <v>838</v>
      </c>
      <c r="B26" s="119" t="s">
        <v>839</v>
      </c>
      <c r="C26" s="120" t="str">
        <f>C33</f>
        <v>нд</v>
      </c>
      <c r="D26" s="120" t="str">
        <f>D33</f>
        <v>нд</v>
      </c>
      <c r="E26" s="200" t="str">
        <f t="shared" ref="E26:AH26" si="2">E33</f>
        <v>нд</v>
      </c>
      <c r="F26" s="120" t="str">
        <f t="shared" si="2"/>
        <v>нд</v>
      </c>
      <c r="G26" s="120" t="str">
        <f t="shared" si="2"/>
        <v>нд</v>
      </c>
      <c r="H26" s="120" t="str">
        <f t="shared" si="2"/>
        <v>нд</v>
      </c>
      <c r="I26" s="120" t="str">
        <f t="shared" si="2"/>
        <v>нд</v>
      </c>
      <c r="J26" s="120" t="str">
        <f t="shared" si="2"/>
        <v>нд</v>
      </c>
      <c r="K26" s="120" t="str">
        <f t="shared" si="2"/>
        <v>нд</v>
      </c>
      <c r="L26" s="162" t="str">
        <f t="shared" si="2"/>
        <v>нд</v>
      </c>
      <c r="M26" s="120" t="str">
        <f t="shared" si="2"/>
        <v>нд</v>
      </c>
      <c r="N26" s="120" t="str">
        <f t="shared" si="2"/>
        <v>нд</v>
      </c>
      <c r="O26" s="120" t="str">
        <f t="shared" si="2"/>
        <v>нд</v>
      </c>
      <c r="P26" s="120" t="str">
        <f t="shared" si="2"/>
        <v>нд</v>
      </c>
      <c r="Q26" s="120" t="str">
        <f t="shared" si="2"/>
        <v>нд</v>
      </c>
      <c r="R26" s="120" t="str">
        <f t="shared" si="2"/>
        <v>нд</v>
      </c>
      <c r="S26" s="120" t="str">
        <f t="shared" si="2"/>
        <v>нд</v>
      </c>
      <c r="T26" s="120" t="str">
        <f t="shared" si="2"/>
        <v>нд</v>
      </c>
      <c r="U26" s="120" t="str">
        <f t="shared" si="2"/>
        <v>нд</v>
      </c>
      <c r="V26" s="120" t="str">
        <f t="shared" si="2"/>
        <v>нд</v>
      </c>
      <c r="W26" s="120" t="str">
        <f t="shared" si="2"/>
        <v>нд</v>
      </c>
      <c r="X26" s="120" t="str">
        <f t="shared" si="2"/>
        <v>нд</v>
      </c>
      <c r="Y26" s="120" t="str">
        <f t="shared" si="2"/>
        <v>нд</v>
      </c>
      <c r="Z26" s="120" t="str">
        <f t="shared" si="2"/>
        <v>нд</v>
      </c>
      <c r="AA26" s="162" t="str">
        <f t="shared" si="2"/>
        <v>нд</v>
      </c>
      <c r="AB26" s="162" t="str">
        <f t="shared" si="2"/>
        <v>нд</v>
      </c>
      <c r="AC26" s="162" t="str">
        <f t="shared" si="2"/>
        <v>нд</v>
      </c>
      <c r="AD26" s="162" t="str">
        <f t="shared" si="2"/>
        <v>нд</v>
      </c>
      <c r="AE26" s="162" t="str">
        <f t="shared" si="2"/>
        <v>нд</v>
      </c>
      <c r="AF26" s="162" t="str">
        <f t="shared" si="2"/>
        <v>нд</v>
      </c>
      <c r="AG26" s="120" t="str">
        <f t="shared" si="2"/>
        <v>нд</v>
      </c>
      <c r="AH26" s="120" t="str">
        <f t="shared" si="2"/>
        <v>нд</v>
      </c>
    </row>
    <row r="27" spans="1:34" s="3" customFormat="1" ht="31.5" customHeight="1" x14ac:dyDescent="0.2">
      <c r="A27" s="118" t="s">
        <v>840</v>
      </c>
      <c r="B27" s="119" t="s">
        <v>841</v>
      </c>
      <c r="C27" s="120" t="s">
        <v>872</v>
      </c>
      <c r="D27" s="120" t="s">
        <v>872</v>
      </c>
      <c r="E27" s="162">
        <f>E54</f>
        <v>0</v>
      </c>
      <c r="F27" s="162">
        <f>F54</f>
        <v>0</v>
      </c>
      <c r="G27" s="200">
        <f>G54</f>
        <v>4.25</v>
      </c>
      <c r="H27" s="200">
        <f>H54</f>
        <v>1.6</v>
      </c>
      <c r="I27" s="162">
        <v>0</v>
      </c>
      <c r="J27" s="162">
        <f>J54</f>
        <v>0</v>
      </c>
      <c r="K27" s="162">
        <f>K54</f>
        <v>0</v>
      </c>
      <c r="L27" s="200">
        <f>L54</f>
        <v>3.4000000000000004</v>
      </c>
      <c r="M27" s="199">
        <f>M54</f>
        <v>0.8</v>
      </c>
      <c r="N27" s="162">
        <v>0</v>
      </c>
      <c r="O27" s="162">
        <v>0</v>
      </c>
      <c r="P27" s="162">
        <f t="shared" ref="P27:AC27" si="3">P54</f>
        <v>0</v>
      </c>
      <c r="Q27" s="200">
        <f t="shared" si="3"/>
        <v>1</v>
      </c>
      <c r="R27" s="200">
        <f t="shared" si="3"/>
        <v>0.8</v>
      </c>
      <c r="S27" s="162">
        <f t="shared" si="3"/>
        <v>0</v>
      </c>
      <c r="T27" s="162">
        <f t="shared" si="3"/>
        <v>0</v>
      </c>
      <c r="U27" s="162">
        <f t="shared" si="3"/>
        <v>0</v>
      </c>
      <c r="V27" s="200">
        <f t="shared" si="3"/>
        <v>2.4</v>
      </c>
      <c r="W27" s="162">
        <f t="shared" si="3"/>
        <v>0</v>
      </c>
      <c r="X27" s="162">
        <v>0</v>
      </c>
      <c r="Y27" s="162">
        <f t="shared" si="3"/>
        <v>0</v>
      </c>
      <c r="Z27" s="162">
        <f t="shared" si="3"/>
        <v>0</v>
      </c>
      <c r="AA27" s="162">
        <f>AA54</f>
        <v>0</v>
      </c>
      <c r="AB27" s="162">
        <f t="shared" si="3"/>
        <v>0</v>
      </c>
      <c r="AC27" s="162">
        <f t="shared" si="3"/>
        <v>0</v>
      </c>
      <c r="AD27" s="162" t="s">
        <v>872</v>
      </c>
      <c r="AE27" s="162" t="s">
        <v>872</v>
      </c>
      <c r="AF27" s="162">
        <f>AF61</f>
        <v>0</v>
      </c>
      <c r="AG27" s="120" t="s">
        <v>872</v>
      </c>
      <c r="AH27" s="120" t="s">
        <v>872</v>
      </c>
    </row>
    <row r="28" spans="1:34" s="3" customFormat="1" ht="39" customHeight="1" x14ac:dyDescent="0.2">
      <c r="A28" s="121" t="s">
        <v>842</v>
      </c>
      <c r="B28" s="122" t="s">
        <v>843</v>
      </c>
      <c r="C28" s="28" t="s">
        <v>872</v>
      </c>
      <c r="D28" s="28" t="s">
        <v>872</v>
      </c>
      <c r="E28" s="28" t="s">
        <v>872</v>
      </c>
      <c r="F28" s="28" t="s">
        <v>872</v>
      </c>
      <c r="G28" s="28" t="s">
        <v>872</v>
      </c>
      <c r="H28" s="28" t="s">
        <v>872</v>
      </c>
      <c r="I28" s="28" t="s">
        <v>872</v>
      </c>
      <c r="J28" s="28" t="s">
        <v>872</v>
      </c>
      <c r="K28" s="28" t="s">
        <v>872</v>
      </c>
      <c r="L28" s="28" t="s">
        <v>872</v>
      </c>
      <c r="M28" s="28" t="s">
        <v>872</v>
      </c>
      <c r="N28" s="28" t="s">
        <v>872</v>
      </c>
      <c r="O28" s="28" t="s">
        <v>872</v>
      </c>
      <c r="P28" s="28" t="s">
        <v>872</v>
      </c>
      <c r="Q28" s="28" t="s">
        <v>872</v>
      </c>
      <c r="R28" s="28" t="s">
        <v>872</v>
      </c>
      <c r="S28" s="28" t="s">
        <v>872</v>
      </c>
      <c r="T28" s="28" t="s">
        <v>872</v>
      </c>
      <c r="U28" s="28" t="s">
        <v>872</v>
      </c>
      <c r="V28" s="28" t="s">
        <v>872</v>
      </c>
      <c r="W28" s="28" t="s">
        <v>872</v>
      </c>
      <c r="X28" s="28" t="s">
        <v>872</v>
      </c>
      <c r="Y28" s="28" t="s">
        <v>872</v>
      </c>
      <c r="Z28" s="28" t="s">
        <v>872</v>
      </c>
      <c r="AA28" s="28" t="s">
        <v>872</v>
      </c>
      <c r="AB28" s="28" t="s">
        <v>872</v>
      </c>
      <c r="AC28" s="28" t="s">
        <v>872</v>
      </c>
      <c r="AD28" s="28" t="s">
        <v>872</v>
      </c>
      <c r="AE28" s="28" t="s">
        <v>872</v>
      </c>
      <c r="AF28" s="28" t="s">
        <v>872</v>
      </c>
      <c r="AG28" s="28" t="s">
        <v>872</v>
      </c>
      <c r="AH28" s="28" t="s">
        <v>872</v>
      </c>
    </row>
    <row r="29" spans="1:34" s="3" customFormat="1" ht="26.25" customHeight="1" x14ac:dyDescent="0.2">
      <c r="A29" s="121" t="s">
        <v>844</v>
      </c>
      <c r="B29" s="122" t="s">
        <v>845</v>
      </c>
      <c r="C29" s="28" t="s">
        <v>872</v>
      </c>
      <c r="D29" s="28" t="s">
        <v>872</v>
      </c>
      <c r="E29" s="28" t="s">
        <v>872</v>
      </c>
      <c r="F29" s="28" t="s">
        <v>872</v>
      </c>
      <c r="G29" s="232">
        <f>G83</f>
        <v>1</v>
      </c>
      <c r="H29" s="218">
        <f>H83</f>
        <v>0.25</v>
      </c>
      <c r="I29" s="28" t="s">
        <v>872</v>
      </c>
      <c r="J29" s="28" t="s">
        <v>872</v>
      </c>
      <c r="K29" s="28" t="s">
        <v>872</v>
      </c>
      <c r="L29" s="28" t="s">
        <v>872</v>
      </c>
      <c r="M29" s="28" t="s">
        <v>872</v>
      </c>
      <c r="N29" s="28" t="s">
        <v>872</v>
      </c>
      <c r="O29" s="28" t="s">
        <v>872</v>
      </c>
      <c r="P29" s="28" t="s">
        <v>872</v>
      </c>
      <c r="Q29" s="28" t="s">
        <v>872</v>
      </c>
      <c r="R29" s="28" t="s">
        <v>872</v>
      </c>
      <c r="S29" s="28" t="s">
        <v>872</v>
      </c>
      <c r="T29" s="28" t="s">
        <v>872</v>
      </c>
      <c r="U29" s="28" t="s">
        <v>872</v>
      </c>
      <c r="V29" s="28" t="s">
        <v>872</v>
      </c>
      <c r="W29" s="28" t="s">
        <v>872</v>
      </c>
      <c r="X29" s="28" t="s">
        <v>872</v>
      </c>
      <c r="Y29" s="28" t="s">
        <v>872</v>
      </c>
      <c r="Z29" s="28" t="s">
        <v>872</v>
      </c>
      <c r="AA29" s="28" t="s">
        <v>872</v>
      </c>
      <c r="AB29" s="28" t="s">
        <v>872</v>
      </c>
      <c r="AC29" s="28" t="s">
        <v>872</v>
      </c>
      <c r="AD29" s="28" t="s">
        <v>872</v>
      </c>
      <c r="AE29" s="28" t="s">
        <v>872</v>
      </c>
      <c r="AF29" s="28" t="s">
        <v>872</v>
      </c>
      <c r="AG29" s="28" t="s">
        <v>872</v>
      </c>
      <c r="AH29" s="28" t="s">
        <v>872</v>
      </c>
    </row>
    <row r="30" spans="1:34" s="3" customFormat="1" ht="26.25" customHeight="1" x14ac:dyDescent="0.2">
      <c r="A30" s="121" t="s">
        <v>846</v>
      </c>
      <c r="B30" s="122" t="s">
        <v>847</v>
      </c>
      <c r="C30" s="28" t="s">
        <v>872</v>
      </c>
      <c r="D30" s="28" t="s">
        <v>872</v>
      </c>
      <c r="E30" s="28" t="s">
        <v>872</v>
      </c>
      <c r="F30" s="28" t="s">
        <v>872</v>
      </c>
      <c r="G30" s="28" t="s">
        <v>872</v>
      </c>
      <c r="H30" s="28" t="s">
        <v>872</v>
      </c>
      <c r="I30" s="28" t="s">
        <v>872</v>
      </c>
      <c r="J30" s="28" t="s">
        <v>872</v>
      </c>
      <c r="K30" s="28" t="s">
        <v>872</v>
      </c>
      <c r="L30" s="28" t="s">
        <v>872</v>
      </c>
      <c r="M30" s="28" t="s">
        <v>872</v>
      </c>
      <c r="N30" s="28" t="s">
        <v>872</v>
      </c>
      <c r="O30" s="28" t="s">
        <v>872</v>
      </c>
      <c r="P30" s="28" t="s">
        <v>872</v>
      </c>
      <c r="Q30" s="28" t="s">
        <v>872</v>
      </c>
      <c r="R30" s="28" t="s">
        <v>872</v>
      </c>
      <c r="S30" s="28" t="s">
        <v>872</v>
      </c>
      <c r="T30" s="28" t="s">
        <v>872</v>
      </c>
      <c r="U30" s="28" t="s">
        <v>872</v>
      </c>
      <c r="V30" s="28" t="s">
        <v>872</v>
      </c>
      <c r="W30" s="28" t="s">
        <v>872</v>
      </c>
      <c r="X30" s="28" t="s">
        <v>872</v>
      </c>
      <c r="Y30" s="28" t="s">
        <v>872</v>
      </c>
      <c r="Z30" s="28" t="s">
        <v>872</v>
      </c>
      <c r="AA30" s="28" t="s">
        <v>872</v>
      </c>
      <c r="AB30" s="28" t="s">
        <v>872</v>
      </c>
      <c r="AC30" s="28" t="s">
        <v>872</v>
      </c>
      <c r="AD30" s="28" t="s">
        <v>872</v>
      </c>
      <c r="AE30" s="28" t="s">
        <v>872</v>
      </c>
      <c r="AF30" s="28" t="s">
        <v>872</v>
      </c>
      <c r="AG30" s="28" t="s">
        <v>872</v>
      </c>
      <c r="AH30" s="28" t="s">
        <v>872</v>
      </c>
    </row>
    <row r="31" spans="1:34" s="3" customFormat="1" ht="18" customHeight="1" x14ac:dyDescent="0.2">
      <c r="A31" s="121" t="s">
        <v>848</v>
      </c>
      <c r="B31" s="122" t="s">
        <v>849</v>
      </c>
      <c r="C31" s="28" t="s">
        <v>872</v>
      </c>
      <c r="D31" s="28" t="s">
        <v>872</v>
      </c>
      <c r="E31" s="28" t="s">
        <v>872</v>
      </c>
      <c r="F31" s="28" t="s">
        <v>872</v>
      </c>
      <c r="G31" s="28" t="s">
        <v>872</v>
      </c>
      <c r="H31" s="28" t="s">
        <v>872</v>
      </c>
      <c r="I31" s="28" t="s">
        <v>872</v>
      </c>
      <c r="J31" s="28" t="s">
        <v>872</v>
      </c>
      <c r="K31" s="28" t="s">
        <v>872</v>
      </c>
      <c r="L31" s="28" t="s">
        <v>872</v>
      </c>
      <c r="M31" s="28" t="s">
        <v>872</v>
      </c>
      <c r="N31" s="28" t="s">
        <v>872</v>
      </c>
      <c r="O31" s="28" t="s">
        <v>872</v>
      </c>
      <c r="P31" s="28" t="s">
        <v>872</v>
      </c>
      <c r="Q31" s="28" t="s">
        <v>872</v>
      </c>
      <c r="R31" s="28" t="s">
        <v>872</v>
      </c>
      <c r="S31" s="28" t="s">
        <v>872</v>
      </c>
      <c r="T31" s="28" t="s">
        <v>872</v>
      </c>
      <c r="U31" s="28" t="s">
        <v>872</v>
      </c>
      <c r="V31" s="28" t="s">
        <v>872</v>
      </c>
      <c r="W31" s="28" t="s">
        <v>872</v>
      </c>
      <c r="X31" s="28" t="s">
        <v>872</v>
      </c>
      <c r="Y31" s="28" t="s">
        <v>872</v>
      </c>
      <c r="Z31" s="28" t="s">
        <v>872</v>
      </c>
      <c r="AA31" s="28" t="s">
        <v>872</v>
      </c>
      <c r="AB31" s="28" t="s">
        <v>872</v>
      </c>
      <c r="AC31" s="28" t="s">
        <v>872</v>
      </c>
      <c r="AD31" s="28" t="s">
        <v>872</v>
      </c>
      <c r="AE31" s="28" t="s">
        <v>872</v>
      </c>
      <c r="AF31" s="28" t="s">
        <v>872</v>
      </c>
      <c r="AG31" s="28" t="s">
        <v>872</v>
      </c>
      <c r="AH31" s="28" t="s">
        <v>872</v>
      </c>
    </row>
    <row r="32" spans="1:34" s="3" customFormat="1" ht="18" customHeight="1" x14ac:dyDescent="0.2">
      <c r="A32" s="123" t="s">
        <v>850</v>
      </c>
      <c r="B32" s="124" t="s">
        <v>909</v>
      </c>
      <c r="C32" s="28" t="s">
        <v>872</v>
      </c>
      <c r="D32" s="28" t="s">
        <v>872</v>
      </c>
      <c r="E32" s="28" t="s">
        <v>872</v>
      </c>
      <c r="F32" s="28" t="s">
        <v>872</v>
      </c>
      <c r="G32" s="28" t="s">
        <v>872</v>
      </c>
      <c r="H32" s="28" t="s">
        <v>872</v>
      </c>
      <c r="I32" s="28" t="s">
        <v>872</v>
      </c>
      <c r="J32" s="28" t="s">
        <v>872</v>
      </c>
      <c r="K32" s="28" t="s">
        <v>872</v>
      </c>
      <c r="L32" s="28" t="s">
        <v>872</v>
      </c>
      <c r="M32" s="28" t="s">
        <v>872</v>
      </c>
      <c r="N32" s="28" t="s">
        <v>872</v>
      </c>
      <c r="O32" s="28" t="s">
        <v>872</v>
      </c>
      <c r="P32" s="28" t="s">
        <v>872</v>
      </c>
      <c r="Q32" s="28" t="s">
        <v>872</v>
      </c>
      <c r="R32" s="28" t="s">
        <v>872</v>
      </c>
      <c r="S32" s="28" t="s">
        <v>872</v>
      </c>
      <c r="T32" s="28" t="s">
        <v>872</v>
      </c>
      <c r="U32" s="28" t="s">
        <v>872</v>
      </c>
      <c r="V32" s="28" t="s">
        <v>872</v>
      </c>
      <c r="W32" s="28" t="s">
        <v>872</v>
      </c>
      <c r="X32" s="28" t="s">
        <v>872</v>
      </c>
      <c r="Y32" s="28" t="s">
        <v>872</v>
      </c>
      <c r="Z32" s="28" t="s">
        <v>872</v>
      </c>
      <c r="AA32" s="28" t="s">
        <v>872</v>
      </c>
      <c r="AB32" s="28" t="s">
        <v>872</v>
      </c>
      <c r="AC32" s="28" t="s">
        <v>872</v>
      </c>
      <c r="AD32" s="28" t="s">
        <v>872</v>
      </c>
      <c r="AE32" s="28" t="s">
        <v>872</v>
      </c>
      <c r="AF32" s="28" t="s">
        <v>872</v>
      </c>
      <c r="AG32" s="28" t="s">
        <v>872</v>
      </c>
      <c r="AH32" s="28" t="s">
        <v>872</v>
      </c>
    </row>
    <row r="33" spans="1:34" s="3" customFormat="1" ht="18" customHeight="1" x14ac:dyDescent="0.2">
      <c r="A33" s="125" t="s">
        <v>20</v>
      </c>
      <c r="B33" s="126" t="s">
        <v>851</v>
      </c>
      <c r="C33" s="120" t="str">
        <f>C50</f>
        <v>нд</v>
      </c>
      <c r="D33" s="120" t="str">
        <f>D50</f>
        <v>нд</v>
      </c>
      <c r="E33" s="200" t="str">
        <f t="shared" ref="E33:AH33" si="4">E50</f>
        <v>нд</v>
      </c>
      <c r="F33" s="120" t="str">
        <f t="shared" si="4"/>
        <v>нд</v>
      </c>
      <c r="G33" s="120" t="str">
        <f t="shared" si="4"/>
        <v>нд</v>
      </c>
      <c r="H33" s="120" t="str">
        <f t="shared" si="4"/>
        <v>нд</v>
      </c>
      <c r="I33" s="120" t="str">
        <f t="shared" si="4"/>
        <v>нд</v>
      </c>
      <c r="J33" s="120" t="str">
        <f t="shared" si="4"/>
        <v>нд</v>
      </c>
      <c r="K33" s="120" t="str">
        <f t="shared" si="4"/>
        <v>нд</v>
      </c>
      <c r="L33" s="120" t="str">
        <f t="shared" si="4"/>
        <v>нд</v>
      </c>
      <c r="M33" s="120" t="str">
        <f t="shared" si="4"/>
        <v>нд</v>
      </c>
      <c r="N33" s="120" t="str">
        <f t="shared" si="4"/>
        <v>нд</v>
      </c>
      <c r="O33" s="120" t="str">
        <f t="shared" si="4"/>
        <v>нд</v>
      </c>
      <c r="P33" s="120" t="str">
        <f t="shared" si="4"/>
        <v>нд</v>
      </c>
      <c r="Q33" s="120" t="str">
        <f t="shared" si="4"/>
        <v>нд</v>
      </c>
      <c r="R33" s="120" t="str">
        <f t="shared" si="4"/>
        <v>нд</v>
      </c>
      <c r="S33" s="120" t="str">
        <f t="shared" si="4"/>
        <v>нд</v>
      </c>
      <c r="T33" s="120" t="str">
        <f t="shared" si="4"/>
        <v>нд</v>
      </c>
      <c r="U33" s="120" t="str">
        <f t="shared" si="4"/>
        <v>нд</v>
      </c>
      <c r="V33" s="120" t="str">
        <f t="shared" si="4"/>
        <v>нд</v>
      </c>
      <c r="W33" s="120" t="str">
        <f t="shared" si="4"/>
        <v>нд</v>
      </c>
      <c r="X33" s="120" t="str">
        <f t="shared" si="4"/>
        <v>нд</v>
      </c>
      <c r="Y33" s="120" t="str">
        <f t="shared" si="4"/>
        <v>нд</v>
      </c>
      <c r="Z33" s="120" t="str">
        <f t="shared" si="4"/>
        <v>нд</v>
      </c>
      <c r="AA33" s="120" t="str">
        <f t="shared" si="4"/>
        <v>нд</v>
      </c>
      <c r="AB33" s="120" t="str">
        <f t="shared" si="4"/>
        <v>нд</v>
      </c>
      <c r="AC33" s="120" t="str">
        <f t="shared" si="4"/>
        <v>нд</v>
      </c>
      <c r="AD33" s="120" t="str">
        <f t="shared" si="4"/>
        <v>нд</v>
      </c>
      <c r="AE33" s="120" t="str">
        <f t="shared" si="4"/>
        <v>нд</v>
      </c>
      <c r="AF33" s="120" t="str">
        <f t="shared" si="4"/>
        <v>нд</v>
      </c>
      <c r="AG33" s="120" t="str">
        <f t="shared" si="4"/>
        <v>нд</v>
      </c>
      <c r="AH33" s="120" t="str">
        <f t="shared" si="4"/>
        <v>нд</v>
      </c>
    </row>
    <row r="34" spans="1:34" s="3" customFormat="1" ht="30" hidden="1" customHeight="1" x14ac:dyDescent="0.2">
      <c r="A34" s="123" t="s">
        <v>22</v>
      </c>
      <c r="B34" s="124" t="s">
        <v>852</v>
      </c>
      <c r="C34" s="28" t="s">
        <v>872</v>
      </c>
      <c r="D34" s="28" t="s">
        <v>872</v>
      </c>
      <c r="E34" s="28" t="s">
        <v>872</v>
      </c>
      <c r="F34" s="28" t="s">
        <v>872</v>
      </c>
      <c r="G34" s="28" t="s">
        <v>872</v>
      </c>
      <c r="H34" s="28" t="s">
        <v>872</v>
      </c>
      <c r="I34" s="28" t="s">
        <v>872</v>
      </c>
      <c r="J34" s="28" t="s">
        <v>872</v>
      </c>
      <c r="K34" s="28" t="s">
        <v>872</v>
      </c>
      <c r="L34" s="28" t="s">
        <v>872</v>
      </c>
      <c r="M34" s="28" t="s">
        <v>872</v>
      </c>
      <c r="N34" s="28" t="s">
        <v>872</v>
      </c>
      <c r="O34" s="28" t="s">
        <v>872</v>
      </c>
      <c r="P34" s="28" t="s">
        <v>872</v>
      </c>
      <c r="Q34" s="28" t="s">
        <v>872</v>
      </c>
      <c r="R34" s="28" t="s">
        <v>872</v>
      </c>
      <c r="S34" s="28" t="s">
        <v>872</v>
      </c>
      <c r="T34" s="28" t="s">
        <v>872</v>
      </c>
      <c r="U34" s="28" t="s">
        <v>872</v>
      </c>
      <c r="V34" s="28" t="s">
        <v>872</v>
      </c>
      <c r="W34" s="28" t="s">
        <v>872</v>
      </c>
      <c r="X34" s="28" t="s">
        <v>872</v>
      </c>
      <c r="Y34" s="28" t="s">
        <v>872</v>
      </c>
      <c r="Z34" s="28" t="s">
        <v>872</v>
      </c>
      <c r="AA34" s="28" t="s">
        <v>872</v>
      </c>
      <c r="AB34" s="28" t="s">
        <v>872</v>
      </c>
      <c r="AC34" s="28" t="s">
        <v>872</v>
      </c>
      <c r="AD34" s="28" t="s">
        <v>872</v>
      </c>
      <c r="AE34" s="28" t="s">
        <v>872</v>
      </c>
      <c r="AF34" s="28" t="s">
        <v>872</v>
      </c>
      <c r="AG34" s="28" t="s">
        <v>872</v>
      </c>
      <c r="AH34" s="28" t="s">
        <v>872</v>
      </c>
    </row>
    <row r="35" spans="1:34" s="3" customFormat="1" ht="36" hidden="1" customHeight="1" outlineLevel="1" x14ac:dyDescent="0.2">
      <c r="A35" s="123" t="s">
        <v>439</v>
      </c>
      <c r="B35" s="124" t="s">
        <v>853</v>
      </c>
      <c r="C35" s="28" t="s">
        <v>872</v>
      </c>
      <c r="D35" s="28" t="s">
        <v>872</v>
      </c>
      <c r="E35" s="28" t="s">
        <v>872</v>
      </c>
      <c r="F35" s="28" t="s">
        <v>872</v>
      </c>
      <c r="G35" s="28" t="s">
        <v>872</v>
      </c>
      <c r="H35" s="28" t="s">
        <v>872</v>
      </c>
      <c r="I35" s="28" t="s">
        <v>872</v>
      </c>
      <c r="J35" s="28" t="s">
        <v>872</v>
      </c>
      <c r="K35" s="28" t="s">
        <v>872</v>
      </c>
      <c r="L35" s="28" t="s">
        <v>872</v>
      </c>
      <c r="M35" s="28" t="s">
        <v>872</v>
      </c>
      <c r="N35" s="28" t="s">
        <v>872</v>
      </c>
      <c r="O35" s="28" t="s">
        <v>872</v>
      </c>
      <c r="P35" s="28" t="s">
        <v>872</v>
      </c>
      <c r="Q35" s="28" t="s">
        <v>872</v>
      </c>
      <c r="R35" s="28" t="s">
        <v>872</v>
      </c>
      <c r="S35" s="28" t="s">
        <v>872</v>
      </c>
      <c r="T35" s="28" t="s">
        <v>872</v>
      </c>
      <c r="U35" s="28" t="s">
        <v>872</v>
      </c>
      <c r="V35" s="28" t="s">
        <v>872</v>
      </c>
      <c r="W35" s="28" t="s">
        <v>872</v>
      </c>
      <c r="X35" s="28" t="s">
        <v>872</v>
      </c>
      <c r="Y35" s="28" t="s">
        <v>872</v>
      </c>
      <c r="Z35" s="28" t="s">
        <v>872</v>
      </c>
      <c r="AA35" s="28" t="s">
        <v>872</v>
      </c>
      <c r="AB35" s="28" t="s">
        <v>872</v>
      </c>
      <c r="AC35" s="28" t="s">
        <v>872</v>
      </c>
      <c r="AD35" s="28" t="s">
        <v>872</v>
      </c>
      <c r="AE35" s="28" t="s">
        <v>872</v>
      </c>
      <c r="AF35" s="28" t="s">
        <v>872</v>
      </c>
      <c r="AG35" s="28" t="s">
        <v>872</v>
      </c>
      <c r="AH35" s="28" t="s">
        <v>872</v>
      </c>
    </row>
    <row r="36" spans="1:34" s="3" customFormat="1" ht="36" hidden="1" customHeight="1" outlineLevel="1" x14ac:dyDescent="0.2">
      <c r="A36" s="123" t="s">
        <v>444</v>
      </c>
      <c r="B36" s="124" t="s">
        <v>854</v>
      </c>
      <c r="C36" s="28" t="s">
        <v>872</v>
      </c>
      <c r="D36" s="28" t="s">
        <v>872</v>
      </c>
      <c r="E36" s="28" t="s">
        <v>872</v>
      </c>
      <c r="F36" s="28" t="s">
        <v>872</v>
      </c>
      <c r="G36" s="28" t="s">
        <v>872</v>
      </c>
      <c r="H36" s="28" t="s">
        <v>872</v>
      </c>
      <c r="I36" s="28" t="s">
        <v>872</v>
      </c>
      <c r="J36" s="28" t="s">
        <v>872</v>
      </c>
      <c r="K36" s="28" t="s">
        <v>872</v>
      </c>
      <c r="L36" s="28" t="s">
        <v>872</v>
      </c>
      <c r="M36" s="28" t="s">
        <v>872</v>
      </c>
      <c r="N36" s="28" t="s">
        <v>872</v>
      </c>
      <c r="O36" s="28" t="s">
        <v>872</v>
      </c>
      <c r="P36" s="28" t="s">
        <v>872</v>
      </c>
      <c r="Q36" s="28" t="s">
        <v>872</v>
      </c>
      <c r="R36" s="28" t="s">
        <v>872</v>
      </c>
      <c r="S36" s="28" t="s">
        <v>872</v>
      </c>
      <c r="T36" s="28" t="s">
        <v>872</v>
      </c>
      <c r="U36" s="28" t="s">
        <v>872</v>
      </c>
      <c r="V36" s="28" t="s">
        <v>872</v>
      </c>
      <c r="W36" s="28" t="s">
        <v>872</v>
      </c>
      <c r="X36" s="28" t="s">
        <v>872</v>
      </c>
      <c r="Y36" s="28" t="s">
        <v>872</v>
      </c>
      <c r="Z36" s="28" t="s">
        <v>872</v>
      </c>
      <c r="AA36" s="28" t="s">
        <v>872</v>
      </c>
      <c r="AB36" s="28" t="s">
        <v>872</v>
      </c>
      <c r="AC36" s="28" t="s">
        <v>872</v>
      </c>
      <c r="AD36" s="28" t="s">
        <v>872</v>
      </c>
      <c r="AE36" s="28" t="s">
        <v>872</v>
      </c>
      <c r="AF36" s="28" t="s">
        <v>872</v>
      </c>
      <c r="AG36" s="28" t="s">
        <v>872</v>
      </c>
      <c r="AH36" s="28" t="s">
        <v>872</v>
      </c>
    </row>
    <row r="37" spans="1:34" s="3" customFormat="1" ht="27" hidden="1" customHeight="1" outlineLevel="1" x14ac:dyDescent="0.2">
      <c r="A37" s="123" t="s">
        <v>446</v>
      </c>
      <c r="B37" s="124" t="s">
        <v>855</v>
      </c>
      <c r="C37" s="28" t="s">
        <v>872</v>
      </c>
      <c r="D37" s="28" t="s">
        <v>872</v>
      </c>
      <c r="E37" s="28" t="s">
        <v>872</v>
      </c>
      <c r="F37" s="28" t="s">
        <v>872</v>
      </c>
      <c r="G37" s="28" t="s">
        <v>872</v>
      </c>
      <c r="H37" s="28" t="s">
        <v>872</v>
      </c>
      <c r="I37" s="28" t="s">
        <v>872</v>
      </c>
      <c r="J37" s="28" t="s">
        <v>872</v>
      </c>
      <c r="K37" s="28" t="s">
        <v>872</v>
      </c>
      <c r="L37" s="28" t="s">
        <v>872</v>
      </c>
      <c r="M37" s="28" t="s">
        <v>872</v>
      </c>
      <c r="N37" s="28" t="s">
        <v>872</v>
      </c>
      <c r="O37" s="28" t="s">
        <v>872</v>
      </c>
      <c r="P37" s="28" t="s">
        <v>872</v>
      </c>
      <c r="Q37" s="28" t="s">
        <v>872</v>
      </c>
      <c r="R37" s="28" t="s">
        <v>872</v>
      </c>
      <c r="S37" s="28" t="s">
        <v>872</v>
      </c>
      <c r="T37" s="28" t="s">
        <v>872</v>
      </c>
      <c r="U37" s="28" t="s">
        <v>872</v>
      </c>
      <c r="V37" s="28" t="s">
        <v>872</v>
      </c>
      <c r="W37" s="28" t="s">
        <v>872</v>
      </c>
      <c r="X37" s="28" t="s">
        <v>872</v>
      </c>
      <c r="Y37" s="28" t="s">
        <v>872</v>
      </c>
      <c r="Z37" s="28" t="s">
        <v>872</v>
      </c>
      <c r="AA37" s="28" t="s">
        <v>872</v>
      </c>
      <c r="AB37" s="28" t="s">
        <v>872</v>
      </c>
      <c r="AC37" s="28" t="s">
        <v>872</v>
      </c>
      <c r="AD37" s="28" t="s">
        <v>872</v>
      </c>
      <c r="AE37" s="28" t="s">
        <v>872</v>
      </c>
      <c r="AF37" s="28" t="s">
        <v>872</v>
      </c>
      <c r="AG37" s="28" t="s">
        <v>872</v>
      </c>
      <c r="AH37" s="28" t="s">
        <v>872</v>
      </c>
    </row>
    <row r="38" spans="1:34" s="3" customFormat="1" ht="27" hidden="1" customHeight="1" collapsed="1" x14ac:dyDescent="0.2">
      <c r="A38" s="123" t="s">
        <v>24</v>
      </c>
      <c r="B38" s="124" t="s">
        <v>856</v>
      </c>
      <c r="C38" s="28" t="s">
        <v>872</v>
      </c>
      <c r="D38" s="28" t="s">
        <v>872</v>
      </c>
      <c r="E38" s="28" t="s">
        <v>872</v>
      </c>
      <c r="F38" s="28" t="s">
        <v>872</v>
      </c>
      <c r="G38" s="28" t="s">
        <v>872</v>
      </c>
      <c r="H38" s="28" t="s">
        <v>872</v>
      </c>
      <c r="I38" s="28" t="s">
        <v>872</v>
      </c>
      <c r="J38" s="28" t="s">
        <v>872</v>
      </c>
      <c r="K38" s="28" t="s">
        <v>872</v>
      </c>
      <c r="L38" s="28" t="s">
        <v>872</v>
      </c>
      <c r="M38" s="28" t="s">
        <v>872</v>
      </c>
      <c r="N38" s="28" t="s">
        <v>872</v>
      </c>
      <c r="O38" s="28" t="s">
        <v>872</v>
      </c>
      <c r="P38" s="28" t="s">
        <v>872</v>
      </c>
      <c r="Q38" s="28" t="s">
        <v>872</v>
      </c>
      <c r="R38" s="28" t="s">
        <v>872</v>
      </c>
      <c r="S38" s="28" t="s">
        <v>872</v>
      </c>
      <c r="T38" s="28" t="s">
        <v>872</v>
      </c>
      <c r="U38" s="28" t="s">
        <v>872</v>
      </c>
      <c r="V38" s="28" t="s">
        <v>872</v>
      </c>
      <c r="W38" s="28" t="s">
        <v>872</v>
      </c>
      <c r="X38" s="28" t="s">
        <v>872</v>
      </c>
      <c r="Y38" s="28" t="s">
        <v>872</v>
      </c>
      <c r="Z38" s="28" t="s">
        <v>872</v>
      </c>
      <c r="AA38" s="28" t="s">
        <v>872</v>
      </c>
      <c r="AB38" s="28" t="s">
        <v>872</v>
      </c>
      <c r="AC38" s="28" t="s">
        <v>872</v>
      </c>
      <c r="AD38" s="28" t="s">
        <v>872</v>
      </c>
      <c r="AE38" s="28" t="s">
        <v>872</v>
      </c>
      <c r="AF38" s="28" t="s">
        <v>872</v>
      </c>
      <c r="AG38" s="28" t="s">
        <v>872</v>
      </c>
      <c r="AH38" s="28" t="s">
        <v>872</v>
      </c>
    </row>
    <row r="39" spans="1:34" s="3" customFormat="1" ht="44.25" hidden="1" customHeight="1" outlineLevel="1" x14ac:dyDescent="0.2">
      <c r="A39" s="123" t="s">
        <v>467</v>
      </c>
      <c r="B39" s="124" t="s">
        <v>857</v>
      </c>
      <c r="C39" s="28" t="s">
        <v>872</v>
      </c>
      <c r="D39" s="28" t="s">
        <v>872</v>
      </c>
      <c r="E39" s="28" t="s">
        <v>872</v>
      </c>
      <c r="F39" s="28" t="s">
        <v>872</v>
      </c>
      <c r="G39" s="28" t="s">
        <v>872</v>
      </c>
      <c r="H39" s="28" t="s">
        <v>872</v>
      </c>
      <c r="I39" s="28" t="s">
        <v>872</v>
      </c>
      <c r="J39" s="28" t="s">
        <v>872</v>
      </c>
      <c r="K39" s="28" t="s">
        <v>872</v>
      </c>
      <c r="L39" s="28" t="s">
        <v>872</v>
      </c>
      <c r="M39" s="28" t="s">
        <v>872</v>
      </c>
      <c r="N39" s="28" t="s">
        <v>872</v>
      </c>
      <c r="O39" s="28" t="s">
        <v>872</v>
      </c>
      <c r="P39" s="28" t="s">
        <v>872</v>
      </c>
      <c r="Q39" s="28" t="s">
        <v>872</v>
      </c>
      <c r="R39" s="28" t="s">
        <v>872</v>
      </c>
      <c r="S39" s="28" t="s">
        <v>872</v>
      </c>
      <c r="T39" s="28" t="s">
        <v>872</v>
      </c>
      <c r="U39" s="28" t="s">
        <v>872</v>
      </c>
      <c r="V39" s="28" t="s">
        <v>872</v>
      </c>
      <c r="W39" s="28" t="s">
        <v>872</v>
      </c>
      <c r="X39" s="28" t="s">
        <v>872</v>
      </c>
      <c r="Y39" s="28" t="s">
        <v>872</v>
      </c>
      <c r="Z39" s="28" t="s">
        <v>872</v>
      </c>
      <c r="AA39" s="28" t="s">
        <v>872</v>
      </c>
      <c r="AB39" s="28" t="s">
        <v>872</v>
      </c>
      <c r="AC39" s="28" t="s">
        <v>872</v>
      </c>
      <c r="AD39" s="28" t="s">
        <v>872</v>
      </c>
      <c r="AE39" s="28" t="s">
        <v>872</v>
      </c>
      <c r="AF39" s="28" t="s">
        <v>872</v>
      </c>
      <c r="AG39" s="28" t="s">
        <v>872</v>
      </c>
      <c r="AH39" s="28" t="s">
        <v>872</v>
      </c>
    </row>
    <row r="40" spans="1:34" s="3" customFormat="1" ht="27.75" hidden="1" customHeight="1" outlineLevel="1" x14ac:dyDescent="0.2">
      <c r="A40" s="123" t="s">
        <v>468</v>
      </c>
      <c r="B40" s="124" t="s">
        <v>858</v>
      </c>
      <c r="C40" s="28" t="s">
        <v>872</v>
      </c>
      <c r="D40" s="28" t="s">
        <v>872</v>
      </c>
      <c r="E40" s="28" t="s">
        <v>872</v>
      </c>
      <c r="F40" s="28" t="s">
        <v>872</v>
      </c>
      <c r="G40" s="28" t="s">
        <v>872</v>
      </c>
      <c r="H40" s="28" t="s">
        <v>872</v>
      </c>
      <c r="I40" s="28" t="s">
        <v>872</v>
      </c>
      <c r="J40" s="28" t="s">
        <v>872</v>
      </c>
      <c r="K40" s="28" t="s">
        <v>872</v>
      </c>
      <c r="L40" s="28" t="s">
        <v>872</v>
      </c>
      <c r="M40" s="28" t="s">
        <v>872</v>
      </c>
      <c r="N40" s="28" t="s">
        <v>872</v>
      </c>
      <c r="O40" s="28" t="s">
        <v>872</v>
      </c>
      <c r="P40" s="28" t="s">
        <v>872</v>
      </c>
      <c r="Q40" s="28" t="s">
        <v>872</v>
      </c>
      <c r="R40" s="28" t="s">
        <v>872</v>
      </c>
      <c r="S40" s="28" t="s">
        <v>872</v>
      </c>
      <c r="T40" s="28" t="s">
        <v>872</v>
      </c>
      <c r="U40" s="28" t="s">
        <v>872</v>
      </c>
      <c r="V40" s="28" t="s">
        <v>872</v>
      </c>
      <c r="W40" s="28" t="s">
        <v>872</v>
      </c>
      <c r="X40" s="28" t="s">
        <v>872</v>
      </c>
      <c r="Y40" s="28" t="s">
        <v>872</v>
      </c>
      <c r="Z40" s="28" t="s">
        <v>872</v>
      </c>
      <c r="AA40" s="28" t="s">
        <v>872</v>
      </c>
      <c r="AB40" s="28" t="s">
        <v>872</v>
      </c>
      <c r="AC40" s="28" t="s">
        <v>872</v>
      </c>
      <c r="AD40" s="28" t="s">
        <v>872</v>
      </c>
      <c r="AE40" s="28" t="s">
        <v>872</v>
      </c>
      <c r="AF40" s="28" t="s">
        <v>872</v>
      </c>
      <c r="AG40" s="28" t="s">
        <v>872</v>
      </c>
      <c r="AH40" s="28" t="s">
        <v>872</v>
      </c>
    </row>
    <row r="41" spans="1:34" s="3" customFormat="1" ht="27.75" hidden="1" customHeight="1" collapsed="1" x14ac:dyDescent="0.2">
      <c r="A41" s="123" t="s">
        <v>26</v>
      </c>
      <c r="B41" s="124" t="s">
        <v>859</v>
      </c>
      <c r="C41" s="28" t="s">
        <v>872</v>
      </c>
      <c r="D41" s="28" t="s">
        <v>872</v>
      </c>
      <c r="E41" s="28" t="s">
        <v>872</v>
      </c>
      <c r="F41" s="28" t="s">
        <v>872</v>
      </c>
      <c r="G41" s="28" t="s">
        <v>872</v>
      </c>
      <c r="H41" s="28" t="s">
        <v>872</v>
      </c>
      <c r="I41" s="28" t="s">
        <v>872</v>
      </c>
      <c r="J41" s="28" t="s">
        <v>872</v>
      </c>
      <c r="K41" s="28" t="s">
        <v>872</v>
      </c>
      <c r="L41" s="28" t="s">
        <v>872</v>
      </c>
      <c r="M41" s="28" t="s">
        <v>872</v>
      </c>
      <c r="N41" s="28" t="s">
        <v>872</v>
      </c>
      <c r="O41" s="28" t="s">
        <v>872</v>
      </c>
      <c r="P41" s="28" t="s">
        <v>872</v>
      </c>
      <c r="Q41" s="28" t="s">
        <v>872</v>
      </c>
      <c r="R41" s="28" t="s">
        <v>872</v>
      </c>
      <c r="S41" s="28" t="s">
        <v>872</v>
      </c>
      <c r="T41" s="28" t="s">
        <v>872</v>
      </c>
      <c r="U41" s="28" t="s">
        <v>872</v>
      </c>
      <c r="V41" s="28" t="s">
        <v>872</v>
      </c>
      <c r="W41" s="28" t="s">
        <v>872</v>
      </c>
      <c r="X41" s="28" t="s">
        <v>872</v>
      </c>
      <c r="Y41" s="28" t="s">
        <v>872</v>
      </c>
      <c r="Z41" s="28" t="s">
        <v>872</v>
      </c>
      <c r="AA41" s="28" t="s">
        <v>872</v>
      </c>
      <c r="AB41" s="28" t="s">
        <v>872</v>
      </c>
      <c r="AC41" s="28" t="s">
        <v>872</v>
      </c>
      <c r="AD41" s="28" t="s">
        <v>872</v>
      </c>
      <c r="AE41" s="28" t="s">
        <v>872</v>
      </c>
      <c r="AF41" s="28" t="s">
        <v>872</v>
      </c>
      <c r="AG41" s="28" t="s">
        <v>872</v>
      </c>
      <c r="AH41" s="28" t="s">
        <v>872</v>
      </c>
    </row>
    <row r="42" spans="1:34" s="3" customFormat="1" ht="27.75" hidden="1" customHeight="1" outlineLevel="1" x14ac:dyDescent="0.2">
      <c r="A42" s="123" t="s">
        <v>860</v>
      </c>
      <c r="B42" s="124" t="s">
        <v>861</v>
      </c>
      <c r="C42" s="28" t="s">
        <v>872</v>
      </c>
      <c r="D42" s="28" t="s">
        <v>872</v>
      </c>
      <c r="E42" s="28" t="s">
        <v>872</v>
      </c>
      <c r="F42" s="28" t="s">
        <v>872</v>
      </c>
      <c r="G42" s="28" t="s">
        <v>872</v>
      </c>
      <c r="H42" s="28" t="s">
        <v>872</v>
      </c>
      <c r="I42" s="28" t="s">
        <v>872</v>
      </c>
      <c r="J42" s="28" t="s">
        <v>872</v>
      </c>
      <c r="K42" s="28" t="s">
        <v>872</v>
      </c>
      <c r="L42" s="28" t="s">
        <v>872</v>
      </c>
      <c r="M42" s="28" t="s">
        <v>872</v>
      </c>
      <c r="N42" s="28" t="s">
        <v>872</v>
      </c>
      <c r="O42" s="28" t="s">
        <v>872</v>
      </c>
      <c r="P42" s="28" t="s">
        <v>872</v>
      </c>
      <c r="Q42" s="28" t="s">
        <v>872</v>
      </c>
      <c r="R42" s="28" t="s">
        <v>872</v>
      </c>
      <c r="S42" s="28" t="s">
        <v>872</v>
      </c>
      <c r="T42" s="28" t="s">
        <v>872</v>
      </c>
      <c r="U42" s="28" t="s">
        <v>872</v>
      </c>
      <c r="V42" s="28" t="s">
        <v>872</v>
      </c>
      <c r="W42" s="28" t="s">
        <v>872</v>
      </c>
      <c r="X42" s="28" t="s">
        <v>872</v>
      </c>
      <c r="Y42" s="28" t="s">
        <v>872</v>
      </c>
      <c r="Z42" s="28" t="s">
        <v>872</v>
      </c>
      <c r="AA42" s="28" t="s">
        <v>872</v>
      </c>
      <c r="AB42" s="28" t="s">
        <v>872</v>
      </c>
      <c r="AC42" s="28" t="s">
        <v>872</v>
      </c>
      <c r="AD42" s="28" t="s">
        <v>872</v>
      </c>
      <c r="AE42" s="28" t="s">
        <v>872</v>
      </c>
      <c r="AF42" s="28" t="s">
        <v>872</v>
      </c>
      <c r="AG42" s="28" t="s">
        <v>872</v>
      </c>
      <c r="AH42" s="28" t="s">
        <v>872</v>
      </c>
    </row>
    <row r="43" spans="1:34" s="3" customFormat="1" ht="54" hidden="1" customHeight="1" outlineLevel="1" x14ac:dyDescent="0.2">
      <c r="A43" s="123" t="s">
        <v>860</v>
      </c>
      <c r="B43" s="124" t="s">
        <v>862</v>
      </c>
      <c r="C43" s="28" t="s">
        <v>872</v>
      </c>
      <c r="D43" s="28" t="s">
        <v>872</v>
      </c>
      <c r="E43" s="28" t="s">
        <v>872</v>
      </c>
      <c r="F43" s="28" t="s">
        <v>872</v>
      </c>
      <c r="G43" s="28" t="s">
        <v>872</v>
      </c>
      <c r="H43" s="28" t="s">
        <v>872</v>
      </c>
      <c r="I43" s="28" t="s">
        <v>872</v>
      </c>
      <c r="J43" s="28" t="s">
        <v>872</v>
      </c>
      <c r="K43" s="28" t="s">
        <v>872</v>
      </c>
      <c r="L43" s="28" t="s">
        <v>872</v>
      </c>
      <c r="M43" s="28" t="s">
        <v>872</v>
      </c>
      <c r="N43" s="28" t="s">
        <v>872</v>
      </c>
      <c r="O43" s="28" t="s">
        <v>872</v>
      </c>
      <c r="P43" s="28" t="s">
        <v>872</v>
      </c>
      <c r="Q43" s="28" t="s">
        <v>872</v>
      </c>
      <c r="R43" s="28" t="s">
        <v>872</v>
      </c>
      <c r="S43" s="28" t="s">
        <v>872</v>
      </c>
      <c r="T43" s="28" t="s">
        <v>872</v>
      </c>
      <c r="U43" s="28" t="s">
        <v>872</v>
      </c>
      <c r="V43" s="28" t="s">
        <v>872</v>
      </c>
      <c r="W43" s="28" t="s">
        <v>872</v>
      </c>
      <c r="X43" s="28" t="s">
        <v>872</v>
      </c>
      <c r="Y43" s="28" t="s">
        <v>872</v>
      </c>
      <c r="Z43" s="28" t="s">
        <v>872</v>
      </c>
      <c r="AA43" s="28" t="s">
        <v>872</v>
      </c>
      <c r="AB43" s="28" t="s">
        <v>872</v>
      </c>
      <c r="AC43" s="28" t="s">
        <v>872</v>
      </c>
      <c r="AD43" s="28" t="s">
        <v>872</v>
      </c>
      <c r="AE43" s="28" t="s">
        <v>872</v>
      </c>
      <c r="AF43" s="28" t="s">
        <v>872</v>
      </c>
      <c r="AG43" s="28" t="s">
        <v>872</v>
      </c>
      <c r="AH43" s="28" t="s">
        <v>872</v>
      </c>
    </row>
    <row r="44" spans="1:34" s="3" customFormat="1" ht="54" hidden="1" customHeight="1" outlineLevel="1" x14ac:dyDescent="0.2">
      <c r="A44" s="123" t="s">
        <v>860</v>
      </c>
      <c r="B44" s="124" t="s">
        <v>863</v>
      </c>
      <c r="C44" s="28" t="s">
        <v>872</v>
      </c>
      <c r="D44" s="28" t="s">
        <v>872</v>
      </c>
      <c r="E44" s="28" t="s">
        <v>872</v>
      </c>
      <c r="F44" s="28" t="s">
        <v>872</v>
      </c>
      <c r="G44" s="28" t="s">
        <v>872</v>
      </c>
      <c r="H44" s="28" t="s">
        <v>872</v>
      </c>
      <c r="I44" s="28" t="s">
        <v>872</v>
      </c>
      <c r="J44" s="28" t="s">
        <v>872</v>
      </c>
      <c r="K44" s="28" t="s">
        <v>872</v>
      </c>
      <c r="L44" s="28" t="s">
        <v>872</v>
      </c>
      <c r="M44" s="28" t="s">
        <v>872</v>
      </c>
      <c r="N44" s="28" t="s">
        <v>872</v>
      </c>
      <c r="O44" s="28" t="s">
        <v>872</v>
      </c>
      <c r="P44" s="28" t="s">
        <v>872</v>
      </c>
      <c r="Q44" s="28" t="s">
        <v>872</v>
      </c>
      <c r="R44" s="28" t="s">
        <v>872</v>
      </c>
      <c r="S44" s="28" t="s">
        <v>872</v>
      </c>
      <c r="T44" s="28" t="s">
        <v>872</v>
      </c>
      <c r="U44" s="28" t="s">
        <v>872</v>
      </c>
      <c r="V44" s="28" t="s">
        <v>872</v>
      </c>
      <c r="W44" s="28" t="s">
        <v>872</v>
      </c>
      <c r="X44" s="28" t="s">
        <v>872</v>
      </c>
      <c r="Y44" s="28" t="s">
        <v>872</v>
      </c>
      <c r="Z44" s="28" t="s">
        <v>872</v>
      </c>
      <c r="AA44" s="28" t="s">
        <v>872</v>
      </c>
      <c r="AB44" s="28" t="s">
        <v>872</v>
      </c>
      <c r="AC44" s="28" t="s">
        <v>872</v>
      </c>
      <c r="AD44" s="28" t="s">
        <v>872</v>
      </c>
      <c r="AE44" s="28" t="s">
        <v>872</v>
      </c>
      <c r="AF44" s="28" t="s">
        <v>872</v>
      </c>
      <c r="AG44" s="28" t="s">
        <v>872</v>
      </c>
      <c r="AH44" s="28" t="s">
        <v>872</v>
      </c>
    </row>
    <row r="45" spans="1:34" s="3" customFormat="1" ht="54" hidden="1" customHeight="1" outlineLevel="1" x14ac:dyDescent="0.2">
      <c r="A45" s="123" t="s">
        <v>860</v>
      </c>
      <c r="B45" s="124" t="s">
        <v>864</v>
      </c>
      <c r="C45" s="28" t="s">
        <v>872</v>
      </c>
      <c r="D45" s="28" t="s">
        <v>872</v>
      </c>
      <c r="E45" s="28" t="s">
        <v>872</v>
      </c>
      <c r="F45" s="28" t="s">
        <v>872</v>
      </c>
      <c r="G45" s="28" t="s">
        <v>872</v>
      </c>
      <c r="H45" s="28" t="s">
        <v>872</v>
      </c>
      <c r="I45" s="28" t="s">
        <v>872</v>
      </c>
      <c r="J45" s="28" t="s">
        <v>872</v>
      </c>
      <c r="K45" s="28" t="s">
        <v>872</v>
      </c>
      <c r="L45" s="28" t="s">
        <v>872</v>
      </c>
      <c r="M45" s="28" t="s">
        <v>872</v>
      </c>
      <c r="N45" s="28" t="s">
        <v>872</v>
      </c>
      <c r="O45" s="28" t="s">
        <v>872</v>
      </c>
      <c r="P45" s="28" t="s">
        <v>872</v>
      </c>
      <c r="Q45" s="28" t="s">
        <v>872</v>
      </c>
      <c r="R45" s="28" t="s">
        <v>872</v>
      </c>
      <c r="S45" s="28" t="s">
        <v>872</v>
      </c>
      <c r="T45" s="28" t="s">
        <v>872</v>
      </c>
      <c r="U45" s="28" t="s">
        <v>872</v>
      </c>
      <c r="V45" s="28" t="s">
        <v>872</v>
      </c>
      <c r="W45" s="28" t="s">
        <v>872</v>
      </c>
      <c r="X45" s="28" t="s">
        <v>872</v>
      </c>
      <c r="Y45" s="28" t="s">
        <v>872</v>
      </c>
      <c r="Z45" s="28" t="s">
        <v>872</v>
      </c>
      <c r="AA45" s="28" t="s">
        <v>872</v>
      </c>
      <c r="AB45" s="28" t="s">
        <v>872</v>
      </c>
      <c r="AC45" s="28" t="s">
        <v>872</v>
      </c>
      <c r="AD45" s="28" t="s">
        <v>872</v>
      </c>
      <c r="AE45" s="28" t="s">
        <v>872</v>
      </c>
      <c r="AF45" s="28" t="s">
        <v>872</v>
      </c>
      <c r="AG45" s="28" t="s">
        <v>872</v>
      </c>
      <c r="AH45" s="28" t="s">
        <v>872</v>
      </c>
    </row>
    <row r="46" spans="1:34" s="3" customFormat="1" ht="29.25" hidden="1" customHeight="1" outlineLevel="1" x14ac:dyDescent="0.2">
      <c r="A46" s="123" t="s">
        <v>865</v>
      </c>
      <c r="B46" s="124" t="s">
        <v>861</v>
      </c>
      <c r="C46" s="28" t="s">
        <v>872</v>
      </c>
      <c r="D46" s="28" t="s">
        <v>872</v>
      </c>
      <c r="E46" s="28" t="s">
        <v>872</v>
      </c>
      <c r="F46" s="28" t="s">
        <v>872</v>
      </c>
      <c r="G46" s="28" t="s">
        <v>872</v>
      </c>
      <c r="H46" s="28" t="s">
        <v>872</v>
      </c>
      <c r="I46" s="28" t="s">
        <v>872</v>
      </c>
      <c r="J46" s="28" t="s">
        <v>872</v>
      </c>
      <c r="K46" s="28" t="s">
        <v>872</v>
      </c>
      <c r="L46" s="28" t="s">
        <v>872</v>
      </c>
      <c r="M46" s="28" t="s">
        <v>872</v>
      </c>
      <c r="N46" s="28" t="s">
        <v>872</v>
      </c>
      <c r="O46" s="28" t="s">
        <v>872</v>
      </c>
      <c r="P46" s="28" t="s">
        <v>872</v>
      </c>
      <c r="Q46" s="28" t="s">
        <v>872</v>
      </c>
      <c r="R46" s="28" t="s">
        <v>872</v>
      </c>
      <c r="S46" s="28" t="s">
        <v>872</v>
      </c>
      <c r="T46" s="28" t="s">
        <v>872</v>
      </c>
      <c r="U46" s="28" t="s">
        <v>872</v>
      </c>
      <c r="V46" s="28" t="s">
        <v>872</v>
      </c>
      <c r="W46" s="28" t="s">
        <v>872</v>
      </c>
      <c r="X46" s="28" t="s">
        <v>872</v>
      </c>
      <c r="Y46" s="28" t="s">
        <v>872</v>
      </c>
      <c r="Z46" s="28" t="s">
        <v>872</v>
      </c>
      <c r="AA46" s="28" t="s">
        <v>872</v>
      </c>
      <c r="AB46" s="28" t="s">
        <v>872</v>
      </c>
      <c r="AC46" s="28" t="s">
        <v>872</v>
      </c>
      <c r="AD46" s="28" t="s">
        <v>872</v>
      </c>
      <c r="AE46" s="28" t="s">
        <v>872</v>
      </c>
      <c r="AF46" s="28" t="s">
        <v>872</v>
      </c>
      <c r="AG46" s="28" t="s">
        <v>872</v>
      </c>
      <c r="AH46" s="28" t="s">
        <v>872</v>
      </c>
    </row>
    <row r="47" spans="1:34" s="3" customFormat="1" ht="56.25" hidden="1" customHeight="1" outlineLevel="1" x14ac:dyDescent="0.2">
      <c r="A47" s="123" t="s">
        <v>865</v>
      </c>
      <c r="B47" s="124" t="s">
        <v>862</v>
      </c>
      <c r="C47" s="28" t="s">
        <v>872</v>
      </c>
      <c r="D47" s="28" t="s">
        <v>872</v>
      </c>
      <c r="E47" s="28" t="s">
        <v>872</v>
      </c>
      <c r="F47" s="28" t="s">
        <v>872</v>
      </c>
      <c r="G47" s="28" t="s">
        <v>872</v>
      </c>
      <c r="H47" s="28" t="s">
        <v>872</v>
      </c>
      <c r="I47" s="28" t="s">
        <v>872</v>
      </c>
      <c r="J47" s="28" t="s">
        <v>872</v>
      </c>
      <c r="K47" s="28" t="s">
        <v>872</v>
      </c>
      <c r="L47" s="28" t="s">
        <v>872</v>
      </c>
      <c r="M47" s="28" t="s">
        <v>872</v>
      </c>
      <c r="N47" s="28" t="s">
        <v>872</v>
      </c>
      <c r="O47" s="28" t="s">
        <v>872</v>
      </c>
      <c r="P47" s="28" t="s">
        <v>872</v>
      </c>
      <c r="Q47" s="28" t="s">
        <v>872</v>
      </c>
      <c r="R47" s="28" t="s">
        <v>872</v>
      </c>
      <c r="S47" s="28" t="s">
        <v>872</v>
      </c>
      <c r="T47" s="28" t="s">
        <v>872</v>
      </c>
      <c r="U47" s="28" t="s">
        <v>872</v>
      </c>
      <c r="V47" s="28" t="s">
        <v>872</v>
      </c>
      <c r="W47" s="28" t="s">
        <v>872</v>
      </c>
      <c r="X47" s="28" t="s">
        <v>872</v>
      </c>
      <c r="Y47" s="28" t="s">
        <v>872</v>
      </c>
      <c r="Z47" s="28" t="s">
        <v>872</v>
      </c>
      <c r="AA47" s="28" t="s">
        <v>872</v>
      </c>
      <c r="AB47" s="28" t="s">
        <v>872</v>
      </c>
      <c r="AC47" s="28" t="s">
        <v>872</v>
      </c>
      <c r="AD47" s="28" t="s">
        <v>872</v>
      </c>
      <c r="AE47" s="28" t="s">
        <v>872</v>
      </c>
      <c r="AF47" s="28" t="s">
        <v>872</v>
      </c>
      <c r="AG47" s="28" t="s">
        <v>872</v>
      </c>
      <c r="AH47" s="28" t="s">
        <v>872</v>
      </c>
    </row>
    <row r="48" spans="1:34" s="3" customFormat="1" ht="56.25" hidden="1" customHeight="1" outlineLevel="1" x14ac:dyDescent="0.2">
      <c r="A48" s="123" t="s">
        <v>865</v>
      </c>
      <c r="B48" s="124" t="s">
        <v>863</v>
      </c>
      <c r="C48" s="28" t="s">
        <v>872</v>
      </c>
      <c r="D48" s="28" t="s">
        <v>872</v>
      </c>
      <c r="E48" s="28" t="s">
        <v>872</v>
      </c>
      <c r="F48" s="28" t="s">
        <v>872</v>
      </c>
      <c r="G48" s="28" t="s">
        <v>872</v>
      </c>
      <c r="H48" s="28" t="s">
        <v>872</v>
      </c>
      <c r="I48" s="28" t="s">
        <v>872</v>
      </c>
      <c r="J48" s="28" t="s">
        <v>872</v>
      </c>
      <c r="K48" s="28" t="s">
        <v>872</v>
      </c>
      <c r="L48" s="28" t="s">
        <v>872</v>
      </c>
      <c r="M48" s="28" t="s">
        <v>872</v>
      </c>
      <c r="N48" s="28" t="s">
        <v>872</v>
      </c>
      <c r="O48" s="28" t="s">
        <v>872</v>
      </c>
      <c r="P48" s="28" t="s">
        <v>872</v>
      </c>
      <c r="Q48" s="28" t="s">
        <v>872</v>
      </c>
      <c r="R48" s="28" t="s">
        <v>872</v>
      </c>
      <c r="S48" s="28" t="s">
        <v>872</v>
      </c>
      <c r="T48" s="28" t="s">
        <v>872</v>
      </c>
      <c r="U48" s="28" t="s">
        <v>872</v>
      </c>
      <c r="V48" s="28" t="s">
        <v>872</v>
      </c>
      <c r="W48" s="28" t="s">
        <v>872</v>
      </c>
      <c r="X48" s="28" t="s">
        <v>872</v>
      </c>
      <c r="Y48" s="28" t="s">
        <v>872</v>
      </c>
      <c r="Z48" s="28" t="s">
        <v>872</v>
      </c>
      <c r="AA48" s="28" t="s">
        <v>872</v>
      </c>
      <c r="AB48" s="28" t="s">
        <v>872</v>
      </c>
      <c r="AC48" s="28" t="s">
        <v>872</v>
      </c>
      <c r="AD48" s="28" t="s">
        <v>872</v>
      </c>
      <c r="AE48" s="28" t="s">
        <v>872</v>
      </c>
      <c r="AF48" s="28" t="s">
        <v>872</v>
      </c>
      <c r="AG48" s="28" t="s">
        <v>872</v>
      </c>
      <c r="AH48" s="28" t="s">
        <v>872</v>
      </c>
    </row>
    <row r="49" spans="1:34" s="3" customFormat="1" ht="55.5" hidden="1" customHeight="1" outlineLevel="1" x14ac:dyDescent="0.2">
      <c r="A49" s="123" t="s">
        <v>865</v>
      </c>
      <c r="B49" s="124" t="s">
        <v>866</v>
      </c>
      <c r="C49" s="28" t="s">
        <v>872</v>
      </c>
      <c r="D49" s="28" t="s">
        <v>872</v>
      </c>
      <c r="E49" s="28" t="s">
        <v>872</v>
      </c>
      <c r="F49" s="28" t="s">
        <v>872</v>
      </c>
      <c r="G49" s="28" t="s">
        <v>872</v>
      </c>
      <c r="H49" s="28" t="s">
        <v>872</v>
      </c>
      <c r="I49" s="28" t="s">
        <v>872</v>
      </c>
      <c r="J49" s="28" t="s">
        <v>872</v>
      </c>
      <c r="K49" s="28" t="s">
        <v>872</v>
      </c>
      <c r="L49" s="28" t="s">
        <v>872</v>
      </c>
      <c r="M49" s="28" t="s">
        <v>872</v>
      </c>
      <c r="N49" s="28" t="s">
        <v>872</v>
      </c>
      <c r="O49" s="28" t="s">
        <v>872</v>
      </c>
      <c r="P49" s="28" t="s">
        <v>872</v>
      </c>
      <c r="Q49" s="28" t="s">
        <v>872</v>
      </c>
      <c r="R49" s="28" t="s">
        <v>872</v>
      </c>
      <c r="S49" s="28" t="s">
        <v>872</v>
      </c>
      <c r="T49" s="28" t="s">
        <v>872</v>
      </c>
      <c r="U49" s="28" t="s">
        <v>872</v>
      </c>
      <c r="V49" s="28" t="s">
        <v>872</v>
      </c>
      <c r="W49" s="28" t="s">
        <v>872</v>
      </c>
      <c r="X49" s="28" t="s">
        <v>872</v>
      </c>
      <c r="Y49" s="28" t="s">
        <v>872</v>
      </c>
      <c r="Z49" s="28" t="s">
        <v>872</v>
      </c>
      <c r="AA49" s="28" t="s">
        <v>872</v>
      </c>
      <c r="AB49" s="28" t="s">
        <v>872</v>
      </c>
      <c r="AC49" s="28" t="s">
        <v>872</v>
      </c>
      <c r="AD49" s="28" t="s">
        <v>872</v>
      </c>
      <c r="AE49" s="28" t="s">
        <v>872</v>
      </c>
      <c r="AF49" s="28" t="s">
        <v>872</v>
      </c>
      <c r="AG49" s="28" t="s">
        <v>872</v>
      </c>
      <c r="AH49" s="28" t="s">
        <v>872</v>
      </c>
    </row>
    <row r="50" spans="1:34" s="3" customFormat="1" ht="54" customHeight="1" collapsed="1" x14ac:dyDescent="0.2">
      <c r="A50" s="127" t="s">
        <v>867</v>
      </c>
      <c r="B50" s="128" t="s">
        <v>868</v>
      </c>
      <c r="C50" s="129" t="str">
        <f>C51</f>
        <v>нд</v>
      </c>
      <c r="D50" s="129" t="str">
        <f>D51</f>
        <v>нд</v>
      </c>
      <c r="E50" s="198" t="str">
        <f t="shared" ref="E50:AH51" si="5">E51</f>
        <v>нд</v>
      </c>
      <c r="F50" s="129" t="str">
        <f t="shared" si="5"/>
        <v>нд</v>
      </c>
      <c r="G50" s="129" t="str">
        <f t="shared" si="5"/>
        <v>нд</v>
      </c>
      <c r="H50" s="129" t="str">
        <f t="shared" si="5"/>
        <v>нд</v>
      </c>
      <c r="I50" s="129" t="str">
        <f t="shared" si="5"/>
        <v>нд</v>
      </c>
      <c r="J50" s="129" t="str">
        <f t="shared" si="5"/>
        <v>нд</v>
      </c>
      <c r="K50" s="129" t="str">
        <f t="shared" si="5"/>
        <v>нд</v>
      </c>
      <c r="L50" s="129" t="str">
        <f t="shared" si="5"/>
        <v>нд</v>
      </c>
      <c r="M50" s="129" t="str">
        <f t="shared" si="5"/>
        <v>нд</v>
      </c>
      <c r="N50" s="129" t="str">
        <f t="shared" si="5"/>
        <v>нд</v>
      </c>
      <c r="O50" s="129" t="str">
        <f t="shared" si="5"/>
        <v>нд</v>
      </c>
      <c r="P50" s="129" t="str">
        <f t="shared" si="5"/>
        <v>нд</v>
      </c>
      <c r="Q50" s="129" t="str">
        <f t="shared" si="5"/>
        <v>нд</v>
      </c>
      <c r="R50" s="129" t="str">
        <f t="shared" si="5"/>
        <v>нд</v>
      </c>
      <c r="S50" s="129" t="str">
        <f t="shared" si="5"/>
        <v>нд</v>
      </c>
      <c r="T50" s="129" t="str">
        <f t="shared" si="5"/>
        <v>нд</v>
      </c>
      <c r="U50" s="129" t="str">
        <f t="shared" si="5"/>
        <v>нд</v>
      </c>
      <c r="V50" s="129" t="str">
        <f t="shared" si="5"/>
        <v>нд</v>
      </c>
      <c r="W50" s="129" t="str">
        <f t="shared" si="5"/>
        <v>нд</v>
      </c>
      <c r="X50" s="129" t="str">
        <f t="shared" si="5"/>
        <v>нд</v>
      </c>
      <c r="Y50" s="129" t="str">
        <f t="shared" si="5"/>
        <v>нд</v>
      </c>
      <c r="Z50" s="129" t="str">
        <f t="shared" si="5"/>
        <v>нд</v>
      </c>
      <c r="AA50" s="129" t="str">
        <f t="shared" si="5"/>
        <v>нд</v>
      </c>
      <c r="AB50" s="129" t="str">
        <f t="shared" si="5"/>
        <v>нд</v>
      </c>
      <c r="AC50" s="129" t="str">
        <f t="shared" si="5"/>
        <v>нд</v>
      </c>
      <c r="AD50" s="129" t="str">
        <f t="shared" si="5"/>
        <v>нд</v>
      </c>
      <c r="AE50" s="129" t="str">
        <f t="shared" si="5"/>
        <v>нд</v>
      </c>
      <c r="AF50" s="129" t="str">
        <f t="shared" si="5"/>
        <v>нд</v>
      </c>
      <c r="AG50" s="129" t="str">
        <f t="shared" si="5"/>
        <v>нд</v>
      </c>
      <c r="AH50" s="129" t="str">
        <f t="shared" si="5"/>
        <v>нд</v>
      </c>
    </row>
    <row r="51" spans="1:34" s="3" customFormat="1" ht="41.25" customHeight="1" x14ac:dyDescent="0.2">
      <c r="A51" s="130" t="s">
        <v>869</v>
      </c>
      <c r="B51" s="131" t="s">
        <v>870</v>
      </c>
      <c r="C51" s="132" t="str">
        <f>C52</f>
        <v>нд</v>
      </c>
      <c r="D51" s="132" t="str">
        <f>D52</f>
        <v>нд</v>
      </c>
      <c r="E51" s="132" t="str">
        <f t="shared" si="5"/>
        <v>нд</v>
      </c>
      <c r="F51" s="132" t="str">
        <f t="shared" si="5"/>
        <v>нд</v>
      </c>
      <c r="G51" s="132" t="str">
        <f t="shared" si="5"/>
        <v>нд</v>
      </c>
      <c r="H51" s="132" t="str">
        <f t="shared" si="5"/>
        <v>нд</v>
      </c>
      <c r="I51" s="132" t="str">
        <f t="shared" si="5"/>
        <v>нд</v>
      </c>
      <c r="J51" s="132" t="str">
        <f t="shared" si="5"/>
        <v>нд</v>
      </c>
      <c r="K51" s="132" t="str">
        <f t="shared" si="5"/>
        <v>нд</v>
      </c>
      <c r="L51" s="132" t="str">
        <f t="shared" si="5"/>
        <v>нд</v>
      </c>
      <c r="M51" s="132" t="str">
        <f t="shared" si="5"/>
        <v>нд</v>
      </c>
      <c r="N51" s="132" t="str">
        <f t="shared" si="5"/>
        <v>нд</v>
      </c>
      <c r="O51" s="132" t="str">
        <f t="shared" si="5"/>
        <v>нд</v>
      </c>
      <c r="P51" s="132" t="str">
        <f t="shared" si="5"/>
        <v>нд</v>
      </c>
      <c r="Q51" s="132" t="str">
        <f t="shared" si="5"/>
        <v>нд</v>
      </c>
      <c r="R51" s="132" t="str">
        <f t="shared" si="5"/>
        <v>нд</v>
      </c>
      <c r="S51" s="132" t="str">
        <f t="shared" si="5"/>
        <v>нд</v>
      </c>
      <c r="T51" s="132" t="str">
        <f t="shared" si="5"/>
        <v>нд</v>
      </c>
      <c r="U51" s="132" t="str">
        <f t="shared" si="5"/>
        <v>нд</v>
      </c>
      <c r="V51" s="132" t="str">
        <f t="shared" si="5"/>
        <v>нд</v>
      </c>
      <c r="W51" s="132" t="str">
        <f t="shared" si="5"/>
        <v>нд</v>
      </c>
      <c r="X51" s="132" t="str">
        <f t="shared" si="5"/>
        <v>нд</v>
      </c>
      <c r="Y51" s="132" t="str">
        <f t="shared" si="5"/>
        <v>нд</v>
      </c>
      <c r="Z51" s="132" t="str">
        <f t="shared" si="5"/>
        <v>нд</v>
      </c>
      <c r="AA51" s="132" t="str">
        <f t="shared" si="5"/>
        <v>нд</v>
      </c>
      <c r="AB51" s="132" t="str">
        <f t="shared" si="5"/>
        <v>нд</v>
      </c>
      <c r="AC51" s="132" t="str">
        <f t="shared" si="5"/>
        <v>нд</v>
      </c>
      <c r="AD51" s="132" t="str">
        <f t="shared" si="5"/>
        <v>нд</v>
      </c>
      <c r="AE51" s="132" t="str">
        <f t="shared" si="5"/>
        <v>нд</v>
      </c>
      <c r="AF51" s="132" t="str">
        <f t="shared" si="5"/>
        <v>нд</v>
      </c>
      <c r="AG51" s="132" t="str">
        <f t="shared" si="5"/>
        <v>нд</v>
      </c>
      <c r="AH51" s="132" t="str">
        <f t="shared" si="5"/>
        <v>нд</v>
      </c>
    </row>
    <row r="52" spans="1:34" s="3" customFormat="1" ht="21.75" hidden="1" customHeight="1" outlineLevel="1" x14ac:dyDescent="0.2">
      <c r="A52" s="133" t="s">
        <v>871</v>
      </c>
      <c r="B52" s="134">
        <f>Ф13!B53</f>
        <v>0</v>
      </c>
      <c r="C52" s="159" t="str">
        <f>Ф13!C53</f>
        <v>нд</v>
      </c>
      <c r="D52" s="135" t="s">
        <v>872</v>
      </c>
      <c r="E52" s="135" t="s">
        <v>872</v>
      </c>
      <c r="F52" s="135" t="s">
        <v>872</v>
      </c>
      <c r="G52" s="135" t="s">
        <v>872</v>
      </c>
      <c r="H52" s="135" t="s">
        <v>872</v>
      </c>
      <c r="I52" s="135" t="s">
        <v>872</v>
      </c>
      <c r="J52" s="135" t="s">
        <v>872</v>
      </c>
      <c r="K52" s="135" t="s">
        <v>872</v>
      </c>
      <c r="L52" s="135" t="str">
        <f>G52</f>
        <v>нд</v>
      </c>
      <c r="M52" s="135" t="s">
        <v>872</v>
      </c>
      <c r="N52" s="135" t="s">
        <v>872</v>
      </c>
      <c r="O52" s="135" t="s">
        <v>872</v>
      </c>
      <c r="P52" s="135" t="s">
        <v>872</v>
      </c>
      <c r="Q52" s="135" t="s">
        <v>872</v>
      </c>
      <c r="R52" s="135" t="s">
        <v>872</v>
      </c>
      <c r="S52" s="135" t="s">
        <v>872</v>
      </c>
      <c r="T52" s="135" t="s">
        <v>872</v>
      </c>
      <c r="U52" s="135" t="s">
        <v>872</v>
      </c>
      <c r="V52" s="135" t="s">
        <v>872</v>
      </c>
      <c r="W52" s="135" t="s">
        <v>872</v>
      </c>
      <c r="X52" s="135" t="s">
        <v>872</v>
      </c>
      <c r="Y52" s="135" t="s">
        <v>872</v>
      </c>
      <c r="Z52" s="135" t="s">
        <v>872</v>
      </c>
      <c r="AA52" s="135" t="s">
        <v>872</v>
      </c>
      <c r="AB52" s="135" t="s">
        <v>872</v>
      </c>
      <c r="AC52" s="135" t="s">
        <v>872</v>
      </c>
      <c r="AD52" s="135" t="s">
        <v>872</v>
      </c>
      <c r="AE52" s="135" t="s">
        <v>872</v>
      </c>
      <c r="AF52" s="135" t="str">
        <f>G52</f>
        <v>нд</v>
      </c>
      <c r="AG52" s="135" t="s">
        <v>872</v>
      </c>
      <c r="AH52" s="135" t="s">
        <v>872</v>
      </c>
    </row>
    <row r="53" spans="1:34" s="216" customFormat="1" ht="47.25" customHeight="1" collapsed="1" x14ac:dyDescent="0.2">
      <c r="A53" s="123" t="s">
        <v>873</v>
      </c>
      <c r="B53" s="124" t="s">
        <v>874</v>
      </c>
      <c r="C53" s="28" t="s">
        <v>872</v>
      </c>
      <c r="D53" s="28" t="s">
        <v>872</v>
      </c>
      <c r="E53" s="28" t="s">
        <v>872</v>
      </c>
      <c r="F53" s="28" t="s">
        <v>872</v>
      </c>
      <c r="G53" s="28" t="s">
        <v>872</v>
      </c>
      <c r="H53" s="28" t="s">
        <v>872</v>
      </c>
      <c r="I53" s="28" t="s">
        <v>872</v>
      </c>
      <c r="J53" s="28" t="s">
        <v>872</v>
      </c>
      <c r="K53" s="28" t="s">
        <v>872</v>
      </c>
      <c r="L53" s="28" t="s">
        <v>872</v>
      </c>
      <c r="M53" s="28" t="s">
        <v>872</v>
      </c>
      <c r="N53" s="28" t="s">
        <v>872</v>
      </c>
      <c r="O53" s="28" t="s">
        <v>872</v>
      </c>
      <c r="P53" s="28" t="s">
        <v>872</v>
      </c>
      <c r="Q53" s="28" t="s">
        <v>872</v>
      </c>
      <c r="R53" s="28" t="s">
        <v>872</v>
      </c>
      <c r="S53" s="28" t="s">
        <v>872</v>
      </c>
      <c r="T53" s="28" t="s">
        <v>872</v>
      </c>
      <c r="U53" s="28" t="s">
        <v>872</v>
      </c>
      <c r="V53" s="28" t="s">
        <v>872</v>
      </c>
      <c r="W53" s="28" t="s">
        <v>872</v>
      </c>
      <c r="X53" s="28" t="s">
        <v>872</v>
      </c>
      <c r="Y53" s="28" t="s">
        <v>872</v>
      </c>
      <c r="Z53" s="28" t="s">
        <v>872</v>
      </c>
      <c r="AA53" s="28" t="s">
        <v>872</v>
      </c>
      <c r="AB53" s="28" t="s">
        <v>872</v>
      </c>
      <c r="AC53" s="28" t="s">
        <v>872</v>
      </c>
      <c r="AD53" s="28" t="s">
        <v>872</v>
      </c>
      <c r="AE53" s="28" t="s">
        <v>872</v>
      </c>
      <c r="AF53" s="28" t="s">
        <v>872</v>
      </c>
      <c r="AG53" s="28" t="s">
        <v>872</v>
      </c>
      <c r="AH53" s="28" t="s">
        <v>872</v>
      </c>
    </row>
    <row r="54" spans="1:34" s="216" customFormat="1" ht="35.25" customHeight="1" x14ac:dyDescent="0.2">
      <c r="A54" s="127" t="s">
        <v>28</v>
      </c>
      <c r="B54" s="128" t="s">
        <v>875</v>
      </c>
      <c r="C54" s="137" t="str">
        <f>C61</f>
        <v>нд</v>
      </c>
      <c r="D54" s="137" t="s">
        <v>872</v>
      </c>
      <c r="E54" s="163">
        <f>E61</f>
        <v>0</v>
      </c>
      <c r="F54" s="163">
        <f>F61</f>
        <v>0</v>
      </c>
      <c r="G54" s="197">
        <f>G61+G56</f>
        <v>4.25</v>
      </c>
      <c r="H54" s="197">
        <f>H61+H56</f>
        <v>1.6</v>
      </c>
      <c r="I54" s="163" t="s">
        <v>872</v>
      </c>
      <c r="J54" s="163">
        <f t="shared" ref="J54:AB54" si="6">J61</f>
        <v>0</v>
      </c>
      <c r="K54" s="163">
        <f t="shared" si="6"/>
        <v>0</v>
      </c>
      <c r="L54" s="198">
        <f>L61+L56</f>
        <v>3.4000000000000004</v>
      </c>
      <c r="M54" s="198">
        <f>M61+M56</f>
        <v>0.8</v>
      </c>
      <c r="N54" s="163" t="s">
        <v>872</v>
      </c>
      <c r="O54" s="163">
        <v>0</v>
      </c>
      <c r="P54" s="163">
        <f t="shared" si="6"/>
        <v>0</v>
      </c>
      <c r="Q54" s="198">
        <f>Q61+Q56</f>
        <v>1</v>
      </c>
      <c r="R54" s="197">
        <f>R61+R56</f>
        <v>0.8</v>
      </c>
      <c r="S54" s="163">
        <f t="shared" si="6"/>
        <v>0</v>
      </c>
      <c r="T54" s="163">
        <f t="shared" si="6"/>
        <v>0</v>
      </c>
      <c r="U54" s="163">
        <f t="shared" si="6"/>
        <v>0</v>
      </c>
      <c r="V54" s="198">
        <f t="shared" si="6"/>
        <v>2.4</v>
      </c>
      <c r="W54" s="163">
        <f t="shared" si="6"/>
        <v>0</v>
      </c>
      <c r="X54" s="163">
        <v>0</v>
      </c>
      <c r="Y54" s="163">
        <f t="shared" si="6"/>
        <v>0</v>
      </c>
      <c r="Z54" s="163">
        <f t="shared" si="6"/>
        <v>0</v>
      </c>
      <c r="AA54" s="163">
        <f t="shared" si="6"/>
        <v>0</v>
      </c>
      <c r="AB54" s="163">
        <f t="shared" si="6"/>
        <v>0</v>
      </c>
      <c r="AC54" s="163">
        <f>AC68</f>
        <v>0</v>
      </c>
      <c r="AD54" s="137" t="s">
        <v>872</v>
      </c>
      <c r="AE54" s="137" t="s">
        <v>872</v>
      </c>
      <c r="AF54" s="137" t="s">
        <v>872</v>
      </c>
      <c r="AG54" s="137" t="s">
        <v>872</v>
      </c>
      <c r="AH54" s="137" t="s">
        <v>872</v>
      </c>
    </row>
    <row r="55" spans="1:34" s="216" customFormat="1" ht="47.25" customHeight="1" x14ac:dyDescent="0.2">
      <c r="A55" s="123" t="s">
        <v>472</v>
      </c>
      <c r="B55" s="124" t="s">
        <v>876</v>
      </c>
      <c r="C55" s="28" t="s">
        <v>872</v>
      </c>
      <c r="D55" s="28" t="s">
        <v>872</v>
      </c>
      <c r="E55" s="28" t="s">
        <v>872</v>
      </c>
      <c r="F55" s="28" t="s">
        <v>872</v>
      </c>
      <c r="G55" s="28" t="s">
        <v>872</v>
      </c>
      <c r="H55" s="28" t="s">
        <v>872</v>
      </c>
      <c r="I55" s="28" t="s">
        <v>872</v>
      </c>
      <c r="J55" s="28" t="s">
        <v>872</v>
      </c>
      <c r="K55" s="28" t="s">
        <v>872</v>
      </c>
      <c r="L55" s="28" t="s">
        <v>872</v>
      </c>
      <c r="M55" s="28" t="s">
        <v>872</v>
      </c>
      <c r="N55" s="28" t="s">
        <v>872</v>
      </c>
      <c r="O55" s="28" t="s">
        <v>872</v>
      </c>
      <c r="P55" s="28" t="s">
        <v>872</v>
      </c>
      <c r="Q55" s="28" t="s">
        <v>872</v>
      </c>
      <c r="R55" s="28" t="s">
        <v>872</v>
      </c>
      <c r="S55" s="28" t="s">
        <v>872</v>
      </c>
      <c r="T55" s="28" t="s">
        <v>872</v>
      </c>
      <c r="U55" s="28" t="s">
        <v>872</v>
      </c>
      <c r="V55" s="28" t="s">
        <v>872</v>
      </c>
      <c r="W55" s="28" t="s">
        <v>872</v>
      </c>
      <c r="X55" s="28" t="s">
        <v>872</v>
      </c>
      <c r="Y55" s="28" t="s">
        <v>872</v>
      </c>
      <c r="Z55" s="28" t="s">
        <v>872</v>
      </c>
      <c r="AA55" s="28" t="s">
        <v>872</v>
      </c>
      <c r="AB55" s="28" t="s">
        <v>872</v>
      </c>
      <c r="AC55" s="28" t="s">
        <v>872</v>
      </c>
      <c r="AD55" s="28" t="s">
        <v>872</v>
      </c>
      <c r="AE55" s="28" t="s">
        <v>872</v>
      </c>
      <c r="AF55" s="28" t="s">
        <v>872</v>
      </c>
      <c r="AG55" s="28" t="s">
        <v>872</v>
      </c>
      <c r="AH55" s="28" t="s">
        <v>872</v>
      </c>
    </row>
    <row r="56" spans="1:34" s="216" customFormat="1" ht="21.75" customHeight="1" x14ac:dyDescent="0.2">
      <c r="A56" s="130" t="s">
        <v>474</v>
      </c>
      <c r="B56" s="131" t="s">
        <v>877</v>
      </c>
      <c r="C56" s="132" t="s">
        <v>872</v>
      </c>
      <c r="D56" s="132" t="s">
        <v>872</v>
      </c>
      <c r="E56" s="138">
        <f>SUM(E57:E59)</f>
        <v>0</v>
      </c>
      <c r="F56" s="138">
        <f t="shared" ref="F56:AH56" si="7">SUM(F57:F59)</f>
        <v>0</v>
      </c>
      <c r="G56" s="138">
        <f t="shared" si="7"/>
        <v>0</v>
      </c>
      <c r="H56" s="160">
        <f t="shared" si="7"/>
        <v>1.6</v>
      </c>
      <c r="I56" s="138">
        <f t="shared" si="7"/>
        <v>0</v>
      </c>
      <c r="J56" s="138">
        <f t="shared" si="7"/>
        <v>0</v>
      </c>
      <c r="K56" s="138">
        <f t="shared" si="7"/>
        <v>0</v>
      </c>
      <c r="L56" s="138">
        <f t="shared" si="7"/>
        <v>0</v>
      </c>
      <c r="M56" s="160">
        <f t="shared" si="7"/>
        <v>0.8</v>
      </c>
      <c r="N56" s="138">
        <f t="shared" si="7"/>
        <v>0</v>
      </c>
      <c r="O56" s="138">
        <f t="shared" si="7"/>
        <v>0</v>
      </c>
      <c r="P56" s="138">
        <f t="shared" si="7"/>
        <v>0</v>
      </c>
      <c r="Q56" s="138">
        <f t="shared" si="7"/>
        <v>0</v>
      </c>
      <c r="R56" s="195">
        <f t="shared" si="7"/>
        <v>0.8</v>
      </c>
      <c r="S56" s="138">
        <f t="shared" si="7"/>
        <v>0</v>
      </c>
      <c r="T56" s="138">
        <f t="shared" si="7"/>
        <v>0</v>
      </c>
      <c r="U56" s="138">
        <f t="shared" si="7"/>
        <v>0</v>
      </c>
      <c r="V56" s="138">
        <f t="shared" si="7"/>
        <v>0</v>
      </c>
      <c r="W56" s="138">
        <f t="shared" si="7"/>
        <v>0</v>
      </c>
      <c r="X56" s="138">
        <f t="shared" si="7"/>
        <v>0</v>
      </c>
      <c r="Y56" s="138">
        <f t="shared" si="7"/>
        <v>0</v>
      </c>
      <c r="Z56" s="138">
        <f t="shared" si="7"/>
        <v>0</v>
      </c>
      <c r="AA56" s="138">
        <f t="shared" si="7"/>
        <v>0</v>
      </c>
      <c r="AB56" s="138">
        <f t="shared" si="7"/>
        <v>0</v>
      </c>
      <c r="AC56" s="138">
        <f t="shared" si="7"/>
        <v>0</v>
      </c>
      <c r="AD56" s="138">
        <f t="shared" si="7"/>
        <v>0</v>
      </c>
      <c r="AE56" s="138">
        <f t="shared" si="7"/>
        <v>0</v>
      </c>
      <c r="AF56" s="138">
        <f t="shared" si="7"/>
        <v>0</v>
      </c>
      <c r="AG56" s="138">
        <f t="shared" si="7"/>
        <v>0</v>
      </c>
      <c r="AH56" s="138">
        <f t="shared" si="7"/>
        <v>0</v>
      </c>
    </row>
    <row r="57" spans="1:34" s="216" customFormat="1" ht="12" x14ac:dyDescent="0.2">
      <c r="A57" s="134" t="s">
        <v>474</v>
      </c>
      <c r="B57" s="134" t="s">
        <v>932</v>
      </c>
      <c r="C57" s="219" t="s">
        <v>933</v>
      </c>
      <c r="D57" s="135" t="s">
        <v>872</v>
      </c>
      <c r="E57" s="139">
        <v>0</v>
      </c>
      <c r="F57" s="139">
        <v>0</v>
      </c>
      <c r="G57" s="139">
        <v>0</v>
      </c>
      <c r="H57" s="196">
        <v>0.8</v>
      </c>
      <c r="I57" s="139">
        <v>0</v>
      </c>
      <c r="J57" s="139">
        <v>0</v>
      </c>
      <c r="K57" s="139">
        <v>0</v>
      </c>
      <c r="L57" s="139">
        <v>0</v>
      </c>
      <c r="M57" s="196">
        <f>R57+W57+AB57+AG57</f>
        <v>0.8</v>
      </c>
      <c r="N57" s="139">
        <v>0</v>
      </c>
      <c r="O57" s="139">
        <v>0</v>
      </c>
      <c r="P57" s="139">
        <v>0</v>
      </c>
      <c r="Q57" s="139">
        <v>0</v>
      </c>
      <c r="R57" s="135">
        <v>0.8</v>
      </c>
      <c r="S57" s="139">
        <v>0</v>
      </c>
      <c r="T57" s="139">
        <v>0</v>
      </c>
      <c r="U57" s="139">
        <v>0</v>
      </c>
      <c r="V57" s="139">
        <v>0</v>
      </c>
      <c r="W57" s="139">
        <v>0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  <c r="AC57" s="139">
        <v>0</v>
      </c>
      <c r="AD57" s="139">
        <v>0</v>
      </c>
      <c r="AE57" s="139">
        <v>0</v>
      </c>
      <c r="AF57" s="139">
        <v>0</v>
      </c>
      <c r="AG57" s="139">
        <v>0</v>
      </c>
      <c r="AH57" s="139">
        <v>0</v>
      </c>
    </row>
    <row r="58" spans="1:34" s="216" customFormat="1" ht="12" x14ac:dyDescent="0.2">
      <c r="A58" s="134" t="s">
        <v>474</v>
      </c>
      <c r="B58" s="214" t="s">
        <v>934</v>
      </c>
      <c r="C58" s="219" t="s">
        <v>935</v>
      </c>
      <c r="D58" s="135" t="s">
        <v>872</v>
      </c>
      <c r="E58" s="139">
        <v>0</v>
      </c>
      <c r="F58" s="139">
        <v>0</v>
      </c>
      <c r="G58" s="139">
        <v>0</v>
      </c>
      <c r="H58" s="196">
        <v>0.4</v>
      </c>
      <c r="I58" s="139">
        <v>0</v>
      </c>
      <c r="J58" s="139">
        <v>0</v>
      </c>
      <c r="K58" s="139">
        <v>0</v>
      </c>
      <c r="L58" s="139">
        <v>0</v>
      </c>
      <c r="M58" s="139">
        <f>R58+W58+AB58+AG58</f>
        <v>0</v>
      </c>
      <c r="N58" s="139">
        <v>0</v>
      </c>
      <c r="O58" s="139">
        <v>0</v>
      </c>
      <c r="P58" s="139">
        <v>0</v>
      </c>
      <c r="Q58" s="139">
        <v>0</v>
      </c>
      <c r="R58" s="139">
        <v>0</v>
      </c>
      <c r="S58" s="139">
        <v>0</v>
      </c>
      <c r="T58" s="139">
        <v>0</v>
      </c>
      <c r="U58" s="139">
        <v>0</v>
      </c>
      <c r="V58" s="139">
        <v>0</v>
      </c>
      <c r="W58" s="139">
        <v>0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  <c r="AC58" s="139">
        <v>0</v>
      </c>
      <c r="AD58" s="139">
        <v>0</v>
      </c>
      <c r="AE58" s="139">
        <v>0</v>
      </c>
      <c r="AF58" s="139">
        <v>0</v>
      </c>
      <c r="AG58" s="139">
        <v>0</v>
      </c>
      <c r="AH58" s="139">
        <v>0</v>
      </c>
    </row>
    <row r="59" spans="1:34" s="216" customFormat="1" ht="12" x14ac:dyDescent="0.2">
      <c r="A59" s="134" t="s">
        <v>474</v>
      </c>
      <c r="B59" s="214" t="s">
        <v>936</v>
      </c>
      <c r="C59" s="219" t="s">
        <v>937</v>
      </c>
      <c r="D59" s="135" t="s">
        <v>872</v>
      </c>
      <c r="E59" s="139">
        <v>0</v>
      </c>
      <c r="F59" s="139">
        <v>0</v>
      </c>
      <c r="G59" s="139">
        <v>0</v>
      </c>
      <c r="H59" s="196">
        <v>0.4</v>
      </c>
      <c r="I59" s="139">
        <v>0</v>
      </c>
      <c r="J59" s="139">
        <v>0</v>
      </c>
      <c r="K59" s="139">
        <v>0</v>
      </c>
      <c r="L59" s="139">
        <v>0</v>
      </c>
      <c r="M59" s="139">
        <f>R59+W59+AB59+AG59</f>
        <v>0</v>
      </c>
      <c r="N59" s="139">
        <v>0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39">
        <v>0</v>
      </c>
      <c r="W59" s="139">
        <v>0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  <c r="AC59" s="139">
        <v>0</v>
      </c>
      <c r="AD59" s="139">
        <v>0</v>
      </c>
      <c r="AE59" s="139">
        <v>0</v>
      </c>
      <c r="AF59" s="139">
        <v>0</v>
      </c>
      <c r="AG59" s="139">
        <v>0</v>
      </c>
      <c r="AH59" s="139">
        <v>0</v>
      </c>
    </row>
    <row r="60" spans="1:34" s="216" customFormat="1" ht="24" x14ac:dyDescent="0.2">
      <c r="A60" s="123" t="s">
        <v>479</v>
      </c>
      <c r="B60" s="124" t="s">
        <v>878</v>
      </c>
      <c r="C60" s="28" t="s">
        <v>872</v>
      </c>
      <c r="D60" s="28" t="s">
        <v>872</v>
      </c>
      <c r="E60" s="28" t="s">
        <v>872</v>
      </c>
      <c r="F60" s="28" t="s">
        <v>872</v>
      </c>
      <c r="G60" s="28" t="s">
        <v>872</v>
      </c>
      <c r="H60" s="28" t="s">
        <v>872</v>
      </c>
      <c r="I60" s="28" t="s">
        <v>872</v>
      </c>
      <c r="J60" s="28" t="s">
        <v>872</v>
      </c>
      <c r="K60" s="28" t="s">
        <v>872</v>
      </c>
      <c r="L60" s="28" t="s">
        <v>872</v>
      </c>
      <c r="M60" s="28" t="s">
        <v>872</v>
      </c>
      <c r="N60" s="28" t="s">
        <v>872</v>
      </c>
      <c r="O60" s="28" t="s">
        <v>872</v>
      </c>
      <c r="P60" s="28" t="s">
        <v>872</v>
      </c>
      <c r="Q60" s="28" t="s">
        <v>872</v>
      </c>
      <c r="R60" s="28" t="s">
        <v>872</v>
      </c>
      <c r="S60" s="28" t="s">
        <v>872</v>
      </c>
      <c r="T60" s="28" t="s">
        <v>872</v>
      </c>
      <c r="U60" s="28" t="s">
        <v>872</v>
      </c>
      <c r="V60" s="28" t="s">
        <v>872</v>
      </c>
      <c r="W60" s="28" t="s">
        <v>872</v>
      </c>
      <c r="X60" s="28" t="s">
        <v>872</v>
      </c>
      <c r="Y60" s="28" t="s">
        <v>872</v>
      </c>
      <c r="Z60" s="28" t="s">
        <v>872</v>
      </c>
      <c r="AA60" s="28" t="s">
        <v>872</v>
      </c>
      <c r="AB60" s="28" t="s">
        <v>872</v>
      </c>
      <c r="AC60" s="28" t="s">
        <v>872</v>
      </c>
      <c r="AD60" s="28" t="s">
        <v>872</v>
      </c>
      <c r="AE60" s="28" t="s">
        <v>872</v>
      </c>
      <c r="AF60" s="28" t="s">
        <v>872</v>
      </c>
      <c r="AG60" s="28" t="s">
        <v>872</v>
      </c>
      <c r="AH60" s="28" t="s">
        <v>872</v>
      </c>
    </row>
    <row r="61" spans="1:34" s="216" customFormat="1" ht="24" x14ac:dyDescent="0.2">
      <c r="A61" s="127" t="s">
        <v>487</v>
      </c>
      <c r="B61" s="128" t="s">
        <v>879</v>
      </c>
      <c r="C61" s="129" t="s">
        <v>872</v>
      </c>
      <c r="D61" s="129" t="s">
        <v>872</v>
      </c>
      <c r="E61" s="163">
        <f t="shared" ref="E61:AH61" si="8">E62</f>
        <v>0</v>
      </c>
      <c r="F61" s="163">
        <f t="shared" si="8"/>
        <v>0</v>
      </c>
      <c r="G61" s="198">
        <f t="shared" si="8"/>
        <v>4.25</v>
      </c>
      <c r="H61" s="163">
        <f t="shared" si="8"/>
        <v>0</v>
      </c>
      <c r="I61" s="163">
        <f t="shared" si="8"/>
        <v>0</v>
      </c>
      <c r="J61" s="163">
        <f t="shared" si="8"/>
        <v>0</v>
      </c>
      <c r="K61" s="163">
        <f t="shared" si="8"/>
        <v>0</v>
      </c>
      <c r="L61" s="198">
        <f t="shared" si="8"/>
        <v>3.4000000000000004</v>
      </c>
      <c r="M61" s="163">
        <f t="shared" si="8"/>
        <v>0</v>
      </c>
      <c r="N61" s="163">
        <f t="shared" si="8"/>
        <v>0</v>
      </c>
      <c r="O61" s="163">
        <f t="shared" si="8"/>
        <v>0</v>
      </c>
      <c r="P61" s="163">
        <f t="shared" si="8"/>
        <v>0</v>
      </c>
      <c r="Q61" s="198">
        <f t="shared" si="8"/>
        <v>1</v>
      </c>
      <c r="R61" s="163">
        <f t="shared" si="8"/>
        <v>0</v>
      </c>
      <c r="S61" s="163">
        <f t="shared" si="8"/>
        <v>0</v>
      </c>
      <c r="T61" s="163">
        <f t="shared" si="8"/>
        <v>0</v>
      </c>
      <c r="U61" s="163">
        <f t="shared" si="8"/>
        <v>0</v>
      </c>
      <c r="V61" s="198">
        <f t="shared" si="8"/>
        <v>2.4</v>
      </c>
      <c r="W61" s="163">
        <f t="shared" si="8"/>
        <v>0</v>
      </c>
      <c r="X61" s="163">
        <f t="shared" si="8"/>
        <v>0</v>
      </c>
      <c r="Y61" s="163">
        <f t="shared" si="8"/>
        <v>0</v>
      </c>
      <c r="Z61" s="163">
        <f t="shared" si="8"/>
        <v>0</v>
      </c>
      <c r="AA61" s="163">
        <f t="shared" si="8"/>
        <v>0</v>
      </c>
      <c r="AB61" s="163">
        <f t="shared" si="8"/>
        <v>0</v>
      </c>
      <c r="AC61" s="163">
        <f t="shared" si="8"/>
        <v>0</v>
      </c>
      <c r="AD61" s="163">
        <f t="shared" si="8"/>
        <v>0</v>
      </c>
      <c r="AE61" s="163">
        <f t="shared" si="8"/>
        <v>0</v>
      </c>
      <c r="AF61" s="163">
        <f t="shared" si="8"/>
        <v>0</v>
      </c>
      <c r="AG61" s="163">
        <f t="shared" si="8"/>
        <v>0</v>
      </c>
      <c r="AH61" s="163">
        <f t="shared" si="8"/>
        <v>0</v>
      </c>
    </row>
    <row r="62" spans="1:34" s="216" customFormat="1" ht="21.75" customHeight="1" x14ac:dyDescent="0.2">
      <c r="A62" s="130" t="s">
        <v>880</v>
      </c>
      <c r="B62" s="131" t="s">
        <v>881</v>
      </c>
      <c r="C62" s="132" t="s">
        <v>872</v>
      </c>
      <c r="D62" s="132" t="s">
        <v>872</v>
      </c>
      <c r="E62" s="138">
        <f>SUM(E63:E65)</f>
        <v>0</v>
      </c>
      <c r="F62" s="138">
        <f>SUM(F63:F65)</f>
        <v>0</v>
      </c>
      <c r="G62" s="160">
        <f t="shared" ref="G62:AH62" si="9">SUM(G63:G66)</f>
        <v>4.25</v>
      </c>
      <c r="H62" s="138">
        <f t="shared" si="9"/>
        <v>0</v>
      </c>
      <c r="I62" s="138">
        <f t="shared" si="9"/>
        <v>0</v>
      </c>
      <c r="J62" s="138">
        <f t="shared" si="9"/>
        <v>0</v>
      </c>
      <c r="K62" s="138">
        <f t="shared" si="9"/>
        <v>0</v>
      </c>
      <c r="L62" s="160">
        <f t="shared" si="9"/>
        <v>3.4000000000000004</v>
      </c>
      <c r="M62" s="138">
        <f t="shared" si="9"/>
        <v>0</v>
      </c>
      <c r="N62" s="138">
        <f t="shared" si="9"/>
        <v>0</v>
      </c>
      <c r="O62" s="138">
        <f t="shared" si="9"/>
        <v>0</v>
      </c>
      <c r="P62" s="138">
        <f t="shared" si="9"/>
        <v>0</v>
      </c>
      <c r="Q62" s="160">
        <f t="shared" si="9"/>
        <v>1</v>
      </c>
      <c r="R62" s="138">
        <f t="shared" si="9"/>
        <v>0</v>
      </c>
      <c r="S62" s="138">
        <f t="shared" si="9"/>
        <v>0</v>
      </c>
      <c r="T62" s="138">
        <f t="shared" si="9"/>
        <v>0</v>
      </c>
      <c r="U62" s="138">
        <f t="shared" si="9"/>
        <v>0</v>
      </c>
      <c r="V62" s="160">
        <f t="shared" si="9"/>
        <v>2.4</v>
      </c>
      <c r="W62" s="138">
        <f t="shared" si="9"/>
        <v>0</v>
      </c>
      <c r="X62" s="138">
        <f t="shared" si="9"/>
        <v>0</v>
      </c>
      <c r="Y62" s="138">
        <f t="shared" si="9"/>
        <v>0</v>
      </c>
      <c r="Z62" s="138">
        <f t="shared" si="9"/>
        <v>0</v>
      </c>
      <c r="AA62" s="138">
        <f t="shared" si="9"/>
        <v>0</v>
      </c>
      <c r="AB62" s="138">
        <f t="shared" si="9"/>
        <v>0</v>
      </c>
      <c r="AC62" s="138">
        <f t="shared" si="9"/>
        <v>0</v>
      </c>
      <c r="AD62" s="138">
        <f t="shared" si="9"/>
        <v>0</v>
      </c>
      <c r="AE62" s="138">
        <f t="shared" si="9"/>
        <v>0</v>
      </c>
      <c r="AF62" s="138">
        <f t="shared" si="9"/>
        <v>0</v>
      </c>
      <c r="AG62" s="138">
        <f t="shared" si="9"/>
        <v>0</v>
      </c>
      <c r="AH62" s="138">
        <f t="shared" si="9"/>
        <v>0</v>
      </c>
    </row>
    <row r="63" spans="1:34" s="216" customFormat="1" ht="22.5" customHeight="1" outlineLevel="2" x14ac:dyDescent="0.2">
      <c r="A63" s="83" t="s">
        <v>882</v>
      </c>
      <c r="B63" s="134" t="s">
        <v>938</v>
      </c>
      <c r="C63" s="288" t="s">
        <v>939</v>
      </c>
      <c r="D63" s="135" t="s">
        <v>872</v>
      </c>
      <c r="E63" s="139">
        <f>Ф13!G66</f>
        <v>0</v>
      </c>
      <c r="F63" s="139">
        <f>Ф13!H66</f>
        <v>0</v>
      </c>
      <c r="G63" s="221">
        <v>1</v>
      </c>
      <c r="H63" s="139">
        <v>0</v>
      </c>
      <c r="I63" s="139">
        <v>0</v>
      </c>
      <c r="J63" s="139">
        <f t="shared" ref="J63:N65" si="10">Y63</f>
        <v>0</v>
      </c>
      <c r="K63" s="139">
        <f t="shared" si="10"/>
        <v>0</v>
      </c>
      <c r="L63" s="196">
        <f>Q63+V63+AA63+AF63</f>
        <v>1</v>
      </c>
      <c r="M63" s="139">
        <f t="shared" si="10"/>
        <v>0</v>
      </c>
      <c r="N63" s="139">
        <f t="shared" si="10"/>
        <v>0</v>
      </c>
      <c r="O63" s="139">
        <v>0</v>
      </c>
      <c r="P63" s="139">
        <v>0</v>
      </c>
      <c r="Q63" s="196">
        <v>1</v>
      </c>
      <c r="R63" s="139">
        <v>0</v>
      </c>
      <c r="S63" s="139">
        <v>0</v>
      </c>
      <c r="T63" s="139">
        <v>0</v>
      </c>
      <c r="U63" s="139">
        <v>0</v>
      </c>
      <c r="V63" s="139">
        <f>Ф13!BF64</f>
        <v>0</v>
      </c>
      <c r="W63" s="139">
        <v>0</v>
      </c>
      <c r="X63" s="139">
        <v>0</v>
      </c>
      <c r="Y63" s="139">
        <v>0</v>
      </c>
      <c r="Z63" s="139">
        <v>0</v>
      </c>
      <c r="AA63" s="139">
        <v>0</v>
      </c>
      <c r="AB63" s="139">
        <v>0</v>
      </c>
      <c r="AC63" s="139">
        <v>0</v>
      </c>
      <c r="AD63" s="139">
        <v>0</v>
      </c>
      <c r="AE63" s="139">
        <v>0</v>
      </c>
      <c r="AF63" s="139">
        <v>0</v>
      </c>
      <c r="AG63" s="135">
        <v>0</v>
      </c>
      <c r="AH63" s="135">
        <v>0</v>
      </c>
    </row>
    <row r="64" spans="1:34" s="216" customFormat="1" ht="22.5" customHeight="1" outlineLevel="2" x14ac:dyDescent="0.2">
      <c r="A64" s="83" t="s">
        <v>882</v>
      </c>
      <c r="B64" s="214" t="s">
        <v>940</v>
      </c>
      <c r="C64" s="288" t="s">
        <v>941</v>
      </c>
      <c r="D64" s="135" t="s">
        <v>872</v>
      </c>
      <c r="E64" s="139">
        <f>Ф13!G67</f>
        <v>0</v>
      </c>
      <c r="F64" s="139">
        <f>Ф13!H67</f>
        <v>0</v>
      </c>
      <c r="G64" s="221">
        <v>1.7</v>
      </c>
      <c r="H64" s="139">
        <v>0</v>
      </c>
      <c r="I64" s="139">
        <v>0</v>
      </c>
      <c r="J64" s="139">
        <v>0</v>
      </c>
      <c r="K64" s="139">
        <v>0</v>
      </c>
      <c r="L64" s="139">
        <f>Q64+V64+AA64+AF64</f>
        <v>1.7</v>
      </c>
      <c r="M64" s="139">
        <f t="shared" si="10"/>
        <v>0</v>
      </c>
      <c r="N64" s="139">
        <f t="shared" si="10"/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96">
        <v>1.7</v>
      </c>
      <c r="W64" s="139">
        <v>0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  <c r="AC64" s="139">
        <v>0</v>
      </c>
      <c r="AD64" s="139">
        <v>0</v>
      </c>
      <c r="AE64" s="139">
        <v>0</v>
      </c>
      <c r="AF64" s="139">
        <v>0</v>
      </c>
      <c r="AG64" s="135">
        <v>0</v>
      </c>
      <c r="AH64" s="135">
        <v>0</v>
      </c>
    </row>
    <row r="65" spans="1:34" s="216" customFormat="1" ht="18" customHeight="1" outlineLevel="2" x14ac:dyDescent="0.2">
      <c r="A65" s="83" t="s">
        <v>882</v>
      </c>
      <c r="B65" s="214" t="s">
        <v>942</v>
      </c>
      <c r="C65" s="288" t="s">
        <v>943</v>
      </c>
      <c r="D65" s="135" t="s">
        <v>872</v>
      </c>
      <c r="E65" s="139">
        <f>Ф13!G69</f>
        <v>0</v>
      </c>
      <c r="F65" s="139">
        <f>Ф13!H69</f>
        <v>0</v>
      </c>
      <c r="G65" s="221">
        <v>0.7</v>
      </c>
      <c r="H65" s="139">
        <v>0</v>
      </c>
      <c r="I65" s="139">
        <v>0</v>
      </c>
      <c r="J65" s="139">
        <f t="shared" si="10"/>
        <v>0</v>
      </c>
      <c r="K65" s="139">
        <f t="shared" si="10"/>
        <v>0</v>
      </c>
      <c r="L65" s="139">
        <f>Q65+V65+AA65+AF65</f>
        <v>0.7</v>
      </c>
      <c r="M65" s="139">
        <f t="shared" si="10"/>
        <v>0</v>
      </c>
      <c r="N65" s="139">
        <f t="shared" si="10"/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96">
        <v>0.7</v>
      </c>
      <c r="W65" s="139">
        <v>0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  <c r="AC65" s="139">
        <v>0</v>
      </c>
      <c r="AD65" s="139">
        <v>0</v>
      </c>
      <c r="AE65" s="139">
        <v>0</v>
      </c>
      <c r="AF65" s="139">
        <v>0</v>
      </c>
      <c r="AG65" s="135">
        <v>0</v>
      </c>
      <c r="AH65" s="135">
        <v>0</v>
      </c>
    </row>
    <row r="66" spans="1:34" s="216" customFormat="1" ht="21" customHeight="1" outlineLevel="2" x14ac:dyDescent="0.2">
      <c r="A66" s="83" t="s">
        <v>882</v>
      </c>
      <c r="B66" s="214" t="s">
        <v>944</v>
      </c>
      <c r="C66" s="288" t="s">
        <v>945</v>
      </c>
      <c r="D66" s="135" t="s">
        <v>872</v>
      </c>
      <c r="E66" s="139">
        <f>Ф13!G70</f>
        <v>0</v>
      </c>
      <c r="F66" s="139">
        <f>Ф13!H70</f>
        <v>0</v>
      </c>
      <c r="G66" s="221">
        <v>0.85</v>
      </c>
      <c r="H66" s="139">
        <v>0</v>
      </c>
      <c r="I66" s="139">
        <v>0</v>
      </c>
      <c r="J66" s="139">
        <f>Y66</f>
        <v>0</v>
      </c>
      <c r="K66" s="139">
        <f>Z66</f>
        <v>0</v>
      </c>
      <c r="L66" s="139">
        <f>Q66+V66+AA66+AF66</f>
        <v>0</v>
      </c>
      <c r="M66" s="139">
        <f>AB66</f>
        <v>0</v>
      </c>
      <c r="N66" s="139">
        <f>AC66</f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39">
        <f>Ф13!BF67</f>
        <v>0</v>
      </c>
      <c r="W66" s="139">
        <v>0</v>
      </c>
      <c r="X66" s="139">
        <v>0</v>
      </c>
      <c r="Y66" s="139">
        <v>0</v>
      </c>
      <c r="Z66" s="139">
        <v>0</v>
      </c>
      <c r="AA66" s="139">
        <v>0</v>
      </c>
      <c r="AB66" s="139">
        <v>0</v>
      </c>
      <c r="AC66" s="139">
        <v>0</v>
      </c>
      <c r="AD66" s="139">
        <v>0</v>
      </c>
      <c r="AE66" s="139">
        <v>0</v>
      </c>
      <c r="AF66" s="139">
        <v>0</v>
      </c>
      <c r="AG66" s="135">
        <v>0</v>
      </c>
      <c r="AH66" s="135">
        <v>0</v>
      </c>
    </row>
    <row r="67" spans="1:34" s="216" customFormat="1" ht="33" hidden="1" customHeight="1" x14ac:dyDescent="0.2">
      <c r="A67" s="123" t="s">
        <v>883</v>
      </c>
      <c r="B67" s="124" t="s">
        <v>884</v>
      </c>
      <c r="C67" s="28" t="s">
        <v>872</v>
      </c>
      <c r="D67" s="28" t="s">
        <v>872</v>
      </c>
      <c r="E67" s="28">
        <f t="shared" ref="E67:AD68" si="11">E68</f>
        <v>0</v>
      </c>
      <c r="F67" s="28">
        <f t="shared" si="11"/>
        <v>0</v>
      </c>
      <c r="G67" s="28">
        <f t="shared" si="11"/>
        <v>0</v>
      </c>
      <c r="H67" s="28">
        <f t="shared" si="11"/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</row>
    <row r="68" spans="1:34" s="216" customFormat="1" ht="33" hidden="1" customHeight="1" x14ac:dyDescent="0.2">
      <c r="A68" s="123" t="s">
        <v>489</v>
      </c>
      <c r="B68" s="124" t="s">
        <v>885</v>
      </c>
      <c r="C68" s="28">
        <f>C69</f>
        <v>0</v>
      </c>
      <c r="D68" s="28" t="s">
        <v>872</v>
      </c>
      <c r="E68" s="28">
        <f t="shared" si="11"/>
        <v>0</v>
      </c>
      <c r="F68" s="28">
        <f t="shared" si="11"/>
        <v>0</v>
      </c>
      <c r="G68" s="28">
        <f t="shared" si="11"/>
        <v>0</v>
      </c>
      <c r="H68" s="28">
        <f t="shared" si="11"/>
        <v>0</v>
      </c>
      <c r="I68" s="185">
        <f>I69</f>
        <v>0</v>
      </c>
      <c r="J68" s="28">
        <f t="shared" si="11"/>
        <v>0</v>
      </c>
      <c r="K68" s="28">
        <f t="shared" si="11"/>
        <v>0</v>
      </c>
      <c r="L68" s="28">
        <f t="shared" si="11"/>
        <v>0</v>
      </c>
      <c r="M68" s="28">
        <f t="shared" si="11"/>
        <v>0</v>
      </c>
      <c r="N68" s="28">
        <f t="shared" si="11"/>
        <v>0</v>
      </c>
      <c r="O68" s="28">
        <f t="shared" si="11"/>
        <v>0</v>
      </c>
      <c r="P68" s="28">
        <f t="shared" si="11"/>
        <v>0</v>
      </c>
      <c r="Q68" s="28">
        <f t="shared" si="11"/>
        <v>0</v>
      </c>
      <c r="R68" s="28">
        <f t="shared" si="11"/>
        <v>0</v>
      </c>
      <c r="S68" s="28">
        <f t="shared" si="11"/>
        <v>0</v>
      </c>
      <c r="T68" s="28">
        <f t="shared" si="11"/>
        <v>0</v>
      </c>
      <c r="U68" s="28">
        <f t="shared" si="11"/>
        <v>0</v>
      </c>
      <c r="V68" s="28">
        <f t="shared" si="11"/>
        <v>0</v>
      </c>
      <c r="W68" s="28">
        <f t="shared" si="11"/>
        <v>0</v>
      </c>
      <c r="X68" s="28">
        <f t="shared" si="11"/>
        <v>0</v>
      </c>
      <c r="Y68" s="28">
        <f t="shared" si="11"/>
        <v>0</v>
      </c>
      <c r="Z68" s="28">
        <f t="shared" si="11"/>
        <v>0</v>
      </c>
      <c r="AA68" s="28">
        <f t="shared" si="11"/>
        <v>0</v>
      </c>
      <c r="AB68" s="28">
        <f t="shared" si="11"/>
        <v>0</v>
      </c>
      <c r="AC68" s="28">
        <f t="shared" si="11"/>
        <v>0</v>
      </c>
      <c r="AD68" s="28">
        <f t="shared" si="11"/>
        <v>0</v>
      </c>
      <c r="AE68" s="28">
        <f>AE69</f>
        <v>0</v>
      </c>
      <c r="AF68" s="28">
        <f>AF69</f>
        <v>0</v>
      </c>
      <c r="AG68" s="28">
        <f>AG69</f>
        <v>0</v>
      </c>
      <c r="AH68" s="28">
        <f>AH69</f>
        <v>0</v>
      </c>
    </row>
    <row r="69" spans="1:34" s="216" customFormat="1" ht="27" customHeight="1" outlineLevel="1" x14ac:dyDescent="0.2">
      <c r="A69" s="130" t="s">
        <v>491</v>
      </c>
      <c r="B69" s="131" t="s">
        <v>886</v>
      </c>
      <c r="C69" s="132">
        <v>0</v>
      </c>
      <c r="D69" s="132" t="s">
        <v>872</v>
      </c>
      <c r="E69" s="138">
        <v>0</v>
      </c>
      <c r="F69" s="138">
        <v>0</v>
      </c>
      <c r="G69" s="138">
        <v>0</v>
      </c>
      <c r="H69" s="138">
        <v>0</v>
      </c>
      <c r="I69" s="138"/>
      <c r="J69" s="132">
        <v>0</v>
      </c>
      <c r="K69" s="132">
        <v>0</v>
      </c>
      <c r="L69" s="132">
        <v>0</v>
      </c>
      <c r="M69" s="132">
        <v>0</v>
      </c>
      <c r="N69" s="132"/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/>
      <c r="Y69" s="132">
        <v>0</v>
      </c>
      <c r="Z69" s="132">
        <v>0</v>
      </c>
      <c r="AA69" s="132">
        <v>0</v>
      </c>
      <c r="AB69" s="132">
        <v>0</v>
      </c>
      <c r="AC69" s="132"/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</row>
    <row r="70" spans="1:34" s="216" customFormat="1" ht="24" outlineLevel="1" x14ac:dyDescent="0.2">
      <c r="A70" s="123" t="s">
        <v>494</v>
      </c>
      <c r="B70" s="124" t="s">
        <v>887</v>
      </c>
      <c r="C70" s="28">
        <v>0</v>
      </c>
      <c r="D70" s="28" t="s">
        <v>872</v>
      </c>
      <c r="E70" s="28" t="s">
        <v>872</v>
      </c>
      <c r="F70" s="28" t="s">
        <v>872</v>
      </c>
      <c r="G70" s="28" t="s">
        <v>872</v>
      </c>
      <c r="H70" s="28" t="s">
        <v>872</v>
      </c>
      <c r="I70" s="28" t="s">
        <v>872</v>
      </c>
      <c r="J70" s="28" t="s">
        <v>872</v>
      </c>
      <c r="K70" s="28" t="s">
        <v>872</v>
      </c>
      <c r="L70" s="28" t="s">
        <v>872</v>
      </c>
      <c r="M70" s="28" t="s">
        <v>872</v>
      </c>
      <c r="N70" s="28" t="s">
        <v>872</v>
      </c>
      <c r="O70" s="28" t="s">
        <v>872</v>
      </c>
      <c r="P70" s="28" t="s">
        <v>872</v>
      </c>
      <c r="Q70" s="28" t="s">
        <v>872</v>
      </c>
      <c r="R70" s="28" t="s">
        <v>872</v>
      </c>
      <c r="S70" s="28" t="s">
        <v>872</v>
      </c>
      <c r="T70" s="28" t="s">
        <v>872</v>
      </c>
      <c r="U70" s="28" t="s">
        <v>872</v>
      </c>
      <c r="V70" s="28" t="s">
        <v>872</v>
      </c>
      <c r="W70" s="28" t="s">
        <v>872</v>
      </c>
      <c r="X70" s="28" t="s">
        <v>872</v>
      </c>
      <c r="Y70" s="28" t="s">
        <v>872</v>
      </c>
      <c r="Z70" s="28" t="s">
        <v>872</v>
      </c>
      <c r="AA70" s="28" t="s">
        <v>872</v>
      </c>
      <c r="AB70" s="28" t="s">
        <v>872</v>
      </c>
      <c r="AC70" s="28" t="s">
        <v>872</v>
      </c>
      <c r="AD70" s="28" t="s">
        <v>872</v>
      </c>
      <c r="AE70" s="28" t="s">
        <v>872</v>
      </c>
      <c r="AF70" s="28" t="s">
        <v>872</v>
      </c>
      <c r="AG70" s="28" t="s">
        <v>872</v>
      </c>
      <c r="AH70" s="28" t="s">
        <v>872</v>
      </c>
    </row>
    <row r="71" spans="1:34" s="216" customFormat="1" ht="24" outlineLevel="1" x14ac:dyDescent="0.2">
      <c r="A71" s="123" t="s">
        <v>495</v>
      </c>
      <c r="B71" s="124" t="s">
        <v>888</v>
      </c>
      <c r="C71" s="28">
        <v>0</v>
      </c>
      <c r="D71" s="28" t="s">
        <v>872</v>
      </c>
      <c r="E71" s="28" t="s">
        <v>872</v>
      </c>
      <c r="F71" s="28" t="s">
        <v>872</v>
      </c>
      <c r="G71" s="28" t="s">
        <v>872</v>
      </c>
      <c r="H71" s="28" t="s">
        <v>872</v>
      </c>
      <c r="I71" s="28" t="s">
        <v>872</v>
      </c>
      <c r="J71" s="28" t="s">
        <v>872</v>
      </c>
      <c r="K71" s="28" t="s">
        <v>872</v>
      </c>
      <c r="L71" s="28" t="s">
        <v>872</v>
      </c>
      <c r="M71" s="28" t="s">
        <v>872</v>
      </c>
      <c r="N71" s="28" t="s">
        <v>872</v>
      </c>
      <c r="O71" s="28" t="s">
        <v>872</v>
      </c>
      <c r="P71" s="28" t="s">
        <v>872</v>
      </c>
      <c r="Q71" s="28" t="s">
        <v>872</v>
      </c>
      <c r="R71" s="28" t="s">
        <v>872</v>
      </c>
      <c r="S71" s="28" t="s">
        <v>872</v>
      </c>
      <c r="T71" s="28" t="s">
        <v>872</v>
      </c>
      <c r="U71" s="28" t="s">
        <v>872</v>
      </c>
      <c r="V71" s="28" t="s">
        <v>872</v>
      </c>
      <c r="W71" s="28" t="s">
        <v>872</v>
      </c>
      <c r="X71" s="28" t="s">
        <v>872</v>
      </c>
      <c r="Y71" s="28" t="s">
        <v>872</v>
      </c>
      <c r="Z71" s="28" t="s">
        <v>872</v>
      </c>
      <c r="AA71" s="28" t="s">
        <v>872</v>
      </c>
      <c r="AB71" s="28" t="s">
        <v>872</v>
      </c>
      <c r="AC71" s="28" t="s">
        <v>872</v>
      </c>
      <c r="AD71" s="28" t="s">
        <v>872</v>
      </c>
      <c r="AE71" s="28" t="s">
        <v>872</v>
      </c>
      <c r="AF71" s="28" t="s">
        <v>872</v>
      </c>
      <c r="AG71" s="28" t="s">
        <v>872</v>
      </c>
      <c r="AH71" s="28" t="s">
        <v>872</v>
      </c>
    </row>
    <row r="72" spans="1:34" s="216" customFormat="1" ht="24" outlineLevel="1" x14ac:dyDescent="0.2">
      <c r="A72" s="123" t="s">
        <v>496</v>
      </c>
      <c r="B72" s="124" t="s">
        <v>889</v>
      </c>
      <c r="C72" s="28">
        <v>0</v>
      </c>
      <c r="D72" s="28" t="s">
        <v>872</v>
      </c>
      <c r="E72" s="28" t="s">
        <v>872</v>
      </c>
      <c r="F72" s="28" t="s">
        <v>872</v>
      </c>
      <c r="G72" s="28" t="s">
        <v>872</v>
      </c>
      <c r="H72" s="28" t="s">
        <v>872</v>
      </c>
      <c r="I72" s="28" t="s">
        <v>872</v>
      </c>
      <c r="J72" s="28" t="s">
        <v>872</v>
      </c>
      <c r="K72" s="28" t="s">
        <v>872</v>
      </c>
      <c r="L72" s="28" t="s">
        <v>872</v>
      </c>
      <c r="M72" s="28" t="s">
        <v>872</v>
      </c>
      <c r="N72" s="28" t="s">
        <v>872</v>
      </c>
      <c r="O72" s="28" t="s">
        <v>872</v>
      </c>
      <c r="P72" s="28" t="s">
        <v>872</v>
      </c>
      <c r="Q72" s="28" t="s">
        <v>872</v>
      </c>
      <c r="R72" s="28" t="s">
        <v>872</v>
      </c>
      <c r="S72" s="28" t="s">
        <v>872</v>
      </c>
      <c r="T72" s="28" t="s">
        <v>872</v>
      </c>
      <c r="U72" s="28" t="s">
        <v>872</v>
      </c>
      <c r="V72" s="28" t="s">
        <v>872</v>
      </c>
      <c r="W72" s="28" t="s">
        <v>872</v>
      </c>
      <c r="X72" s="28" t="s">
        <v>872</v>
      </c>
      <c r="Y72" s="28" t="s">
        <v>872</v>
      </c>
      <c r="Z72" s="28" t="s">
        <v>872</v>
      </c>
      <c r="AA72" s="28" t="s">
        <v>872</v>
      </c>
      <c r="AB72" s="28" t="s">
        <v>872</v>
      </c>
      <c r="AC72" s="28" t="s">
        <v>872</v>
      </c>
      <c r="AD72" s="28" t="s">
        <v>872</v>
      </c>
      <c r="AE72" s="28" t="s">
        <v>872</v>
      </c>
      <c r="AF72" s="28" t="s">
        <v>872</v>
      </c>
      <c r="AG72" s="28" t="s">
        <v>872</v>
      </c>
      <c r="AH72" s="28" t="s">
        <v>872</v>
      </c>
    </row>
    <row r="73" spans="1:34" s="216" customFormat="1" ht="24" outlineLevel="1" x14ac:dyDescent="0.2">
      <c r="A73" s="123" t="s">
        <v>497</v>
      </c>
      <c r="B73" s="124" t="s">
        <v>890</v>
      </c>
      <c r="C73" s="28">
        <v>0</v>
      </c>
      <c r="D73" s="28" t="s">
        <v>872</v>
      </c>
      <c r="E73" s="28" t="s">
        <v>872</v>
      </c>
      <c r="F73" s="28" t="s">
        <v>872</v>
      </c>
      <c r="G73" s="28" t="s">
        <v>872</v>
      </c>
      <c r="H73" s="28" t="s">
        <v>872</v>
      </c>
      <c r="I73" s="28" t="s">
        <v>872</v>
      </c>
      <c r="J73" s="28" t="s">
        <v>872</v>
      </c>
      <c r="K73" s="28" t="s">
        <v>872</v>
      </c>
      <c r="L73" s="28" t="s">
        <v>872</v>
      </c>
      <c r="M73" s="28" t="s">
        <v>872</v>
      </c>
      <c r="N73" s="28" t="s">
        <v>872</v>
      </c>
      <c r="O73" s="28" t="s">
        <v>872</v>
      </c>
      <c r="P73" s="28" t="s">
        <v>872</v>
      </c>
      <c r="Q73" s="28" t="s">
        <v>872</v>
      </c>
      <c r="R73" s="28" t="s">
        <v>872</v>
      </c>
      <c r="S73" s="28" t="s">
        <v>872</v>
      </c>
      <c r="T73" s="28" t="s">
        <v>872</v>
      </c>
      <c r="U73" s="28" t="s">
        <v>872</v>
      </c>
      <c r="V73" s="28" t="s">
        <v>872</v>
      </c>
      <c r="W73" s="28" t="s">
        <v>872</v>
      </c>
      <c r="X73" s="28" t="s">
        <v>872</v>
      </c>
      <c r="Y73" s="28" t="s">
        <v>872</v>
      </c>
      <c r="Z73" s="28" t="s">
        <v>872</v>
      </c>
      <c r="AA73" s="28" t="s">
        <v>872</v>
      </c>
      <c r="AB73" s="28" t="s">
        <v>872</v>
      </c>
      <c r="AC73" s="28" t="s">
        <v>872</v>
      </c>
      <c r="AD73" s="28" t="s">
        <v>872</v>
      </c>
      <c r="AE73" s="28" t="s">
        <v>872</v>
      </c>
      <c r="AF73" s="28" t="s">
        <v>872</v>
      </c>
      <c r="AG73" s="28" t="s">
        <v>872</v>
      </c>
      <c r="AH73" s="28" t="s">
        <v>872</v>
      </c>
    </row>
    <row r="74" spans="1:34" s="216" customFormat="1" ht="24" outlineLevel="1" x14ac:dyDescent="0.2">
      <c r="A74" s="123" t="s">
        <v>498</v>
      </c>
      <c r="B74" s="124" t="s">
        <v>891</v>
      </c>
      <c r="C74" s="28">
        <v>0</v>
      </c>
      <c r="D74" s="28" t="s">
        <v>872</v>
      </c>
      <c r="E74" s="28" t="s">
        <v>872</v>
      </c>
      <c r="F74" s="28" t="s">
        <v>872</v>
      </c>
      <c r="G74" s="28" t="s">
        <v>872</v>
      </c>
      <c r="H74" s="28" t="s">
        <v>872</v>
      </c>
      <c r="I74" s="28" t="s">
        <v>872</v>
      </c>
      <c r="J74" s="28" t="s">
        <v>872</v>
      </c>
      <c r="K74" s="28" t="s">
        <v>872</v>
      </c>
      <c r="L74" s="28" t="s">
        <v>872</v>
      </c>
      <c r="M74" s="28" t="s">
        <v>872</v>
      </c>
      <c r="N74" s="28" t="s">
        <v>872</v>
      </c>
      <c r="O74" s="28" t="s">
        <v>872</v>
      </c>
      <c r="P74" s="28" t="s">
        <v>872</v>
      </c>
      <c r="Q74" s="28" t="s">
        <v>872</v>
      </c>
      <c r="R74" s="28" t="s">
        <v>872</v>
      </c>
      <c r="S74" s="28" t="s">
        <v>872</v>
      </c>
      <c r="T74" s="28" t="s">
        <v>872</v>
      </c>
      <c r="U74" s="28" t="s">
        <v>872</v>
      </c>
      <c r="V74" s="28" t="s">
        <v>872</v>
      </c>
      <c r="W74" s="28" t="s">
        <v>872</v>
      </c>
      <c r="X74" s="28" t="s">
        <v>872</v>
      </c>
      <c r="Y74" s="28" t="s">
        <v>872</v>
      </c>
      <c r="Z74" s="28" t="s">
        <v>872</v>
      </c>
      <c r="AA74" s="28" t="s">
        <v>872</v>
      </c>
      <c r="AB74" s="28" t="s">
        <v>872</v>
      </c>
      <c r="AC74" s="28" t="s">
        <v>872</v>
      </c>
      <c r="AD74" s="28" t="s">
        <v>872</v>
      </c>
      <c r="AE74" s="28" t="s">
        <v>872</v>
      </c>
      <c r="AF74" s="28" t="s">
        <v>872</v>
      </c>
      <c r="AG74" s="28" t="s">
        <v>872</v>
      </c>
      <c r="AH74" s="28" t="s">
        <v>872</v>
      </c>
    </row>
    <row r="75" spans="1:34" s="216" customFormat="1" ht="24" outlineLevel="1" x14ac:dyDescent="0.2">
      <c r="A75" s="123" t="s">
        <v>499</v>
      </c>
      <c r="B75" s="124" t="s">
        <v>892</v>
      </c>
      <c r="C75" s="28">
        <v>0</v>
      </c>
      <c r="D75" s="28" t="s">
        <v>872</v>
      </c>
      <c r="E75" s="28" t="s">
        <v>872</v>
      </c>
      <c r="F75" s="28" t="s">
        <v>872</v>
      </c>
      <c r="G75" s="28" t="s">
        <v>872</v>
      </c>
      <c r="H75" s="28" t="s">
        <v>872</v>
      </c>
      <c r="I75" s="28" t="s">
        <v>872</v>
      </c>
      <c r="J75" s="28" t="s">
        <v>872</v>
      </c>
      <c r="K75" s="28" t="s">
        <v>872</v>
      </c>
      <c r="L75" s="28" t="s">
        <v>872</v>
      </c>
      <c r="M75" s="28" t="s">
        <v>872</v>
      </c>
      <c r="N75" s="28" t="s">
        <v>872</v>
      </c>
      <c r="O75" s="28" t="s">
        <v>872</v>
      </c>
      <c r="P75" s="28" t="s">
        <v>872</v>
      </c>
      <c r="Q75" s="28" t="s">
        <v>872</v>
      </c>
      <c r="R75" s="28" t="s">
        <v>872</v>
      </c>
      <c r="S75" s="28" t="s">
        <v>872</v>
      </c>
      <c r="T75" s="28" t="s">
        <v>872</v>
      </c>
      <c r="U75" s="28" t="s">
        <v>872</v>
      </c>
      <c r="V75" s="28" t="s">
        <v>872</v>
      </c>
      <c r="W75" s="28" t="s">
        <v>872</v>
      </c>
      <c r="X75" s="28" t="s">
        <v>872</v>
      </c>
      <c r="Y75" s="28" t="s">
        <v>872</v>
      </c>
      <c r="Z75" s="28" t="s">
        <v>872</v>
      </c>
      <c r="AA75" s="28" t="s">
        <v>872</v>
      </c>
      <c r="AB75" s="28" t="s">
        <v>872</v>
      </c>
      <c r="AC75" s="28" t="s">
        <v>872</v>
      </c>
      <c r="AD75" s="28" t="s">
        <v>872</v>
      </c>
      <c r="AE75" s="28" t="s">
        <v>872</v>
      </c>
      <c r="AF75" s="28" t="s">
        <v>872</v>
      </c>
      <c r="AG75" s="28" t="s">
        <v>872</v>
      </c>
      <c r="AH75" s="28" t="s">
        <v>872</v>
      </c>
    </row>
    <row r="76" spans="1:34" s="216" customFormat="1" ht="24" outlineLevel="1" x14ac:dyDescent="0.2">
      <c r="A76" s="123" t="s">
        <v>893</v>
      </c>
      <c r="B76" s="124" t="s">
        <v>894</v>
      </c>
      <c r="C76" s="28">
        <v>0</v>
      </c>
      <c r="D76" s="28" t="s">
        <v>872</v>
      </c>
      <c r="E76" s="28" t="s">
        <v>872</v>
      </c>
      <c r="F76" s="28" t="s">
        <v>872</v>
      </c>
      <c r="G76" s="28" t="s">
        <v>872</v>
      </c>
      <c r="H76" s="28" t="s">
        <v>872</v>
      </c>
      <c r="I76" s="28" t="s">
        <v>872</v>
      </c>
      <c r="J76" s="28" t="s">
        <v>872</v>
      </c>
      <c r="K76" s="28" t="s">
        <v>872</v>
      </c>
      <c r="L76" s="28" t="s">
        <v>872</v>
      </c>
      <c r="M76" s="28" t="s">
        <v>872</v>
      </c>
      <c r="N76" s="28" t="s">
        <v>872</v>
      </c>
      <c r="O76" s="28" t="s">
        <v>872</v>
      </c>
      <c r="P76" s="28" t="s">
        <v>872</v>
      </c>
      <c r="Q76" s="28" t="s">
        <v>872</v>
      </c>
      <c r="R76" s="28" t="s">
        <v>872</v>
      </c>
      <c r="S76" s="28" t="s">
        <v>872</v>
      </c>
      <c r="T76" s="28" t="s">
        <v>872</v>
      </c>
      <c r="U76" s="28" t="s">
        <v>872</v>
      </c>
      <c r="V76" s="28" t="s">
        <v>872</v>
      </c>
      <c r="W76" s="28" t="s">
        <v>872</v>
      </c>
      <c r="X76" s="28" t="s">
        <v>872</v>
      </c>
      <c r="Y76" s="28" t="s">
        <v>872</v>
      </c>
      <c r="Z76" s="28" t="s">
        <v>872</v>
      </c>
      <c r="AA76" s="28" t="s">
        <v>872</v>
      </c>
      <c r="AB76" s="28" t="s">
        <v>872</v>
      </c>
      <c r="AC76" s="28" t="s">
        <v>872</v>
      </c>
      <c r="AD76" s="28" t="s">
        <v>872</v>
      </c>
      <c r="AE76" s="28" t="s">
        <v>872</v>
      </c>
      <c r="AF76" s="28" t="s">
        <v>872</v>
      </c>
      <c r="AG76" s="28" t="s">
        <v>872</v>
      </c>
      <c r="AH76" s="28" t="s">
        <v>872</v>
      </c>
    </row>
    <row r="77" spans="1:34" s="216" customFormat="1" ht="24" x14ac:dyDescent="0.2">
      <c r="A77" s="123" t="s">
        <v>895</v>
      </c>
      <c r="B77" s="124" t="s">
        <v>896</v>
      </c>
      <c r="C77" s="28" t="s">
        <v>872</v>
      </c>
      <c r="D77" s="28" t="s">
        <v>872</v>
      </c>
      <c r="E77" s="28" t="s">
        <v>872</v>
      </c>
      <c r="F77" s="28" t="s">
        <v>872</v>
      </c>
      <c r="G77" s="28" t="s">
        <v>872</v>
      </c>
      <c r="H77" s="28" t="s">
        <v>872</v>
      </c>
      <c r="I77" s="28" t="s">
        <v>872</v>
      </c>
      <c r="J77" s="28" t="s">
        <v>872</v>
      </c>
      <c r="K77" s="28" t="s">
        <v>872</v>
      </c>
      <c r="L77" s="28" t="s">
        <v>872</v>
      </c>
      <c r="M77" s="28" t="s">
        <v>872</v>
      </c>
      <c r="N77" s="28" t="s">
        <v>872</v>
      </c>
      <c r="O77" s="28" t="s">
        <v>872</v>
      </c>
      <c r="P77" s="28" t="s">
        <v>872</v>
      </c>
      <c r="Q77" s="28" t="s">
        <v>872</v>
      </c>
      <c r="R77" s="28" t="s">
        <v>872</v>
      </c>
      <c r="S77" s="28" t="s">
        <v>872</v>
      </c>
      <c r="T77" s="28" t="s">
        <v>872</v>
      </c>
      <c r="U77" s="28" t="s">
        <v>872</v>
      </c>
      <c r="V77" s="28" t="s">
        <v>872</v>
      </c>
      <c r="W77" s="28" t="s">
        <v>872</v>
      </c>
      <c r="X77" s="28" t="s">
        <v>872</v>
      </c>
      <c r="Y77" s="28" t="s">
        <v>872</v>
      </c>
      <c r="Z77" s="28" t="s">
        <v>872</v>
      </c>
      <c r="AA77" s="28" t="s">
        <v>872</v>
      </c>
      <c r="AB77" s="28" t="s">
        <v>872</v>
      </c>
      <c r="AC77" s="28" t="s">
        <v>872</v>
      </c>
      <c r="AD77" s="28" t="s">
        <v>872</v>
      </c>
      <c r="AE77" s="28" t="s">
        <v>872</v>
      </c>
      <c r="AF77" s="28" t="s">
        <v>872</v>
      </c>
      <c r="AG77" s="28" t="s">
        <v>872</v>
      </c>
      <c r="AH77" s="28" t="s">
        <v>872</v>
      </c>
    </row>
    <row r="78" spans="1:34" s="216" customFormat="1" ht="33" hidden="1" customHeight="1" outlineLevel="1" x14ac:dyDescent="0.2">
      <c r="A78" s="123" t="s">
        <v>897</v>
      </c>
      <c r="B78" s="124" t="s">
        <v>898</v>
      </c>
      <c r="C78" s="28">
        <v>0</v>
      </c>
      <c r="D78" s="28" t="s">
        <v>872</v>
      </c>
      <c r="E78" s="28" t="s">
        <v>872</v>
      </c>
      <c r="F78" s="28" t="s">
        <v>872</v>
      </c>
      <c r="G78" s="28" t="s">
        <v>872</v>
      </c>
      <c r="H78" s="28" t="s">
        <v>872</v>
      </c>
      <c r="I78" s="28" t="s">
        <v>872</v>
      </c>
      <c r="J78" s="28" t="s">
        <v>872</v>
      </c>
      <c r="K78" s="28" t="s">
        <v>872</v>
      </c>
      <c r="L78" s="28" t="s">
        <v>872</v>
      </c>
      <c r="M78" s="28" t="s">
        <v>872</v>
      </c>
      <c r="N78" s="28" t="s">
        <v>872</v>
      </c>
      <c r="O78" s="28" t="s">
        <v>872</v>
      </c>
      <c r="P78" s="28" t="s">
        <v>872</v>
      </c>
      <c r="Q78" s="28" t="s">
        <v>872</v>
      </c>
      <c r="R78" s="28" t="s">
        <v>872</v>
      </c>
      <c r="S78" s="28" t="s">
        <v>872</v>
      </c>
      <c r="T78" s="28" t="s">
        <v>872</v>
      </c>
      <c r="U78" s="28" t="s">
        <v>872</v>
      </c>
      <c r="V78" s="28" t="s">
        <v>872</v>
      </c>
      <c r="W78" s="28" t="s">
        <v>872</v>
      </c>
      <c r="X78" s="28" t="s">
        <v>872</v>
      </c>
      <c r="Y78" s="28" t="s">
        <v>872</v>
      </c>
      <c r="Z78" s="28" t="s">
        <v>872</v>
      </c>
      <c r="AA78" s="28" t="s">
        <v>872</v>
      </c>
      <c r="AB78" s="28" t="s">
        <v>872</v>
      </c>
      <c r="AC78" s="28" t="s">
        <v>872</v>
      </c>
      <c r="AD78" s="28" t="s">
        <v>872</v>
      </c>
      <c r="AE78" s="28" t="s">
        <v>872</v>
      </c>
      <c r="AF78" s="28" t="s">
        <v>872</v>
      </c>
      <c r="AG78" s="28" t="s">
        <v>872</v>
      </c>
      <c r="AH78" s="28" t="s">
        <v>872</v>
      </c>
    </row>
    <row r="79" spans="1:34" s="216" customFormat="1" ht="33" hidden="1" customHeight="1" outlineLevel="1" x14ac:dyDescent="0.2">
      <c r="A79" s="123" t="s">
        <v>899</v>
      </c>
      <c r="B79" s="124" t="s">
        <v>900</v>
      </c>
      <c r="C79" s="28">
        <v>0</v>
      </c>
      <c r="D79" s="28" t="s">
        <v>872</v>
      </c>
      <c r="E79" s="28" t="s">
        <v>872</v>
      </c>
      <c r="F79" s="28" t="s">
        <v>872</v>
      </c>
      <c r="G79" s="28" t="s">
        <v>872</v>
      </c>
      <c r="H79" s="28" t="s">
        <v>872</v>
      </c>
      <c r="I79" s="28" t="s">
        <v>872</v>
      </c>
      <c r="J79" s="28" t="s">
        <v>872</v>
      </c>
      <c r="K79" s="28" t="s">
        <v>872</v>
      </c>
      <c r="L79" s="28" t="s">
        <v>872</v>
      </c>
      <c r="M79" s="28" t="s">
        <v>872</v>
      </c>
      <c r="N79" s="28" t="s">
        <v>872</v>
      </c>
      <c r="O79" s="28" t="s">
        <v>872</v>
      </c>
      <c r="P79" s="28" t="s">
        <v>872</v>
      </c>
      <c r="Q79" s="28" t="s">
        <v>872</v>
      </c>
      <c r="R79" s="28" t="s">
        <v>872</v>
      </c>
      <c r="S79" s="28" t="s">
        <v>872</v>
      </c>
      <c r="T79" s="28" t="s">
        <v>872</v>
      </c>
      <c r="U79" s="28" t="s">
        <v>872</v>
      </c>
      <c r="V79" s="28" t="s">
        <v>872</v>
      </c>
      <c r="W79" s="28" t="s">
        <v>872</v>
      </c>
      <c r="X79" s="28" t="s">
        <v>872</v>
      </c>
      <c r="Y79" s="28" t="s">
        <v>872</v>
      </c>
      <c r="Z79" s="28" t="s">
        <v>872</v>
      </c>
      <c r="AA79" s="28" t="s">
        <v>872</v>
      </c>
      <c r="AB79" s="28" t="s">
        <v>872</v>
      </c>
      <c r="AC79" s="28" t="s">
        <v>872</v>
      </c>
      <c r="AD79" s="28" t="s">
        <v>872</v>
      </c>
      <c r="AE79" s="28" t="s">
        <v>872</v>
      </c>
      <c r="AF79" s="28" t="s">
        <v>872</v>
      </c>
      <c r="AG79" s="28" t="s">
        <v>872</v>
      </c>
      <c r="AH79" s="28" t="s">
        <v>872</v>
      </c>
    </row>
    <row r="80" spans="1:34" s="216" customFormat="1" ht="36" collapsed="1" x14ac:dyDescent="0.2">
      <c r="A80" s="123" t="s">
        <v>30</v>
      </c>
      <c r="B80" s="124" t="s">
        <v>901</v>
      </c>
      <c r="C80" s="28" t="s">
        <v>872</v>
      </c>
      <c r="D80" s="28" t="s">
        <v>872</v>
      </c>
      <c r="E80" s="28" t="s">
        <v>872</v>
      </c>
      <c r="F80" s="28" t="s">
        <v>872</v>
      </c>
      <c r="G80" s="28" t="s">
        <v>872</v>
      </c>
      <c r="H80" s="28" t="s">
        <v>872</v>
      </c>
      <c r="I80" s="28" t="s">
        <v>872</v>
      </c>
      <c r="J80" s="28" t="s">
        <v>872</v>
      </c>
      <c r="K80" s="28" t="s">
        <v>872</v>
      </c>
      <c r="L80" s="28" t="s">
        <v>872</v>
      </c>
      <c r="M80" s="28" t="s">
        <v>872</v>
      </c>
      <c r="N80" s="28" t="s">
        <v>872</v>
      </c>
      <c r="O80" s="28" t="s">
        <v>872</v>
      </c>
      <c r="P80" s="28" t="s">
        <v>872</v>
      </c>
      <c r="Q80" s="28" t="s">
        <v>872</v>
      </c>
      <c r="R80" s="28" t="s">
        <v>872</v>
      </c>
      <c r="S80" s="28" t="s">
        <v>872</v>
      </c>
      <c r="T80" s="28" t="s">
        <v>872</v>
      </c>
      <c r="U80" s="28" t="s">
        <v>872</v>
      </c>
      <c r="V80" s="28" t="s">
        <v>872</v>
      </c>
      <c r="W80" s="28" t="s">
        <v>872</v>
      </c>
      <c r="X80" s="28" t="s">
        <v>872</v>
      </c>
      <c r="Y80" s="28" t="s">
        <v>872</v>
      </c>
      <c r="Z80" s="28" t="s">
        <v>872</v>
      </c>
      <c r="AA80" s="28" t="s">
        <v>872</v>
      </c>
      <c r="AB80" s="28" t="s">
        <v>872</v>
      </c>
      <c r="AC80" s="28" t="s">
        <v>872</v>
      </c>
      <c r="AD80" s="28" t="s">
        <v>872</v>
      </c>
      <c r="AE80" s="28" t="s">
        <v>872</v>
      </c>
      <c r="AF80" s="28" t="s">
        <v>872</v>
      </c>
      <c r="AG80" s="28" t="s">
        <v>872</v>
      </c>
      <c r="AH80" s="28" t="s">
        <v>872</v>
      </c>
    </row>
    <row r="81" spans="1:34" s="216" customFormat="1" ht="24" outlineLevel="1" x14ac:dyDescent="0.2">
      <c r="A81" s="123" t="s">
        <v>902</v>
      </c>
      <c r="B81" s="124" t="s">
        <v>903</v>
      </c>
      <c r="C81" s="28">
        <v>0</v>
      </c>
      <c r="D81" s="28" t="s">
        <v>872</v>
      </c>
      <c r="E81" s="28" t="s">
        <v>872</v>
      </c>
      <c r="F81" s="28" t="s">
        <v>872</v>
      </c>
      <c r="G81" s="28" t="s">
        <v>872</v>
      </c>
      <c r="H81" s="28" t="s">
        <v>872</v>
      </c>
      <c r="I81" s="28" t="s">
        <v>872</v>
      </c>
      <c r="J81" s="28" t="s">
        <v>872</v>
      </c>
      <c r="K81" s="28" t="s">
        <v>872</v>
      </c>
      <c r="L81" s="28" t="s">
        <v>872</v>
      </c>
      <c r="M81" s="28" t="s">
        <v>872</v>
      </c>
      <c r="N81" s="28" t="s">
        <v>872</v>
      </c>
      <c r="O81" s="28" t="s">
        <v>872</v>
      </c>
      <c r="P81" s="28" t="s">
        <v>872</v>
      </c>
      <c r="Q81" s="28" t="s">
        <v>872</v>
      </c>
      <c r="R81" s="28" t="s">
        <v>872</v>
      </c>
      <c r="S81" s="28" t="s">
        <v>872</v>
      </c>
      <c r="T81" s="28" t="s">
        <v>872</v>
      </c>
      <c r="U81" s="28" t="s">
        <v>872</v>
      </c>
      <c r="V81" s="28" t="s">
        <v>872</v>
      </c>
      <c r="W81" s="28" t="s">
        <v>872</v>
      </c>
      <c r="X81" s="28" t="s">
        <v>872</v>
      </c>
      <c r="Y81" s="28" t="s">
        <v>872</v>
      </c>
      <c r="Z81" s="28" t="s">
        <v>872</v>
      </c>
      <c r="AA81" s="28" t="s">
        <v>872</v>
      </c>
      <c r="AB81" s="28" t="s">
        <v>872</v>
      </c>
      <c r="AC81" s="28" t="s">
        <v>872</v>
      </c>
      <c r="AD81" s="28" t="s">
        <v>872</v>
      </c>
      <c r="AE81" s="28" t="s">
        <v>872</v>
      </c>
      <c r="AF81" s="28" t="s">
        <v>872</v>
      </c>
      <c r="AG81" s="28" t="s">
        <v>872</v>
      </c>
      <c r="AH81" s="28" t="s">
        <v>872</v>
      </c>
    </row>
    <row r="82" spans="1:34" s="216" customFormat="1" ht="24" outlineLevel="1" x14ac:dyDescent="0.2">
      <c r="A82" s="123" t="s">
        <v>904</v>
      </c>
      <c r="B82" s="124" t="s">
        <v>905</v>
      </c>
      <c r="C82" s="28">
        <v>0</v>
      </c>
      <c r="D82" s="28" t="s">
        <v>872</v>
      </c>
      <c r="E82" s="28" t="s">
        <v>872</v>
      </c>
      <c r="F82" s="28" t="s">
        <v>872</v>
      </c>
      <c r="G82" s="28" t="s">
        <v>872</v>
      </c>
      <c r="H82" s="28" t="s">
        <v>872</v>
      </c>
      <c r="I82" s="28" t="s">
        <v>872</v>
      </c>
      <c r="J82" s="28" t="s">
        <v>872</v>
      </c>
      <c r="K82" s="28" t="s">
        <v>872</v>
      </c>
      <c r="L82" s="28" t="s">
        <v>872</v>
      </c>
      <c r="M82" s="28" t="s">
        <v>872</v>
      </c>
      <c r="N82" s="28" t="s">
        <v>872</v>
      </c>
      <c r="O82" s="28" t="s">
        <v>872</v>
      </c>
      <c r="P82" s="28" t="s">
        <v>872</v>
      </c>
      <c r="Q82" s="28" t="s">
        <v>872</v>
      </c>
      <c r="R82" s="28" t="s">
        <v>872</v>
      </c>
      <c r="S82" s="28" t="s">
        <v>872</v>
      </c>
      <c r="T82" s="28" t="s">
        <v>872</v>
      </c>
      <c r="U82" s="28" t="s">
        <v>872</v>
      </c>
      <c r="V82" s="28" t="s">
        <v>872</v>
      </c>
      <c r="W82" s="28" t="s">
        <v>872</v>
      </c>
      <c r="X82" s="28" t="s">
        <v>872</v>
      </c>
      <c r="Y82" s="28" t="s">
        <v>872</v>
      </c>
      <c r="Z82" s="28" t="s">
        <v>872</v>
      </c>
      <c r="AA82" s="28" t="s">
        <v>872</v>
      </c>
      <c r="AB82" s="28" t="s">
        <v>872</v>
      </c>
      <c r="AC82" s="28" t="s">
        <v>872</v>
      </c>
      <c r="AD82" s="28" t="s">
        <v>872</v>
      </c>
      <c r="AE82" s="28" t="s">
        <v>872</v>
      </c>
      <c r="AF82" s="28" t="s">
        <v>872</v>
      </c>
      <c r="AG82" s="28" t="s">
        <v>872</v>
      </c>
      <c r="AH82" s="28" t="s">
        <v>872</v>
      </c>
    </row>
    <row r="83" spans="1:34" s="216" customFormat="1" ht="26.25" customHeight="1" x14ac:dyDescent="0.2">
      <c r="A83" s="130" t="s">
        <v>32</v>
      </c>
      <c r="B83" s="131" t="s">
        <v>906</v>
      </c>
      <c r="C83" s="132" t="s">
        <v>872</v>
      </c>
      <c r="D83" s="132" t="s">
        <v>872</v>
      </c>
      <c r="E83" s="138" t="s">
        <v>872</v>
      </c>
      <c r="F83" s="138" t="s">
        <v>872</v>
      </c>
      <c r="G83" s="138">
        <f>SUM(G84:G85)</f>
        <v>1</v>
      </c>
      <c r="H83" s="160">
        <f>SUM(H84:H85)</f>
        <v>0.25</v>
      </c>
      <c r="I83" s="138" t="s">
        <v>872</v>
      </c>
      <c r="J83" s="138" t="s">
        <v>872</v>
      </c>
      <c r="K83" s="138" t="s">
        <v>872</v>
      </c>
      <c r="L83" s="160" t="s">
        <v>872</v>
      </c>
      <c r="M83" s="138" t="s">
        <v>872</v>
      </c>
      <c r="N83" s="138" t="s">
        <v>872</v>
      </c>
      <c r="O83" s="138" t="s">
        <v>872</v>
      </c>
      <c r="P83" s="138" t="s">
        <v>872</v>
      </c>
      <c r="Q83" s="138" t="s">
        <v>872</v>
      </c>
      <c r="R83" s="138" t="s">
        <v>872</v>
      </c>
      <c r="S83" s="138" t="s">
        <v>872</v>
      </c>
      <c r="T83" s="138" t="s">
        <v>872</v>
      </c>
      <c r="U83" s="138" t="s">
        <v>872</v>
      </c>
      <c r="V83" s="160" t="s">
        <v>872</v>
      </c>
      <c r="W83" s="138" t="s">
        <v>872</v>
      </c>
      <c r="X83" s="138" t="s">
        <v>872</v>
      </c>
      <c r="Y83" s="138" t="s">
        <v>872</v>
      </c>
      <c r="Z83" s="138" t="s">
        <v>872</v>
      </c>
      <c r="AA83" s="195" t="s">
        <v>872</v>
      </c>
      <c r="AB83" s="138" t="s">
        <v>872</v>
      </c>
      <c r="AC83" s="138" t="s">
        <v>872</v>
      </c>
      <c r="AD83" s="138" t="s">
        <v>872</v>
      </c>
      <c r="AE83" s="138" t="s">
        <v>872</v>
      </c>
      <c r="AF83" s="160" t="s">
        <v>872</v>
      </c>
      <c r="AG83" s="138" t="s">
        <v>872</v>
      </c>
      <c r="AH83" s="138" t="s">
        <v>872</v>
      </c>
    </row>
    <row r="84" spans="1:34" s="216" customFormat="1" ht="12.75" x14ac:dyDescent="0.2">
      <c r="A84" s="83" t="s">
        <v>504</v>
      </c>
      <c r="B84" s="134" t="s">
        <v>946</v>
      </c>
      <c r="C84" s="288" t="s">
        <v>947</v>
      </c>
      <c r="D84" s="139" t="s">
        <v>872</v>
      </c>
      <c r="E84" s="139" t="s">
        <v>872</v>
      </c>
      <c r="F84" s="221" t="s">
        <v>872</v>
      </c>
      <c r="G84" s="139">
        <v>0</v>
      </c>
      <c r="H84" s="196">
        <v>0.25</v>
      </c>
      <c r="I84" s="139" t="s">
        <v>872</v>
      </c>
      <c r="J84" s="139" t="s">
        <v>872</v>
      </c>
      <c r="K84" s="139" t="s">
        <v>872</v>
      </c>
      <c r="L84" s="139" t="s">
        <v>872</v>
      </c>
      <c r="M84" s="139" t="s">
        <v>872</v>
      </c>
      <c r="N84" s="139" t="s">
        <v>872</v>
      </c>
      <c r="O84" s="139" t="s">
        <v>872</v>
      </c>
      <c r="P84" s="139" t="s">
        <v>872</v>
      </c>
      <c r="Q84" s="139" t="s">
        <v>872</v>
      </c>
      <c r="R84" s="139" t="s">
        <v>872</v>
      </c>
      <c r="S84" s="139" t="s">
        <v>872</v>
      </c>
      <c r="T84" s="139" t="s">
        <v>872</v>
      </c>
      <c r="U84" s="139" t="s">
        <v>872</v>
      </c>
      <c r="V84" s="139" t="s">
        <v>872</v>
      </c>
      <c r="W84" s="139" t="s">
        <v>872</v>
      </c>
      <c r="X84" s="139" t="s">
        <v>872</v>
      </c>
      <c r="Y84" s="139" t="s">
        <v>872</v>
      </c>
      <c r="Z84" s="139" t="s">
        <v>872</v>
      </c>
      <c r="AA84" s="139" t="s">
        <v>872</v>
      </c>
      <c r="AB84" s="139" t="s">
        <v>872</v>
      </c>
      <c r="AC84" s="139" t="s">
        <v>872</v>
      </c>
      <c r="AD84" s="139" t="s">
        <v>872</v>
      </c>
      <c r="AE84" s="139" t="s">
        <v>872</v>
      </c>
      <c r="AF84" s="139" t="s">
        <v>872</v>
      </c>
      <c r="AG84" s="139" t="s">
        <v>872</v>
      </c>
      <c r="AH84" s="139" t="s">
        <v>872</v>
      </c>
    </row>
    <row r="85" spans="1:34" s="216" customFormat="1" ht="12.75" x14ac:dyDescent="0.2">
      <c r="A85" s="83" t="s">
        <v>506</v>
      </c>
      <c r="B85" s="214" t="s">
        <v>948</v>
      </c>
      <c r="C85" s="288" t="s">
        <v>949</v>
      </c>
      <c r="D85" s="139" t="s">
        <v>872</v>
      </c>
      <c r="E85" s="139" t="s">
        <v>872</v>
      </c>
      <c r="F85" s="221" t="s">
        <v>872</v>
      </c>
      <c r="G85" s="139">
        <v>1</v>
      </c>
      <c r="H85" s="139">
        <v>0</v>
      </c>
      <c r="I85" s="139" t="s">
        <v>872</v>
      </c>
      <c r="J85" s="139" t="s">
        <v>872</v>
      </c>
      <c r="K85" s="139" t="s">
        <v>872</v>
      </c>
      <c r="L85" s="139" t="s">
        <v>872</v>
      </c>
      <c r="M85" s="139" t="s">
        <v>872</v>
      </c>
      <c r="N85" s="139" t="s">
        <v>872</v>
      </c>
      <c r="O85" s="139" t="s">
        <v>872</v>
      </c>
      <c r="P85" s="139" t="s">
        <v>872</v>
      </c>
      <c r="Q85" s="139" t="s">
        <v>872</v>
      </c>
      <c r="R85" s="139" t="s">
        <v>872</v>
      </c>
      <c r="S85" s="139" t="s">
        <v>872</v>
      </c>
      <c r="T85" s="139" t="s">
        <v>872</v>
      </c>
      <c r="U85" s="139" t="s">
        <v>872</v>
      </c>
      <c r="V85" s="139" t="s">
        <v>872</v>
      </c>
      <c r="W85" s="139" t="s">
        <v>872</v>
      </c>
      <c r="X85" s="139" t="s">
        <v>872</v>
      </c>
      <c r="Y85" s="139" t="s">
        <v>872</v>
      </c>
      <c r="Z85" s="139" t="s">
        <v>872</v>
      </c>
      <c r="AA85" s="139" t="s">
        <v>872</v>
      </c>
      <c r="AB85" s="139" t="s">
        <v>872</v>
      </c>
      <c r="AC85" s="139" t="s">
        <v>872</v>
      </c>
      <c r="AD85" s="139" t="s">
        <v>872</v>
      </c>
      <c r="AE85" s="139" t="s">
        <v>872</v>
      </c>
      <c r="AF85" s="139" t="s">
        <v>872</v>
      </c>
      <c r="AG85" s="139" t="s">
        <v>872</v>
      </c>
      <c r="AH85" s="139" t="s">
        <v>872</v>
      </c>
    </row>
    <row r="86" spans="1:34" s="216" customFormat="1" ht="24" x14ac:dyDescent="0.2">
      <c r="A86" s="123" t="s">
        <v>34</v>
      </c>
      <c r="B86" s="124" t="s">
        <v>907</v>
      </c>
      <c r="C86" s="28" t="s">
        <v>872</v>
      </c>
      <c r="D86" s="28" t="s">
        <v>872</v>
      </c>
      <c r="E86" s="28" t="s">
        <v>872</v>
      </c>
      <c r="F86" s="28" t="s">
        <v>872</v>
      </c>
      <c r="G86" s="28" t="s">
        <v>872</v>
      </c>
      <c r="H86" s="28" t="s">
        <v>872</v>
      </c>
      <c r="I86" s="28" t="s">
        <v>872</v>
      </c>
      <c r="J86" s="28" t="s">
        <v>872</v>
      </c>
      <c r="K86" s="28" t="s">
        <v>872</v>
      </c>
      <c r="L86" s="28" t="s">
        <v>872</v>
      </c>
      <c r="M86" s="28" t="s">
        <v>872</v>
      </c>
      <c r="N86" s="28" t="s">
        <v>872</v>
      </c>
      <c r="O86" s="28" t="s">
        <v>872</v>
      </c>
      <c r="P86" s="28" t="s">
        <v>872</v>
      </c>
      <c r="Q86" s="28" t="s">
        <v>872</v>
      </c>
      <c r="R86" s="28" t="s">
        <v>872</v>
      </c>
      <c r="S86" s="28" t="s">
        <v>872</v>
      </c>
      <c r="T86" s="28" t="s">
        <v>872</v>
      </c>
      <c r="U86" s="28" t="s">
        <v>872</v>
      </c>
      <c r="V86" s="28" t="s">
        <v>872</v>
      </c>
      <c r="W86" s="28" t="s">
        <v>872</v>
      </c>
      <c r="X86" s="28" t="s">
        <v>872</v>
      </c>
      <c r="Y86" s="28" t="s">
        <v>872</v>
      </c>
      <c r="Z86" s="28" t="s">
        <v>872</v>
      </c>
      <c r="AA86" s="28" t="s">
        <v>872</v>
      </c>
      <c r="AB86" s="28" t="s">
        <v>872</v>
      </c>
      <c r="AC86" s="28" t="s">
        <v>872</v>
      </c>
      <c r="AD86" s="28" t="s">
        <v>872</v>
      </c>
      <c r="AE86" s="28" t="s">
        <v>872</v>
      </c>
      <c r="AF86" s="28" t="s">
        <v>872</v>
      </c>
      <c r="AG86" s="28" t="s">
        <v>872</v>
      </c>
      <c r="AH86" s="28" t="s">
        <v>872</v>
      </c>
    </row>
    <row r="87" spans="1:34" s="216" customFormat="1" ht="12" x14ac:dyDescent="0.2">
      <c r="A87" s="123" t="s">
        <v>36</v>
      </c>
      <c r="B87" s="124" t="s">
        <v>908</v>
      </c>
      <c r="C87" s="28" t="s">
        <v>872</v>
      </c>
      <c r="D87" s="28" t="s">
        <v>872</v>
      </c>
      <c r="E87" s="28" t="s">
        <v>872</v>
      </c>
      <c r="F87" s="28" t="s">
        <v>872</v>
      </c>
      <c r="G87" s="28" t="s">
        <v>872</v>
      </c>
      <c r="H87" s="28" t="s">
        <v>872</v>
      </c>
      <c r="I87" s="28" t="s">
        <v>872</v>
      </c>
      <c r="J87" s="28" t="s">
        <v>872</v>
      </c>
      <c r="K87" s="28" t="s">
        <v>872</v>
      </c>
      <c r="L87" s="28" t="s">
        <v>872</v>
      </c>
      <c r="M87" s="28" t="s">
        <v>872</v>
      </c>
      <c r="N87" s="28" t="s">
        <v>872</v>
      </c>
      <c r="O87" s="28" t="s">
        <v>872</v>
      </c>
      <c r="P87" s="28" t="s">
        <v>872</v>
      </c>
      <c r="Q87" s="28" t="s">
        <v>872</v>
      </c>
      <c r="R87" s="28" t="s">
        <v>872</v>
      </c>
      <c r="S87" s="28" t="s">
        <v>872</v>
      </c>
      <c r="T87" s="28" t="s">
        <v>872</v>
      </c>
      <c r="U87" s="28" t="s">
        <v>872</v>
      </c>
      <c r="V87" s="28" t="s">
        <v>872</v>
      </c>
      <c r="W87" s="28" t="s">
        <v>872</v>
      </c>
      <c r="X87" s="28" t="s">
        <v>872</v>
      </c>
      <c r="Y87" s="28" t="s">
        <v>872</v>
      </c>
      <c r="Z87" s="28" t="s">
        <v>872</v>
      </c>
      <c r="AA87" s="28" t="s">
        <v>872</v>
      </c>
      <c r="AB87" s="28" t="s">
        <v>872</v>
      </c>
      <c r="AC87" s="28" t="s">
        <v>872</v>
      </c>
      <c r="AD87" s="28" t="s">
        <v>872</v>
      </c>
      <c r="AE87" s="28" t="s">
        <v>872</v>
      </c>
      <c r="AF87" s="28" t="s">
        <v>872</v>
      </c>
      <c r="AG87" s="28" t="s">
        <v>872</v>
      </c>
      <c r="AH87" s="28" t="s">
        <v>872</v>
      </c>
    </row>
    <row r="89" spans="1:34" x14ac:dyDescent="0.25">
      <c r="A89" s="25" t="s">
        <v>797</v>
      </c>
    </row>
    <row r="90" spans="1:34" x14ac:dyDescent="0.25">
      <c r="A90" s="2" t="s">
        <v>798</v>
      </c>
    </row>
  </sheetData>
  <mergeCells count="37">
    <mergeCell ref="M17:AC17"/>
    <mergeCell ref="J21:AH21"/>
    <mergeCell ref="E22:I22"/>
    <mergeCell ref="J22:N22"/>
    <mergeCell ref="O22:S22"/>
    <mergeCell ref="T22:X22"/>
    <mergeCell ref="Y22:AC22"/>
    <mergeCell ref="AD22:AH22"/>
    <mergeCell ref="M18:Z18"/>
    <mergeCell ref="A20:A23"/>
    <mergeCell ref="B20:B23"/>
    <mergeCell ref="C20:C23"/>
    <mergeCell ref="D20:D23"/>
    <mergeCell ref="E20:AH20"/>
    <mergeCell ref="E21:I21"/>
    <mergeCell ref="K12:AD12"/>
    <mergeCell ref="AC7:AH7"/>
    <mergeCell ref="AF8:AH8"/>
    <mergeCell ref="K13:X13"/>
    <mergeCell ref="O15:P15"/>
    <mergeCell ref="GZ7:HA7"/>
    <mergeCell ref="A9:AH9"/>
    <mergeCell ref="K10:L10"/>
    <mergeCell ref="M10:N10"/>
    <mergeCell ref="O10:P10"/>
    <mergeCell ref="HE4:IB4"/>
    <mergeCell ref="HA5:IB5"/>
    <mergeCell ref="HA6:IB6"/>
    <mergeCell ref="AD2:AH2"/>
    <mergeCell ref="AC4:AH4"/>
    <mergeCell ref="AC5:AH5"/>
    <mergeCell ref="AC6:AH6"/>
    <mergeCell ref="HB7:HD7"/>
    <mergeCell ref="HE7:HF7"/>
    <mergeCell ref="HG7:HQ7"/>
    <mergeCell ref="HR7:HT7"/>
    <mergeCell ref="HU7:HW7"/>
  </mergeCells>
  <pageMargins left="0.7" right="0.7" top="0.75" bottom="0.75" header="0.3" footer="0.3"/>
  <pageSetup paperSize="9" scale="54" fitToHeight="3" orientation="landscape" r:id="rId1"/>
  <ignoredErrors>
    <ignoredError sqref="AF25 L65:L66 L63" formula="1"/>
    <ignoredError sqref="I62 O62:AH6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A90"/>
  <sheetViews>
    <sheetView view="pageBreakPreview" topLeftCell="BC1" zoomScale="95" zoomScaleNormal="100" zoomScaleSheetLayoutView="95" workbookViewId="0">
      <selection activeCell="CJ27" sqref="CJ27"/>
    </sheetView>
  </sheetViews>
  <sheetFormatPr defaultRowHeight="15.75" outlineLevelRow="1" x14ac:dyDescent="0.25"/>
  <cols>
    <col min="1" max="1" width="6.5703125" style="1" customWidth="1"/>
    <col min="2" max="2" width="43.5703125" style="1" customWidth="1"/>
    <col min="3" max="3" width="9.42578125" style="1" customWidth="1"/>
    <col min="4" max="4" width="11.140625" style="1" customWidth="1"/>
    <col min="5" max="5" width="4.42578125" style="1" customWidth="1"/>
    <col min="6" max="6" width="4.5703125" style="1" customWidth="1"/>
    <col min="7" max="7" width="4.85546875" style="1" customWidth="1"/>
    <col min="8" max="8" width="5.42578125" style="1" customWidth="1"/>
    <col min="9" max="9" width="4.42578125" style="1" customWidth="1"/>
    <col min="10" max="10" width="5" style="1" customWidth="1"/>
    <col min="11" max="13" width="4.28515625" style="1" customWidth="1"/>
    <col min="14" max="14" width="5.42578125" style="1" customWidth="1"/>
    <col min="15" max="20" width="4.28515625" style="1" customWidth="1"/>
    <col min="21" max="21" width="5" style="1" customWidth="1"/>
    <col min="22" max="27" width="4.28515625" style="1" customWidth="1"/>
    <col min="28" max="28" width="5.28515625" style="1" customWidth="1"/>
    <col min="29" max="32" width="4.28515625" style="1" customWidth="1"/>
    <col min="33" max="33" width="4.85546875" style="1" customWidth="1"/>
    <col min="34" max="34" width="4.28515625" style="1" customWidth="1"/>
    <col min="35" max="35" width="5.28515625" style="1" customWidth="1"/>
    <col min="36" max="38" width="4.28515625" style="1" customWidth="1"/>
    <col min="39" max="39" width="4.42578125" style="1" customWidth="1"/>
    <col min="40" max="41" width="4.28515625" style="1" customWidth="1"/>
    <col min="42" max="42" width="4.85546875" style="1" customWidth="1"/>
    <col min="43" max="44" width="4.28515625" style="1" customWidth="1"/>
    <col min="45" max="45" width="4.7109375" style="1" customWidth="1"/>
    <col min="46" max="46" width="6" style="1" customWidth="1"/>
    <col min="47" max="48" width="4.28515625" style="1" customWidth="1"/>
    <col min="49" max="49" width="4.85546875" style="1" customWidth="1"/>
    <col min="50" max="62" width="4.28515625" style="1" customWidth="1"/>
    <col min="63" max="63" width="5.7109375" style="1" bestFit="1" customWidth="1"/>
    <col min="64" max="64" width="4.28515625" style="1" customWidth="1"/>
    <col min="65" max="65" width="4.42578125" style="1" customWidth="1"/>
    <col min="66" max="69" width="4.28515625" style="1" customWidth="1"/>
    <col min="70" max="70" width="5.42578125" style="1" customWidth="1"/>
    <col min="71" max="81" width="4.28515625" style="1" customWidth="1"/>
    <col min="82" max="82" width="5.85546875" style="1" customWidth="1"/>
    <col min="83" max="16384" width="9.140625" style="1"/>
  </cols>
  <sheetData>
    <row r="1" spans="1:235" s="2" customFormat="1" ht="15" x14ac:dyDescent="0.25">
      <c r="BZ1" s="7"/>
      <c r="CA1" s="7"/>
      <c r="CB1" s="406" t="s">
        <v>799</v>
      </c>
      <c r="CC1" s="406"/>
      <c r="CD1" s="406"/>
      <c r="CE1" s="406"/>
    </row>
    <row r="2" spans="1:235" s="2" customFormat="1" ht="36" customHeight="1" x14ac:dyDescent="0.25">
      <c r="BX2" s="311"/>
      <c r="BZ2" s="7"/>
      <c r="CA2" s="407" t="s">
        <v>3</v>
      </c>
      <c r="CB2" s="407"/>
      <c r="CC2" s="407"/>
      <c r="CD2" s="407"/>
      <c r="CE2" s="407"/>
    </row>
    <row r="3" spans="1:235" s="3" customFormat="1" ht="14.25" hidden="1" customHeight="1" x14ac:dyDescent="0.25">
      <c r="T3" s="5"/>
      <c r="U3" s="5"/>
      <c r="V3" s="5"/>
      <c r="BZ3" s="7"/>
      <c r="CA3" s="7"/>
      <c r="CB3" s="7"/>
      <c r="CC3" s="7"/>
      <c r="CD3" s="7"/>
      <c r="CE3" s="7"/>
    </row>
    <row r="4" spans="1:235" s="170" customFormat="1" ht="27.75" customHeight="1" x14ac:dyDescent="0.25">
      <c r="BZ4" s="408" t="s">
        <v>911</v>
      </c>
      <c r="CA4" s="408"/>
      <c r="CB4" s="408"/>
      <c r="CC4" s="408"/>
      <c r="CD4" s="408"/>
      <c r="CE4" s="408"/>
      <c r="HE4" s="313"/>
      <c r="HF4" s="313"/>
      <c r="HG4" s="313"/>
      <c r="HH4" s="313"/>
      <c r="HI4" s="313"/>
      <c r="HJ4" s="313"/>
      <c r="HK4" s="313"/>
      <c r="HL4" s="313"/>
      <c r="HM4" s="313"/>
      <c r="HN4" s="313"/>
      <c r="HO4" s="313"/>
      <c r="HP4" s="313"/>
      <c r="HQ4" s="313"/>
      <c r="HR4" s="313"/>
      <c r="HS4" s="313"/>
      <c r="HT4" s="313"/>
      <c r="HU4" s="313"/>
      <c r="HV4" s="313"/>
      <c r="HW4" s="313"/>
      <c r="HX4" s="313"/>
      <c r="HY4" s="313"/>
      <c r="HZ4" s="313"/>
      <c r="IA4" s="313"/>
    </row>
    <row r="5" spans="1:235" s="170" customFormat="1" ht="18.75" customHeight="1" x14ac:dyDescent="0.25">
      <c r="BX5" s="410" t="s">
        <v>925</v>
      </c>
      <c r="BY5" s="410"/>
      <c r="BZ5" s="410"/>
      <c r="CA5" s="410"/>
      <c r="CB5" s="410"/>
      <c r="CC5" s="410"/>
      <c r="CD5" s="410"/>
      <c r="CE5" s="410"/>
      <c r="GZ5" s="172"/>
      <c r="HA5" s="314"/>
      <c r="HB5" s="314"/>
      <c r="HC5" s="314"/>
      <c r="HD5" s="314"/>
      <c r="HE5" s="314"/>
      <c r="HF5" s="314"/>
      <c r="HG5" s="314"/>
      <c r="HH5" s="314"/>
      <c r="HI5" s="314"/>
      <c r="HJ5" s="314"/>
      <c r="HK5" s="314"/>
      <c r="HL5" s="314"/>
      <c r="HM5" s="314"/>
      <c r="HN5" s="314"/>
      <c r="HO5" s="314"/>
      <c r="HP5" s="314"/>
      <c r="HQ5" s="314"/>
      <c r="HR5" s="314"/>
      <c r="HS5" s="314"/>
      <c r="HT5" s="314"/>
      <c r="HU5" s="314"/>
      <c r="HV5" s="314"/>
      <c r="HW5" s="314"/>
      <c r="HX5" s="314"/>
      <c r="HY5" s="314"/>
      <c r="HZ5" s="314"/>
      <c r="IA5" s="314"/>
    </row>
    <row r="6" spans="1:235" s="170" customFormat="1" ht="15.75" customHeight="1" x14ac:dyDescent="0.25">
      <c r="BZ6" s="409" t="s">
        <v>912</v>
      </c>
      <c r="CA6" s="409"/>
      <c r="CB6" s="409"/>
      <c r="CC6" s="409"/>
      <c r="CD6" s="409"/>
      <c r="CE6" s="409"/>
      <c r="HA6" s="315"/>
      <c r="HB6" s="315"/>
      <c r="HC6" s="315"/>
      <c r="HD6" s="315"/>
      <c r="HE6" s="315"/>
      <c r="HF6" s="315"/>
      <c r="HG6" s="315"/>
      <c r="HH6" s="315"/>
      <c r="HI6" s="315"/>
      <c r="HJ6" s="315"/>
      <c r="HK6" s="315"/>
      <c r="HL6" s="315"/>
      <c r="HM6" s="315"/>
      <c r="HN6" s="315"/>
      <c r="HO6" s="315"/>
      <c r="HP6" s="315"/>
      <c r="HQ6" s="315"/>
      <c r="HR6" s="315"/>
      <c r="HS6" s="315"/>
      <c r="HT6" s="315"/>
      <c r="HU6" s="315"/>
      <c r="HV6" s="315"/>
      <c r="HW6" s="315"/>
      <c r="HX6" s="315"/>
      <c r="HY6" s="315"/>
      <c r="HZ6" s="315"/>
      <c r="IA6" s="315"/>
    </row>
    <row r="7" spans="1:235" s="170" customFormat="1" ht="15" customHeight="1" x14ac:dyDescent="0.25">
      <c r="BY7" s="182"/>
      <c r="CA7" s="410" t="s">
        <v>961</v>
      </c>
      <c r="CB7" s="410"/>
      <c r="CC7" s="410"/>
      <c r="CD7" s="410"/>
      <c r="CE7" s="410"/>
      <c r="GW7" s="174"/>
      <c r="GX7" s="174"/>
      <c r="GY7" s="174"/>
      <c r="GZ7" s="314"/>
      <c r="HA7" s="314"/>
      <c r="HB7" s="324"/>
      <c r="HC7" s="324"/>
      <c r="HD7" s="324"/>
      <c r="HE7" s="329"/>
      <c r="HF7" s="329"/>
      <c r="HG7" s="324"/>
      <c r="HH7" s="324"/>
      <c r="HI7" s="324"/>
      <c r="HJ7" s="324"/>
      <c r="HK7" s="324"/>
      <c r="HL7" s="324"/>
      <c r="HM7" s="324"/>
      <c r="HN7" s="324"/>
      <c r="HO7" s="324"/>
      <c r="HP7" s="324"/>
      <c r="HQ7" s="324"/>
      <c r="HR7" s="314"/>
      <c r="HS7" s="314"/>
      <c r="HT7" s="314"/>
      <c r="HU7" s="312"/>
      <c r="HV7" s="312"/>
      <c r="HW7" s="312"/>
      <c r="HY7" s="173"/>
    </row>
    <row r="8" spans="1:235" s="170" customFormat="1" ht="16.5" customHeight="1" x14ac:dyDescent="0.25">
      <c r="BZ8" s="183"/>
      <c r="CA8" s="183"/>
      <c r="CB8" s="183"/>
      <c r="CC8" s="409" t="s">
        <v>913</v>
      </c>
      <c r="CD8" s="409"/>
      <c r="CE8" s="409"/>
    </row>
    <row r="9" spans="1:235" s="3" customFormat="1" ht="15" x14ac:dyDescent="0.25">
      <c r="A9" s="340" t="s">
        <v>800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BZ9" s="7"/>
      <c r="CA9" s="7"/>
      <c r="CB9" s="7"/>
      <c r="CC9" s="7"/>
      <c r="CD9" s="7"/>
      <c r="CE9" s="7"/>
    </row>
    <row r="10" spans="1:235" s="3" customFormat="1" ht="12.75" x14ac:dyDescent="0.2">
      <c r="K10" s="4" t="s">
        <v>693</v>
      </c>
      <c r="L10" s="320" t="str">
        <f>Ф14!K10</f>
        <v>II</v>
      </c>
      <c r="M10" s="377"/>
      <c r="N10" s="340" t="s">
        <v>725</v>
      </c>
      <c r="O10" s="340"/>
      <c r="P10" s="320" t="str">
        <f>Ф14!O10</f>
        <v>2022</v>
      </c>
      <c r="Q10" s="377"/>
      <c r="R10" s="3" t="s">
        <v>695</v>
      </c>
    </row>
    <row r="11" spans="1:235" ht="11.25" customHeight="1" x14ac:dyDescent="0.25"/>
    <row r="12" spans="1:235" s="3" customFormat="1" ht="12.75" customHeight="1" x14ac:dyDescent="0.2">
      <c r="K12" s="4" t="s">
        <v>696</v>
      </c>
      <c r="L12" s="379" t="str">
        <f>Ф14!K12</f>
        <v>Общество с ограниченной ответственностью "Дальневосточная энергосетевая компания"</v>
      </c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</row>
    <row r="13" spans="1:235" s="2" customFormat="1" ht="10.5" customHeight="1" x14ac:dyDescent="0.2">
      <c r="L13" s="318" t="s">
        <v>4</v>
      </c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43"/>
      <c r="AJ13" s="43"/>
      <c r="AK13" s="43"/>
    </row>
    <row r="14" spans="1:235" ht="11.25" customHeight="1" x14ac:dyDescent="0.25"/>
    <row r="15" spans="1:235" s="3" customFormat="1" ht="12.75" x14ac:dyDescent="0.2">
      <c r="O15" s="4" t="s">
        <v>697</v>
      </c>
      <c r="P15" s="320" t="str">
        <f>Ф14!O15</f>
        <v>2022</v>
      </c>
      <c r="Q15" s="377"/>
      <c r="R15" s="3" t="s">
        <v>5</v>
      </c>
    </row>
    <row r="16" spans="1:235" ht="11.25" customHeight="1" x14ac:dyDescent="0.25"/>
    <row r="17" spans="1:82" s="3" customFormat="1" ht="20.25" customHeight="1" x14ac:dyDescent="0.2">
      <c r="N17" s="4" t="s">
        <v>698</v>
      </c>
      <c r="O17" s="112" t="str">
        <f>Ф14!M17</f>
        <v>Приказом Министерства энергетики и газоснабжения Приморского края от 19.10.2021 г. № 45пр-179.</v>
      </c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4"/>
      <c r="AD17" s="69"/>
      <c r="AE17" s="69"/>
      <c r="AF17" s="69"/>
    </row>
    <row r="18" spans="1:82" s="2" customFormat="1" ht="12.75" customHeight="1" x14ac:dyDescent="0.2">
      <c r="O18" s="318" t="s">
        <v>6</v>
      </c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43"/>
      <c r="AD18" s="43"/>
      <c r="AE18" s="43"/>
      <c r="AF18" s="43"/>
    </row>
    <row r="19" spans="1:82" s="54" customFormat="1" ht="9" customHeight="1" x14ac:dyDescent="0.2"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</row>
    <row r="20" spans="1:82" s="2" customFormat="1" ht="15" customHeight="1" x14ac:dyDescent="0.2">
      <c r="A20" s="343" t="s">
        <v>699</v>
      </c>
      <c r="B20" s="343" t="s">
        <v>700</v>
      </c>
      <c r="C20" s="343" t="s">
        <v>701</v>
      </c>
      <c r="D20" s="343" t="s">
        <v>801</v>
      </c>
      <c r="E20" s="413" t="s">
        <v>802</v>
      </c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1" t="s">
        <v>962</v>
      </c>
      <c r="AM20" s="411"/>
      <c r="AN20" s="411"/>
      <c r="AO20" s="411"/>
      <c r="AP20" s="411"/>
      <c r="AQ20" s="411"/>
      <c r="AR20" s="411"/>
      <c r="AS20" s="411"/>
      <c r="AT20" s="411"/>
      <c r="AU20" s="411"/>
      <c r="AV20" s="411"/>
      <c r="AW20" s="411"/>
      <c r="AX20" s="411"/>
      <c r="AY20" s="411"/>
      <c r="AZ20" s="411"/>
      <c r="BA20" s="411"/>
      <c r="BB20" s="411"/>
      <c r="BC20" s="411"/>
      <c r="BD20" s="411"/>
      <c r="BE20" s="411"/>
      <c r="BF20" s="411"/>
      <c r="BG20" s="411"/>
      <c r="BH20" s="411"/>
      <c r="BI20" s="411"/>
      <c r="BJ20" s="411"/>
      <c r="BK20" s="411"/>
      <c r="BL20" s="411"/>
      <c r="BM20" s="411"/>
      <c r="BN20" s="411"/>
      <c r="BO20" s="411"/>
      <c r="BP20" s="411"/>
      <c r="BQ20" s="411"/>
      <c r="BR20" s="411"/>
      <c r="BS20" s="411"/>
      <c r="BT20" s="411"/>
      <c r="BU20" s="411"/>
      <c r="BV20" s="412"/>
      <c r="BW20" s="348" t="s">
        <v>803</v>
      </c>
      <c r="BX20" s="349"/>
      <c r="BY20" s="349"/>
      <c r="BZ20" s="349"/>
      <c r="CA20" s="349"/>
      <c r="CB20" s="349"/>
      <c r="CC20" s="350"/>
      <c r="CD20" s="343" t="s">
        <v>705</v>
      </c>
    </row>
    <row r="21" spans="1:82" s="2" customFormat="1" ht="15" customHeight="1" x14ac:dyDescent="0.2">
      <c r="A21" s="344"/>
      <c r="B21" s="344"/>
      <c r="C21" s="344"/>
      <c r="D21" s="344"/>
      <c r="E21" s="367" t="s">
        <v>0</v>
      </c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68"/>
      <c r="AN21" s="367" t="s">
        <v>1</v>
      </c>
      <c r="AO21" s="369"/>
      <c r="AP21" s="369"/>
      <c r="AQ21" s="369"/>
      <c r="AR21" s="369"/>
      <c r="AS21" s="369"/>
      <c r="AT21" s="369"/>
      <c r="AU21" s="369"/>
      <c r="AV21" s="369"/>
      <c r="AW21" s="369"/>
      <c r="AX21" s="369"/>
      <c r="AY21" s="369"/>
      <c r="AZ21" s="369"/>
      <c r="BA21" s="369"/>
      <c r="BB21" s="369"/>
      <c r="BC21" s="369"/>
      <c r="BD21" s="369"/>
      <c r="BE21" s="369"/>
      <c r="BF21" s="369"/>
      <c r="BG21" s="369"/>
      <c r="BH21" s="369"/>
      <c r="BI21" s="369"/>
      <c r="BJ21" s="369"/>
      <c r="BK21" s="369"/>
      <c r="BL21" s="369"/>
      <c r="BM21" s="369"/>
      <c r="BN21" s="369"/>
      <c r="BO21" s="369"/>
      <c r="BP21" s="369"/>
      <c r="BQ21" s="369"/>
      <c r="BR21" s="369"/>
      <c r="BS21" s="369"/>
      <c r="BT21" s="369"/>
      <c r="BU21" s="369"/>
      <c r="BV21" s="368"/>
      <c r="BW21" s="415"/>
      <c r="BX21" s="416"/>
      <c r="BY21" s="416"/>
      <c r="BZ21" s="416"/>
      <c r="CA21" s="416"/>
      <c r="CB21" s="416"/>
      <c r="CC21" s="417"/>
      <c r="CD21" s="344"/>
    </row>
    <row r="22" spans="1:82" s="2" customFormat="1" ht="15" customHeight="1" x14ac:dyDescent="0.2">
      <c r="A22" s="344"/>
      <c r="B22" s="344"/>
      <c r="C22" s="344"/>
      <c r="D22" s="344"/>
      <c r="E22" s="367" t="s">
        <v>706</v>
      </c>
      <c r="F22" s="369"/>
      <c r="G22" s="369"/>
      <c r="H22" s="369"/>
      <c r="I22" s="369"/>
      <c r="J22" s="369"/>
      <c r="K22" s="368"/>
      <c r="L22" s="367" t="s">
        <v>707</v>
      </c>
      <c r="M22" s="369"/>
      <c r="N22" s="369"/>
      <c r="O22" s="369"/>
      <c r="P22" s="369"/>
      <c r="Q22" s="369"/>
      <c r="R22" s="368"/>
      <c r="S22" s="367" t="s">
        <v>708</v>
      </c>
      <c r="T22" s="369"/>
      <c r="U22" s="369"/>
      <c r="V22" s="369"/>
      <c r="W22" s="369"/>
      <c r="X22" s="369"/>
      <c r="Y22" s="368"/>
      <c r="Z22" s="367" t="s">
        <v>709</v>
      </c>
      <c r="AA22" s="369"/>
      <c r="AB22" s="369"/>
      <c r="AC22" s="369"/>
      <c r="AD22" s="369"/>
      <c r="AE22" s="369"/>
      <c r="AF22" s="368"/>
      <c r="AG22" s="367" t="s">
        <v>710</v>
      </c>
      <c r="AH22" s="369"/>
      <c r="AI22" s="369"/>
      <c r="AJ22" s="369"/>
      <c r="AK22" s="369"/>
      <c r="AL22" s="369"/>
      <c r="AM22" s="368"/>
      <c r="AN22" s="367" t="s">
        <v>706</v>
      </c>
      <c r="AO22" s="369"/>
      <c r="AP22" s="369"/>
      <c r="AQ22" s="369"/>
      <c r="AR22" s="369"/>
      <c r="AS22" s="369"/>
      <c r="AT22" s="368"/>
      <c r="AU22" s="367" t="s">
        <v>707</v>
      </c>
      <c r="AV22" s="369"/>
      <c r="AW22" s="369"/>
      <c r="AX22" s="369"/>
      <c r="AY22" s="369"/>
      <c r="AZ22" s="369"/>
      <c r="BA22" s="368"/>
      <c r="BB22" s="367" t="s">
        <v>708</v>
      </c>
      <c r="BC22" s="369"/>
      <c r="BD22" s="369"/>
      <c r="BE22" s="369"/>
      <c r="BF22" s="369"/>
      <c r="BG22" s="369"/>
      <c r="BH22" s="368"/>
      <c r="BI22" s="367" t="s">
        <v>709</v>
      </c>
      <c r="BJ22" s="369"/>
      <c r="BK22" s="369"/>
      <c r="BL22" s="369"/>
      <c r="BM22" s="369"/>
      <c r="BN22" s="369"/>
      <c r="BO22" s="368"/>
      <c r="BP22" s="367" t="s">
        <v>710</v>
      </c>
      <c r="BQ22" s="369"/>
      <c r="BR22" s="369"/>
      <c r="BS22" s="369"/>
      <c r="BT22" s="369"/>
      <c r="BU22" s="369"/>
      <c r="BV22" s="368"/>
      <c r="BW22" s="351"/>
      <c r="BX22" s="352"/>
      <c r="BY22" s="352"/>
      <c r="BZ22" s="352"/>
      <c r="CA22" s="352"/>
      <c r="CB22" s="352"/>
      <c r="CC22" s="353"/>
      <c r="CD22" s="344"/>
    </row>
    <row r="23" spans="1:82" s="2" customFormat="1" ht="87.75" customHeight="1" x14ac:dyDescent="0.2">
      <c r="A23" s="344"/>
      <c r="B23" s="344"/>
      <c r="C23" s="344"/>
      <c r="D23" s="344"/>
      <c r="E23" s="49" t="s">
        <v>739</v>
      </c>
      <c r="F23" s="49" t="s">
        <v>740</v>
      </c>
      <c r="G23" s="49" t="s">
        <v>804</v>
      </c>
      <c r="H23" s="49" t="s">
        <v>805</v>
      </c>
      <c r="I23" s="49" t="s">
        <v>806</v>
      </c>
      <c r="J23" s="49" t="s">
        <v>346</v>
      </c>
      <c r="K23" s="49" t="str">
        <f>Ф14!I23</f>
        <v>счетчики, шт.</v>
      </c>
      <c r="L23" s="49" t="s">
        <v>739</v>
      </c>
      <c r="M23" s="49" t="s">
        <v>740</v>
      </c>
      <c r="N23" s="49" t="s">
        <v>804</v>
      </c>
      <c r="O23" s="49" t="s">
        <v>805</v>
      </c>
      <c r="P23" s="49" t="s">
        <v>806</v>
      </c>
      <c r="Q23" s="49" t="s">
        <v>346</v>
      </c>
      <c r="R23" s="49" t="str">
        <f>K23</f>
        <v>счетчики, шт.</v>
      </c>
      <c r="S23" s="49" t="s">
        <v>739</v>
      </c>
      <c r="T23" s="49" t="s">
        <v>740</v>
      </c>
      <c r="U23" s="49" t="s">
        <v>804</v>
      </c>
      <c r="V23" s="49" t="s">
        <v>805</v>
      </c>
      <c r="W23" s="49" t="s">
        <v>806</v>
      </c>
      <c r="X23" s="49" t="s">
        <v>346</v>
      </c>
      <c r="Y23" s="49" t="str">
        <f>R23</f>
        <v>счетчики, шт.</v>
      </c>
      <c r="Z23" s="49" t="s">
        <v>739</v>
      </c>
      <c r="AA23" s="49" t="s">
        <v>740</v>
      </c>
      <c r="AB23" s="49" t="s">
        <v>804</v>
      </c>
      <c r="AC23" s="49" t="s">
        <v>805</v>
      </c>
      <c r="AD23" s="49" t="s">
        <v>806</v>
      </c>
      <c r="AE23" s="49" t="s">
        <v>346</v>
      </c>
      <c r="AF23" s="49" t="str">
        <f>Y23</f>
        <v>счетчики, шт.</v>
      </c>
      <c r="AG23" s="49" t="s">
        <v>739</v>
      </c>
      <c r="AH23" s="49" t="s">
        <v>740</v>
      </c>
      <c r="AI23" s="49" t="s">
        <v>804</v>
      </c>
      <c r="AJ23" s="49" t="s">
        <v>805</v>
      </c>
      <c r="AK23" s="49" t="s">
        <v>806</v>
      </c>
      <c r="AL23" s="49" t="s">
        <v>346</v>
      </c>
      <c r="AM23" s="49" t="str">
        <f>AF23</f>
        <v>счетчики, шт.</v>
      </c>
      <c r="AN23" s="49" t="s">
        <v>739</v>
      </c>
      <c r="AO23" s="49" t="s">
        <v>740</v>
      </c>
      <c r="AP23" s="49" t="s">
        <v>804</v>
      </c>
      <c r="AQ23" s="49" t="s">
        <v>805</v>
      </c>
      <c r="AR23" s="49" t="s">
        <v>806</v>
      </c>
      <c r="AS23" s="49" t="s">
        <v>346</v>
      </c>
      <c r="AT23" s="49" t="str">
        <f>AM23</f>
        <v>счетчики, шт.</v>
      </c>
      <c r="AU23" s="49" t="s">
        <v>739</v>
      </c>
      <c r="AV23" s="49" t="s">
        <v>740</v>
      </c>
      <c r="AW23" s="49" t="s">
        <v>804</v>
      </c>
      <c r="AX23" s="49" t="s">
        <v>805</v>
      </c>
      <c r="AY23" s="49" t="s">
        <v>806</v>
      </c>
      <c r="AZ23" s="49" t="s">
        <v>346</v>
      </c>
      <c r="BA23" s="49" t="str">
        <f>AT23</f>
        <v>счетчики, шт.</v>
      </c>
      <c r="BB23" s="49" t="s">
        <v>739</v>
      </c>
      <c r="BC23" s="49" t="s">
        <v>740</v>
      </c>
      <c r="BD23" s="49" t="s">
        <v>804</v>
      </c>
      <c r="BE23" s="49" t="s">
        <v>805</v>
      </c>
      <c r="BF23" s="49" t="s">
        <v>806</v>
      </c>
      <c r="BG23" s="49" t="s">
        <v>346</v>
      </c>
      <c r="BH23" s="49" t="str">
        <f>BA23</f>
        <v>счетчики, шт.</v>
      </c>
      <c r="BI23" s="49" t="s">
        <v>739</v>
      </c>
      <c r="BJ23" s="49" t="s">
        <v>740</v>
      </c>
      <c r="BK23" s="49" t="s">
        <v>804</v>
      </c>
      <c r="BL23" s="49" t="s">
        <v>805</v>
      </c>
      <c r="BM23" s="49" t="s">
        <v>806</v>
      </c>
      <c r="BN23" s="49" t="s">
        <v>346</v>
      </c>
      <c r="BO23" s="49" t="str">
        <f>BH23</f>
        <v>счетчики, шт.</v>
      </c>
      <c r="BP23" s="49" t="s">
        <v>739</v>
      </c>
      <c r="BQ23" s="49" t="s">
        <v>740</v>
      </c>
      <c r="BR23" s="49" t="s">
        <v>804</v>
      </c>
      <c r="BS23" s="49" t="s">
        <v>805</v>
      </c>
      <c r="BT23" s="49" t="s">
        <v>806</v>
      </c>
      <c r="BU23" s="49" t="s">
        <v>346</v>
      </c>
      <c r="BV23" s="49" t="str">
        <f>BO23</f>
        <v>счетчики, шт.</v>
      </c>
      <c r="BW23" s="49" t="s">
        <v>739</v>
      </c>
      <c r="BX23" s="49" t="s">
        <v>740</v>
      </c>
      <c r="BY23" s="49" t="s">
        <v>804</v>
      </c>
      <c r="BZ23" s="49" t="s">
        <v>805</v>
      </c>
      <c r="CA23" s="49" t="s">
        <v>806</v>
      </c>
      <c r="CB23" s="49" t="s">
        <v>346</v>
      </c>
      <c r="CC23" s="49" t="str">
        <f>BV23</f>
        <v>счетчики, шт.</v>
      </c>
      <c r="CD23" s="344"/>
    </row>
    <row r="24" spans="1:82" s="2" customFormat="1" ht="11.25" x14ac:dyDescent="0.2">
      <c r="A24" s="70">
        <v>1</v>
      </c>
      <c r="B24" s="70">
        <v>2</v>
      </c>
      <c r="C24" s="70">
        <v>3</v>
      </c>
      <c r="D24" s="70">
        <v>4</v>
      </c>
      <c r="E24" s="70" t="s">
        <v>159</v>
      </c>
      <c r="F24" s="70" t="s">
        <v>164</v>
      </c>
      <c r="G24" s="70" t="s">
        <v>165</v>
      </c>
      <c r="H24" s="70" t="s">
        <v>166</v>
      </c>
      <c r="I24" s="70" t="s">
        <v>167</v>
      </c>
      <c r="J24" s="70" t="s">
        <v>168</v>
      </c>
      <c r="K24" s="70" t="s">
        <v>169</v>
      </c>
      <c r="L24" s="70" t="s">
        <v>161</v>
      </c>
      <c r="M24" s="70" t="s">
        <v>162</v>
      </c>
      <c r="N24" s="70" t="s">
        <v>163</v>
      </c>
      <c r="O24" s="70" t="s">
        <v>742</v>
      </c>
      <c r="P24" s="70" t="s">
        <v>743</v>
      </c>
      <c r="Q24" s="70" t="s">
        <v>744</v>
      </c>
      <c r="R24" s="70" t="s">
        <v>745</v>
      </c>
      <c r="S24" s="70" t="s">
        <v>746</v>
      </c>
      <c r="T24" s="70" t="s">
        <v>747</v>
      </c>
      <c r="U24" s="70" t="s">
        <v>748</v>
      </c>
      <c r="V24" s="70" t="s">
        <v>749</v>
      </c>
      <c r="W24" s="70" t="s">
        <v>750</v>
      </c>
      <c r="X24" s="70" t="s">
        <v>751</v>
      </c>
      <c r="Y24" s="70" t="s">
        <v>752</v>
      </c>
      <c r="Z24" s="70" t="s">
        <v>753</v>
      </c>
      <c r="AA24" s="70" t="s">
        <v>754</v>
      </c>
      <c r="AB24" s="70" t="s">
        <v>755</v>
      </c>
      <c r="AC24" s="70" t="s">
        <v>756</v>
      </c>
      <c r="AD24" s="70" t="s">
        <v>757</v>
      </c>
      <c r="AE24" s="70" t="s">
        <v>758</v>
      </c>
      <c r="AF24" s="70" t="s">
        <v>759</v>
      </c>
      <c r="AG24" s="70" t="s">
        <v>760</v>
      </c>
      <c r="AH24" s="70" t="s">
        <v>761</v>
      </c>
      <c r="AI24" s="70" t="s">
        <v>762</v>
      </c>
      <c r="AJ24" s="70" t="s">
        <v>763</v>
      </c>
      <c r="AK24" s="70" t="s">
        <v>764</v>
      </c>
      <c r="AL24" s="70" t="s">
        <v>765</v>
      </c>
      <c r="AM24" s="70" t="s">
        <v>766</v>
      </c>
      <c r="AN24" s="70" t="s">
        <v>176</v>
      </c>
      <c r="AO24" s="70" t="s">
        <v>180</v>
      </c>
      <c r="AP24" s="70" t="s">
        <v>182</v>
      </c>
      <c r="AQ24" s="70" t="s">
        <v>184</v>
      </c>
      <c r="AR24" s="70" t="s">
        <v>186</v>
      </c>
      <c r="AS24" s="70" t="s">
        <v>188</v>
      </c>
      <c r="AT24" s="70" t="s">
        <v>190</v>
      </c>
      <c r="AU24" s="70" t="s">
        <v>177</v>
      </c>
      <c r="AV24" s="70" t="s">
        <v>178</v>
      </c>
      <c r="AW24" s="70" t="s">
        <v>179</v>
      </c>
      <c r="AX24" s="70" t="s">
        <v>767</v>
      </c>
      <c r="AY24" s="70" t="s">
        <v>768</v>
      </c>
      <c r="AZ24" s="70" t="s">
        <v>769</v>
      </c>
      <c r="BA24" s="70" t="s">
        <v>770</v>
      </c>
      <c r="BB24" s="70" t="s">
        <v>771</v>
      </c>
      <c r="BC24" s="70" t="s">
        <v>772</v>
      </c>
      <c r="BD24" s="70" t="s">
        <v>773</v>
      </c>
      <c r="BE24" s="70" t="s">
        <v>774</v>
      </c>
      <c r="BF24" s="70" t="s">
        <v>775</v>
      </c>
      <c r="BG24" s="70" t="s">
        <v>776</v>
      </c>
      <c r="BH24" s="70" t="s">
        <v>777</v>
      </c>
      <c r="BI24" s="70" t="s">
        <v>778</v>
      </c>
      <c r="BJ24" s="70" t="s">
        <v>779</v>
      </c>
      <c r="BK24" s="70" t="s">
        <v>780</v>
      </c>
      <c r="BL24" s="70" t="s">
        <v>781</v>
      </c>
      <c r="BM24" s="70" t="s">
        <v>782</v>
      </c>
      <c r="BN24" s="70" t="s">
        <v>783</v>
      </c>
      <c r="BO24" s="70" t="s">
        <v>784</v>
      </c>
      <c r="BP24" s="70" t="s">
        <v>785</v>
      </c>
      <c r="BQ24" s="70" t="s">
        <v>786</v>
      </c>
      <c r="BR24" s="70" t="s">
        <v>787</v>
      </c>
      <c r="BS24" s="70" t="s">
        <v>788</v>
      </c>
      <c r="BT24" s="70" t="s">
        <v>789</v>
      </c>
      <c r="BU24" s="70" t="s">
        <v>790</v>
      </c>
      <c r="BV24" s="70" t="s">
        <v>791</v>
      </c>
      <c r="BW24" s="70" t="s">
        <v>199</v>
      </c>
      <c r="BX24" s="70" t="s">
        <v>203</v>
      </c>
      <c r="BY24" s="70" t="s">
        <v>204</v>
      </c>
      <c r="BZ24" s="70" t="s">
        <v>205</v>
      </c>
      <c r="CA24" s="70" t="s">
        <v>206</v>
      </c>
      <c r="CB24" s="70" t="s">
        <v>207</v>
      </c>
      <c r="CC24" s="70" t="s">
        <v>208</v>
      </c>
      <c r="CD24" s="70">
        <v>8</v>
      </c>
    </row>
    <row r="25" spans="1:82" s="3" customFormat="1" ht="17.25" customHeight="1" x14ac:dyDescent="0.2">
      <c r="A25" s="115" t="s">
        <v>837</v>
      </c>
      <c r="B25" s="116" t="s">
        <v>712</v>
      </c>
      <c r="C25" s="117" t="str">
        <f>C26</f>
        <v>нд</v>
      </c>
      <c r="D25" s="117" t="str">
        <f>D26</f>
        <v>нд</v>
      </c>
      <c r="E25" s="117">
        <f>E26+E27</f>
        <v>0</v>
      </c>
      <c r="F25" s="117">
        <f>F26</f>
        <v>0</v>
      </c>
      <c r="G25" s="202">
        <f>G26+G27+G29</f>
        <v>5.25</v>
      </c>
      <c r="H25" s="161">
        <v>0</v>
      </c>
      <c r="I25" s="161">
        <v>0</v>
      </c>
      <c r="J25" s="202">
        <f>J27+J29</f>
        <v>1.85</v>
      </c>
      <c r="K25" s="117">
        <f t="shared" ref="K25:AH25" si="0">K26+K27</f>
        <v>0</v>
      </c>
      <c r="L25" s="161">
        <f>L26+L27</f>
        <v>0</v>
      </c>
      <c r="M25" s="117">
        <f t="shared" si="0"/>
        <v>0</v>
      </c>
      <c r="N25" s="202">
        <f t="shared" si="0"/>
        <v>1</v>
      </c>
      <c r="O25" s="117">
        <f t="shared" si="0"/>
        <v>0</v>
      </c>
      <c r="P25" s="117">
        <f t="shared" si="0"/>
        <v>0</v>
      </c>
      <c r="Q25" s="117">
        <f t="shared" si="0"/>
        <v>0.8</v>
      </c>
      <c r="R25" s="117">
        <f t="shared" si="0"/>
        <v>0</v>
      </c>
      <c r="S25" s="117">
        <f t="shared" si="0"/>
        <v>0</v>
      </c>
      <c r="T25" s="117">
        <f t="shared" si="0"/>
        <v>0</v>
      </c>
      <c r="U25" s="202">
        <f t="shared" si="0"/>
        <v>2.4</v>
      </c>
      <c r="V25" s="161">
        <f t="shared" si="0"/>
        <v>0</v>
      </c>
      <c r="W25" s="161">
        <f t="shared" si="0"/>
        <v>0</v>
      </c>
      <c r="X25" s="161">
        <f t="shared" si="0"/>
        <v>0</v>
      </c>
      <c r="Y25" s="161">
        <f t="shared" si="0"/>
        <v>0</v>
      </c>
      <c r="Z25" s="161">
        <f t="shared" si="0"/>
        <v>0</v>
      </c>
      <c r="AA25" s="161">
        <f t="shared" si="0"/>
        <v>0</v>
      </c>
      <c r="AB25" s="161">
        <f t="shared" si="0"/>
        <v>0</v>
      </c>
      <c r="AC25" s="161">
        <f t="shared" si="0"/>
        <v>0</v>
      </c>
      <c r="AD25" s="161">
        <f t="shared" si="0"/>
        <v>0</v>
      </c>
      <c r="AE25" s="161">
        <f t="shared" si="0"/>
        <v>0</v>
      </c>
      <c r="AF25" s="161">
        <f>AF27</f>
        <v>0</v>
      </c>
      <c r="AG25" s="161">
        <f t="shared" si="0"/>
        <v>0</v>
      </c>
      <c r="AH25" s="161">
        <f t="shared" si="0"/>
        <v>0</v>
      </c>
      <c r="AI25" s="202">
        <f>AI26+AI27+AI29</f>
        <v>1.85</v>
      </c>
      <c r="AJ25" s="161">
        <f>AJ26+AJ27+AJ29</f>
        <v>0</v>
      </c>
      <c r="AK25" s="161">
        <f>AK26+AK27+AK29</f>
        <v>0</v>
      </c>
      <c r="AL25" s="202">
        <f>AL26+AL27+AL29</f>
        <v>1.05</v>
      </c>
      <c r="AM25" s="161">
        <f>AM26+AM27</f>
        <v>0</v>
      </c>
      <c r="AN25" s="117">
        <f t="shared" ref="AN25:BP25" si="1">AN26</f>
        <v>0</v>
      </c>
      <c r="AO25" s="117">
        <f t="shared" si="1"/>
        <v>0</v>
      </c>
      <c r="AP25" s="202">
        <f>AP27</f>
        <v>1</v>
      </c>
      <c r="AQ25" s="117">
        <f>AQ27</f>
        <v>0</v>
      </c>
      <c r="AR25" s="117">
        <f>AR27</f>
        <v>0</v>
      </c>
      <c r="AS25" s="117">
        <f>AS27</f>
        <v>0.8</v>
      </c>
      <c r="AT25" s="161">
        <v>0</v>
      </c>
      <c r="AU25" s="117">
        <f t="shared" si="1"/>
        <v>0</v>
      </c>
      <c r="AV25" s="117">
        <f t="shared" si="1"/>
        <v>0</v>
      </c>
      <c r="AW25" s="202">
        <f>AW27</f>
        <v>1</v>
      </c>
      <c r="AX25" s="161">
        <f>AX27</f>
        <v>0</v>
      </c>
      <c r="AY25" s="161">
        <f>AY27</f>
        <v>0</v>
      </c>
      <c r="AZ25" s="202">
        <f>AZ27</f>
        <v>0.8</v>
      </c>
      <c r="BA25" s="117">
        <f t="shared" si="1"/>
        <v>0</v>
      </c>
      <c r="BB25" s="117">
        <f t="shared" si="1"/>
        <v>0</v>
      </c>
      <c r="BC25" s="117">
        <f t="shared" si="1"/>
        <v>0</v>
      </c>
      <c r="BD25" s="161">
        <f>BD27</f>
        <v>0</v>
      </c>
      <c r="BE25" s="117">
        <f t="shared" si="1"/>
        <v>0</v>
      </c>
      <c r="BF25" s="117">
        <f t="shared" si="1"/>
        <v>0</v>
      </c>
      <c r="BG25" s="117">
        <f t="shared" si="1"/>
        <v>0</v>
      </c>
      <c r="BH25" s="161">
        <f>BH27</f>
        <v>0</v>
      </c>
      <c r="BI25" s="117">
        <f t="shared" si="1"/>
        <v>0</v>
      </c>
      <c r="BJ25" s="117">
        <f t="shared" si="1"/>
        <v>0</v>
      </c>
      <c r="BK25" s="161">
        <f>BK27</f>
        <v>0</v>
      </c>
      <c r="BL25" s="161">
        <f t="shared" si="1"/>
        <v>0</v>
      </c>
      <c r="BM25" s="161">
        <f t="shared" si="1"/>
        <v>0</v>
      </c>
      <c r="BN25" s="161">
        <f t="shared" si="1"/>
        <v>0</v>
      </c>
      <c r="BO25" s="161">
        <f>BO27</f>
        <v>0</v>
      </c>
      <c r="BP25" s="161">
        <f t="shared" si="1"/>
        <v>0</v>
      </c>
      <c r="BQ25" s="161">
        <f t="shared" ref="BQ25:CD25" si="2">BQ26</f>
        <v>0</v>
      </c>
      <c r="BR25" s="161">
        <f>BR27</f>
        <v>0</v>
      </c>
      <c r="BS25" s="161">
        <f t="shared" si="2"/>
        <v>0</v>
      </c>
      <c r="BT25" s="161">
        <f t="shared" si="2"/>
        <v>0</v>
      </c>
      <c r="BU25" s="161">
        <f t="shared" si="2"/>
        <v>0</v>
      </c>
      <c r="BV25" s="161">
        <f t="shared" si="2"/>
        <v>0</v>
      </c>
      <c r="BW25" s="161">
        <f t="shared" si="2"/>
        <v>0</v>
      </c>
      <c r="BX25" s="161">
        <f t="shared" si="2"/>
        <v>0</v>
      </c>
      <c r="BY25" s="161">
        <f t="shared" si="2"/>
        <v>0</v>
      </c>
      <c r="BZ25" s="161">
        <f t="shared" si="2"/>
        <v>0</v>
      </c>
      <c r="CA25" s="161">
        <f t="shared" si="2"/>
        <v>0</v>
      </c>
      <c r="CB25" s="161">
        <f t="shared" si="2"/>
        <v>0</v>
      </c>
      <c r="CC25" s="161">
        <f t="shared" si="2"/>
        <v>0</v>
      </c>
      <c r="CD25" s="117" t="str">
        <f t="shared" si="2"/>
        <v>нд</v>
      </c>
    </row>
    <row r="26" spans="1:82" s="3" customFormat="1" ht="16.5" customHeight="1" x14ac:dyDescent="0.2">
      <c r="A26" s="118" t="s">
        <v>838</v>
      </c>
      <c r="B26" s="119" t="s">
        <v>839</v>
      </c>
      <c r="C26" s="120" t="str">
        <f>C33</f>
        <v>нд</v>
      </c>
      <c r="D26" s="120" t="str">
        <f>D33</f>
        <v>нд</v>
      </c>
      <c r="E26" s="120">
        <f t="shared" ref="E26:BP26" si="3">E33</f>
        <v>0</v>
      </c>
      <c r="F26" s="120">
        <f t="shared" si="3"/>
        <v>0</v>
      </c>
      <c r="G26" s="162">
        <f t="shared" si="3"/>
        <v>0</v>
      </c>
      <c r="H26" s="120">
        <f t="shared" si="3"/>
        <v>0</v>
      </c>
      <c r="I26" s="120">
        <f t="shared" si="3"/>
        <v>0</v>
      </c>
      <c r="J26" s="120">
        <f t="shared" si="3"/>
        <v>0</v>
      </c>
      <c r="K26" s="120">
        <f t="shared" si="3"/>
        <v>0</v>
      </c>
      <c r="L26" s="120">
        <f t="shared" si="3"/>
        <v>0</v>
      </c>
      <c r="M26" s="120">
        <f t="shared" si="3"/>
        <v>0</v>
      </c>
      <c r="N26" s="120">
        <f t="shared" si="3"/>
        <v>0</v>
      </c>
      <c r="O26" s="120">
        <f t="shared" si="3"/>
        <v>0</v>
      </c>
      <c r="P26" s="120">
        <f t="shared" si="3"/>
        <v>0</v>
      </c>
      <c r="Q26" s="120">
        <f t="shared" si="3"/>
        <v>0</v>
      </c>
      <c r="R26" s="120">
        <f t="shared" si="3"/>
        <v>0</v>
      </c>
      <c r="S26" s="120">
        <f t="shared" si="3"/>
        <v>0</v>
      </c>
      <c r="T26" s="120">
        <f t="shared" si="3"/>
        <v>0</v>
      </c>
      <c r="U26" s="162">
        <f t="shared" si="3"/>
        <v>0</v>
      </c>
      <c r="V26" s="120">
        <f t="shared" si="3"/>
        <v>0</v>
      </c>
      <c r="W26" s="120">
        <f t="shared" si="3"/>
        <v>0</v>
      </c>
      <c r="X26" s="120">
        <f t="shared" si="3"/>
        <v>0</v>
      </c>
      <c r="Y26" s="120">
        <f t="shared" si="3"/>
        <v>0</v>
      </c>
      <c r="Z26" s="120">
        <f t="shared" si="3"/>
        <v>0</v>
      </c>
      <c r="AA26" s="120">
        <f t="shared" si="3"/>
        <v>0</v>
      </c>
      <c r="AB26" s="162">
        <f t="shared" si="3"/>
        <v>0</v>
      </c>
      <c r="AC26" s="162">
        <f t="shared" si="3"/>
        <v>0</v>
      </c>
      <c r="AD26" s="162">
        <f t="shared" si="3"/>
        <v>0</v>
      </c>
      <c r="AE26" s="162">
        <f t="shared" si="3"/>
        <v>0</v>
      </c>
      <c r="AF26" s="162">
        <f t="shared" si="3"/>
        <v>0</v>
      </c>
      <c r="AG26" s="162">
        <f t="shared" si="3"/>
        <v>0</v>
      </c>
      <c r="AH26" s="162">
        <f t="shared" si="3"/>
        <v>0</v>
      </c>
      <c r="AI26" s="162">
        <f t="shared" si="3"/>
        <v>0</v>
      </c>
      <c r="AJ26" s="120">
        <f t="shared" si="3"/>
        <v>0</v>
      </c>
      <c r="AK26" s="120">
        <f t="shared" si="3"/>
        <v>0</v>
      </c>
      <c r="AL26" s="120">
        <f t="shared" si="3"/>
        <v>0</v>
      </c>
      <c r="AM26" s="120">
        <f>AM33</f>
        <v>0</v>
      </c>
      <c r="AN26" s="120">
        <f t="shared" si="3"/>
        <v>0</v>
      </c>
      <c r="AO26" s="120">
        <f t="shared" si="3"/>
        <v>0</v>
      </c>
      <c r="AP26" s="120">
        <f t="shared" si="3"/>
        <v>0</v>
      </c>
      <c r="AQ26" s="120">
        <f t="shared" si="3"/>
        <v>0</v>
      </c>
      <c r="AR26" s="120">
        <f t="shared" si="3"/>
        <v>0</v>
      </c>
      <c r="AS26" s="120">
        <f t="shared" si="3"/>
        <v>0</v>
      </c>
      <c r="AT26" s="120">
        <f t="shared" si="3"/>
        <v>0</v>
      </c>
      <c r="AU26" s="120">
        <f t="shared" si="3"/>
        <v>0</v>
      </c>
      <c r="AV26" s="120">
        <f t="shared" si="3"/>
        <v>0</v>
      </c>
      <c r="AW26" s="120">
        <f t="shared" si="3"/>
        <v>0</v>
      </c>
      <c r="AX26" s="120">
        <f t="shared" si="3"/>
        <v>0</v>
      </c>
      <c r="AY26" s="120">
        <f t="shared" si="3"/>
        <v>0</v>
      </c>
      <c r="AZ26" s="120">
        <f t="shared" si="3"/>
        <v>0</v>
      </c>
      <c r="BA26" s="120">
        <f t="shared" si="3"/>
        <v>0</v>
      </c>
      <c r="BB26" s="120">
        <f t="shared" si="3"/>
        <v>0</v>
      </c>
      <c r="BC26" s="120">
        <f t="shared" si="3"/>
        <v>0</v>
      </c>
      <c r="BD26" s="162">
        <f t="shared" si="3"/>
        <v>0</v>
      </c>
      <c r="BE26" s="120">
        <f t="shared" si="3"/>
        <v>0</v>
      </c>
      <c r="BF26" s="120">
        <f t="shared" si="3"/>
        <v>0</v>
      </c>
      <c r="BG26" s="120">
        <f t="shared" si="3"/>
        <v>0</v>
      </c>
      <c r="BH26" s="120">
        <f t="shared" si="3"/>
        <v>0</v>
      </c>
      <c r="BI26" s="120">
        <f t="shared" si="3"/>
        <v>0</v>
      </c>
      <c r="BJ26" s="120">
        <f t="shared" si="3"/>
        <v>0</v>
      </c>
      <c r="BK26" s="162">
        <f t="shared" si="3"/>
        <v>0</v>
      </c>
      <c r="BL26" s="162">
        <f t="shared" si="3"/>
        <v>0</v>
      </c>
      <c r="BM26" s="162">
        <f>BM33</f>
        <v>0</v>
      </c>
      <c r="BN26" s="162">
        <f t="shared" si="3"/>
        <v>0</v>
      </c>
      <c r="BO26" s="162">
        <f t="shared" si="3"/>
        <v>0</v>
      </c>
      <c r="BP26" s="162">
        <f t="shared" si="3"/>
        <v>0</v>
      </c>
      <c r="BQ26" s="162">
        <f t="shared" ref="BQ26:CD26" si="4">BQ33</f>
        <v>0</v>
      </c>
      <c r="BR26" s="162">
        <f t="shared" si="4"/>
        <v>0</v>
      </c>
      <c r="BS26" s="162">
        <f t="shared" si="4"/>
        <v>0</v>
      </c>
      <c r="BT26" s="162">
        <f t="shared" si="4"/>
        <v>0</v>
      </c>
      <c r="BU26" s="162">
        <f t="shared" si="4"/>
        <v>0</v>
      </c>
      <c r="BV26" s="162">
        <f t="shared" si="4"/>
        <v>0</v>
      </c>
      <c r="BW26" s="162">
        <f t="shared" si="4"/>
        <v>0</v>
      </c>
      <c r="BX26" s="162">
        <f t="shared" si="4"/>
        <v>0</v>
      </c>
      <c r="BY26" s="162">
        <f t="shared" si="4"/>
        <v>0</v>
      </c>
      <c r="BZ26" s="162">
        <f t="shared" si="4"/>
        <v>0</v>
      </c>
      <c r="CA26" s="162">
        <f t="shared" si="4"/>
        <v>0</v>
      </c>
      <c r="CB26" s="162">
        <f t="shared" si="4"/>
        <v>0</v>
      </c>
      <c r="CC26" s="162">
        <f t="shared" si="4"/>
        <v>0</v>
      </c>
      <c r="CD26" s="120" t="str">
        <f t="shared" si="4"/>
        <v>нд</v>
      </c>
    </row>
    <row r="27" spans="1:82" s="3" customFormat="1" ht="27" customHeight="1" x14ac:dyDescent="0.2">
      <c r="A27" s="118" t="s">
        <v>840</v>
      </c>
      <c r="B27" s="119" t="s">
        <v>841</v>
      </c>
      <c r="C27" s="120" t="s">
        <v>872</v>
      </c>
      <c r="D27" s="217" t="str">
        <f>D54</f>
        <v>нд</v>
      </c>
      <c r="E27" s="162">
        <f t="shared" ref="E27:BO27" si="5">E54</f>
        <v>0</v>
      </c>
      <c r="F27" s="162">
        <f t="shared" si="5"/>
        <v>0</v>
      </c>
      <c r="G27" s="200">
        <f>G54</f>
        <v>4.25</v>
      </c>
      <c r="H27" s="162">
        <f t="shared" si="5"/>
        <v>0</v>
      </c>
      <c r="I27" s="162">
        <f t="shared" si="5"/>
        <v>0</v>
      </c>
      <c r="J27" s="200">
        <f>J54</f>
        <v>1.6</v>
      </c>
      <c r="K27" s="162">
        <f>K54+K69</f>
        <v>0</v>
      </c>
      <c r="L27" s="162">
        <f t="shared" si="5"/>
        <v>0</v>
      </c>
      <c r="M27" s="162">
        <f t="shared" si="5"/>
        <v>0</v>
      </c>
      <c r="N27" s="200">
        <f t="shared" si="5"/>
        <v>1</v>
      </c>
      <c r="O27" s="162">
        <f t="shared" si="5"/>
        <v>0</v>
      </c>
      <c r="P27" s="162">
        <f t="shared" si="5"/>
        <v>0</v>
      </c>
      <c r="Q27" s="199">
        <f t="shared" si="5"/>
        <v>0.8</v>
      </c>
      <c r="R27" s="162">
        <f t="shared" si="5"/>
        <v>0</v>
      </c>
      <c r="S27" s="162">
        <f t="shared" si="5"/>
        <v>0</v>
      </c>
      <c r="T27" s="162">
        <f t="shared" si="5"/>
        <v>0</v>
      </c>
      <c r="U27" s="200">
        <f t="shared" si="5"/>
        <v>2.4</v>
      </c>
      <c r="V27" s="162">
        <f t="shared" si="5"/>
        <v>0</v>
      </c>
      <c r="W27" s="162">
        <f t="shared" si="5"/>
        <v>0</v>
      </c>
      <c r="X27" s="162">
        <f t="shared" si="5"/>
        <v>0</v>
      </c>
      <c r="Y27" s="162">
        <f>Y54+Y69</f>
        <v>0</v>
      </c>
      <c r="Z27" s="162">
        <f t="shared" si="5"/>
        <v>0</v>
      </c>
      <c r="AA27" s="162">
        <f t="shared" si="5"/>
        <v>0</v>
      </c>
      <c r="AB27" s="162">
        <f t="shared" si="5"/>
        <v>0</v>
      </c>
      <c r="AC27" s="162">
        <f t="shared" si="5"/>
        <v>0</v>
      </c>
      <c r="AD27" s="162">
        <f t="shared" si="5"/>
        <v>0</v>
      </c>
      <c r="AE27" s="162">
        <f t="shared" si="5"/>
        <v>0</v>
      </c>
      <c r="AF27" s="162">
        <f>AF54</f>
        <v>0</v>
      </c>
      <c r="AG27" s="162">
        <f t="shared" si="5"/>
        <v>0</v>
      </c>
      <c r="AH27" s="162">
        <f t="shared" si="5"/>
        <v>0</v>
      </c>
      <c r="AI27" s="200">
        <f>AI54</f>
        <v>0.85</v>
      </c>
      <c r="AJ27" s="162">
        <f>AJ54</f>
        <v>0</v>
      </c>
      <c r="AK27" s="162">
        <f>AK54</f>
        <v>0</v>
      </c>
      <c r="AL27" s="200">
        <f>AL54</f>
        <v>0.8</v>
      </c>
      <c r="AM27" s="162">
        <f>AM54</f>
        <v>0</v>
      </c>
      <c r="AN27" s="162">
        <v>0</v>
      </c>
      <c r="AO27" s="162">
        <f t="shared" si="5"/>
        <v>0</v>
      </c>
      <c r="AP27" s="200">
        <f t="shared" si="5"/>
        <v>1</v>
      </c>
      <c r="AQ27" s="162">
        <f t="shared" si="5"/>
        <v>0</v>
      </c>
      <c r="AR27" s="162">
        <f t="shared" si="5"/>
        <v>0</v>
      </c>
      <c r="AS27" s="199">
        <f t="shared" si="5"/>
        <v>0.8</v>
      </c>
      <c r="AT27" s="162">
        <v>0</v>
      </c>
      <c r="AU27" s="162">
        <f t="shared" si="5"/>
        <v>0</v>
      </c>
      <c r="AV27" s="162">
        <f t="shared" si="5"/>
        <v>0</v>
      </c>
      <c r="AW27" s="200">
        <f t="shared" si="5"/>
        <v>1</v>
      </c>
      <c r="AX27" s="162">
        <f t="shared" si="5"/>
        <v>0</v>
      </c>
      <c r="AY27" s="162">
        <f t="shared" si="5"/>
        <v>0</v>
      </c>
      <c r="AZ27" s="200">
        <f>AZ56</f>
        <v>0.8</v>
      </c>
      <c r="BA27" s="162">
        <f t="shared" si="5"/>
        <v>0</v>
      </c>
      <c r="BB27" s="162">
        <f t="shared" si="5"/>
        <v>0</v>
      </c>
      <c r="BC27" s="162">
        <f t="shared" si="5"/>
        <v>0</v>
      </c>
      <c r="BD27" s="162">
        <f t="shared" si="5"/>
        <v>0</v>
      </c>
      <c r="BE27" s="162">
        <f t="shared" si="5"/>
        <v>0</v>
      </c>
      <c r="BF27" s="162">
        <f t="shared" si="5"/>
        <v>0</v>
      </c>
      <c r="BG27" s="162">
        <f t="shared" si="5"/>
        <v>0</v>
      </c>
      <c r="BH27" s="162">
        <f t="shared" si="5"/>
        <v>0</v>
      </c>
      <c r="BI27" s="162">
        <f t="shared" si="5"/>
        <v>0</v>
      </c>
      <c r="BJ27" s="162">
        <f t="shared" si="5"/>
        <v>0</v>
      </c>
      <c r="BK27" s="162">
        <f t="shared" si="5"/>
        <v>0</v>
      </c>
      <c r="BL27" s="162">
        <f t="shared" si="5"/>
        <v>0</v>
      </c>
      <c r="BM27" s="162">
        <f>BM54</f>
        <v>0</v>
      </c>
      <c r="BN27" s="162">
        <f t="shared" si="5"/>
        <v>0</v>
      </c>
      <c r="BO27" s="162">
        <f t="shared" si="5"/>
        <v>0</v>
      </c>
      <c r="BP27" s="162">
        <v>0</v>
      </c>
      <c r="BQ27" s="162">
        <f t="shared" ref="BQ27:CD27" si="6">BQ54</f>
        <v>0</v>
      </c>
      <c r="BR27" s="162">
        <f t="shared" si="6"/>
        <v>0</v>
      </c>
      <c r="BS27" s="162">
        <f t="shared" si="6"/>
        <v>0</v>
      </c>
      <c r="BT27" s="162">
        <f t="shared" si="6"/>
        <v>0</v>
      </c>
      <c r="BU27" s="162">
        <f t="shared" si="6"/>
        <v>0</v>
      </c>
      <c r="BV27" s="162">
        <f t="shared" si="6"/>
        <v>0</v>
      </c>
      <c r="BW27" s="162">
        <f t="shared" si="6"/>
        <v>0</v>
      </c>
      <c r="BX27" s="162">
        <f t="shared" si="6"/>
        <v>0</v>
      </c>
      <c r="BY27" s="162">
        <f t="shared" si="6"/>
        <v>0</v>
      </c>
      <c r="BZ27" s="162">
        <f t="shared" si="6"/>
        <v>0</v>
      </c>
      <c r="CA27" s="162">
        <f t="shared" si="6"/>
        <v>0</v>
      </c>
      <c r="CB27" s="162">
        <f t="shared" si="6"/>
        <v>0</v>
      </c>
      <c r="CC27" s="162">
        <f t="shared" si="6"/>
        <v>0</v>
      </c>
      <c r="CD27" s="217" t="str">
        <f t="shared" si="6"/>
        <v>нд</v>
      </c>
    </row>
    <row r="28" spans="1:82" s="3" customFormat="1" ht="42" customHeight="1" x14ac:dyDescent="0.2">
      <c r="A28" s="121" t="s">
        <v>842</v>
      </c>
      <c r="B28" s="122" t="s">
        <v>843</v>
      </c>
      <c r="C28" s="28" t="s">
        <v>872</v>
      </c>
      <c r="D28" s="28" t="s">
        <v>872</v>
      </c>
      <c r="E28" s="28" t="s">
        <v>872</v>
      </c>
      <c r="F28" s="28" t="s">
        <v>872</v>
      </c>
      <c r="G28" s="28" t="s">
        <v>872</v>
      </c>
      <c r="H28" s="28" t="s">
        <v>872</v>
      </c>
      <c r="I28" s="28" t="s">
        <v>872</v>
      </c>
      <c r="J28" s="28" t="s">
        <v>872</v>
      </c>
      <c r="K28" s="28" t="s">
        <v>872</v>
      </c>
      <c r="L28" s="28" t="s">
        <v>872</v>
      </c>
      <c r="M28" s="28" t="s">
        <v>872</v>
      </c>
      <c r="N28" s="28" t="s">
        <v>872</v>
      </c>
      <c r="O28" s="28" t="s">
        <v>872</v>
      </c>
      <c r="P28" s="28" t="s">
        <v>872</v>
      </c>
      <c r="Q28" s="28" t="s">
        <v>872</v>
      </c>
      <c r="R28" s="28" t="s">
        <v>872</v>
      </c>
      <c r="S28" s="28" t="s">
        <v>872</v>
      </c>
      <c r="T28" s="28" t="s">
        <v>872</v>
      </c>
      <c r="U28" s="28" t="s">
        <v>872</v>
      </c>
      <c r="V28" s="28" t="s">
        <v>872</v>
      </c>
      <c r="W28" s="28" t="s">
        <v>872</v>
      </c>
      <c r="X28" s="28" t="s">
        <v>872</v>
      </c>
      <c r="Y28" s="28" t="s">
        <v>872</v>
      </c>
      <c r="Z28" s="28" t="s">
        <v>872</v>
      </c>
      <c r="AA28" s="28" t="s">
        <v>872</v>
      </c>
      <c r="AB28" s="28" t="s">
        <v>872</v>
      </c>
      <c r="AC28" s="28" t="s">
        <v>872</v>
      </c>
      <c r="AD28" s="28" t="s">
        <v>872</v>
      </c>
      <c r="AE28" s="28" t="s">
        <v>872</v>
      </c>
      <c r="AF28" s="28" t="s">
        <v>872</v>
      </c>
      <c r="AG28" s="28" t="s">
        <v>872</v>
      </c>
      <c r="AH28" s="28" t="s">
        <v>872</v>
      </c>
      <c r="AI28" s="28" t="s">
        <v>872</v>
      </c>
      <c r="AJ28" s="28" t="s">
        <v>872</v>
      </c>
      <c r="AK28" s="28" t="s">
        <v>872</v>
      </c>
      <c r="AL28" s="28" t="s">
        <v>872</v>
      </c>
      <c r="AM28" s="28" t="s">
        <v>872</v>
      </c>
      <c r="AN28" s="28" t="s">
        <v>872</v>
      </c>
      <c r="AO28" s="28" t="s">
        <v>872</v>
      </c>
      <c r="AP28" s="28" t="s">
        <v>872</v>
      </c>
      <c r="AQ28" s="28" t="s">
        <v>872</v>
      </c>
      <c r="AR28" s="28" t="s">
        <v>872</v>
      </c>
      <c r="AS28" s="28" t="s">
        <v>872</v>
      </c>
      <c r="AT28" s="28" t="s">
        <v>872</v>
      </c>
      <c r="AU28" s="28" t="s">
        <v>872</v>
      </c>
      <c r="AV28" s="28" t="s">
        <v>872</v>
      </c>
      <c r="AW28" s="28" t="s">
        <v>872</v>
      </c>
      <c r="AX28" s="28" t="s">
        <v>872</v>
      </c>
      <c r="AY28" s="28" t="s">
        <v>872</v>
      </c>
      <c r="AZ28" s="28" t="s">
        <v>872</v>
      </c>
      <c r="BA28" s="28" t="s">
        <v>872</v>
      </c>
      <c r="BB28" s="28" t="s">
        <v>872</v>
      </c>
      <c r="BC28" s="28" t="s">
        <v>872</v>
      </c>
      <c r="BD28" s="28" t="s">
        <v>872</v>
      </c>
      <c r="BE28" s="28" t="s">
        <v>872</v>
      </c>
      <c r="BF28" s="28" t="s">
        <v>872</v>
      </c>
      <c r="BG28" s="28" t="s">
        <v>872</v>
      </c>
      <c r="BH28" s="28" t="s">
        <v>872</v>
      </c>
      <c r="BI28" s="28" t="s">
        <v>872</v>
      </c>
      <c r="BJ28" s="28" t="s">
        <v>872</v>
      </c>
      <c r="BK28" s="28" t="s">
        <v>872</v>
      </c>
      <c r="BL28" s="28" t="s">
        <v>872</v>
      </c>
      <c r="BM28" s="28" t="s">
        <v>872</v>
      </c>
      <c r="BN28" s="28" t="s">
        <v>872</v>
      </c>
      <c r="BO28" s="28" t="s">
        <v>872</v>
      </c>
      <c r="BP28" s="28" t="s">
        <v>872</v>
      </c>
      <c r="BQ28" s="28" t="s">
        <v>872</v>
      </c>
      <c r="BR28" s="28" t="s">
        <v>872</v>
      </c>
      <c r="BS28" s="28" t="s">
        <v>872</v>
      </c>
      <c r="BT28" s="28" t="s">
        <v>872</v>
      </c>
      <c r="BU28" s="28" t="s">
        <v>872</v>
      </c>
      <c r="BV28" s="28" t="s">
        <v>872</v>
      </c>
      <c r="BW28" s="28" t="s">
        <v>872</v>
      </c>
      <c r="BX28" s="28" t="s">
        <v>872</v>
      </c>
      <c r="BY28" s="28" t="s">
        <v>872</v>
      </c>
      <c r="BZ28" s="28" t="s">
        <v>872</v>
      </c>
      <c r="CA28" s="28" t="s">
        <v>872</v>
      </c>
      <c r="CB28" s="28" t="s">
        <v>872</v>
      </c>
      <c r="CC28" s="28" t="s">
        <v>872</v>
      </c>
      <c r="CD28" s="28" t="s">
        <v>872</v>
      </c>
    </row>
    <row r="29" spans="1:82" s="3" customFormat="1" ht="27.75" customHeight="1" x14ac:dyDescent="0.2">
      <c r="A29" s="121" t="s">
        <v>844</v>
      </c>
      <c r="B29" s="122" t="s">
        <v>845</v>
      </c>
      <c r="C29" s="28" t="s">
        <v>872</v>
      </c>
      <c r="D29" s="28" t="s">
        <v>872</v>
      </c>
      <c r="E29" s="28" t="s">
        <v>872</v>
      </c>
      <c r="F29" s="28" t="s">
        <v>872</v>
      </c>
      <c r="G29" s="232">
        <f>G83</f>
        <v>1</v>
      </c>
      <c r="H29" s="28" t="s">
        <v>872</v>
      </c>
      <c r="I29" s="218" t="s">
        <v>872</v>
      </c>
      <c r="J29" s="218">
        <f>J83</f>
        <v>0.25</v>
      </c>
      <c r="K29" s="28" t="s">
        <v>872</v>
      </c>
      <c r="L29" s="28" t="s">
        <v>872</v>
      </c>
      <c r="M29" s="28" t="s">
        <v>872</v>
      </c>
      <c r="N29" s="28" t="s">
        <v>872</v>
      </c>
      <c r="O29" s="28" t="s">
        <v>872</v>
      </c>
      <c r="P29" s="28" t="s">
        <v>872</v>
      </c>
      <c r="Q29" s="28" t="s">
        <v>872</v>
      </c>
      <c r="R29" s="28" t="s">
        <v>872</v>
      </c>
      <c r="S29" s="28" t="s">
        <v>872</v>
      </c>
      <c r="T29" s="28" t="s">
        <v>872</v>
      </c>
      <c r="U29" s="28" t="s">
        <v>872</v>
      </c>
      <c r="V29" s="28" t="s">
        <v>872</v>
      </c>
      <c r="W29" s="28" t="s">
        <v>872</v>
      </c>
      <c r="X29" s="28" t="s">
        <v>872</v>
      </c>
      <c r="Y29" s="28" t="s">
        <v>872</v>
      </c>
      <c r="Z29" s="28" t="s">
        <v>872</v>
      </c>
      <c r="AA29" s="28" t="s">
        <v>872</v>
      </c>
      <c r="AB29" s="28" t="s">
        <v>872</v>
      </c>
      <c r="AC29" s="28" t="s">
        <v>872</v>
      </c>
      <c r="AD29" s="28" t="s">
        <v>872</v>
      </c>
      <c r="AE29" s="28" t="s">
        <v>872</v>
      </c>
      <c r="AF29" s="28" t="s">
        <v>872</v>
      </c>
      <c r="AG29" s="28" t="s">
        <v>872</v>
      </c>
      <c r="AH29" s="28" t="s">
        <v>872</v>
      </c>
      <c r="AI29" s="232">
        <f>AI83</f>
        <v>1</v>
      </c>
      <c r="AJ29" s="28">
        <f>AJ83</f>
        <v>0</v>
      </c>
      <c r="AK29" s="28">
        <f>AK83</f>
        <v>0</v>
      </c>
      <c r="AL29" s="28">
        <f>AL83</f>
        <v>0.25</v>
      </c>
      <c r="AM29" s="28" t="s">
        <v>872</v>
      </c>
      <c r="AN29" s="28" t="s">
        <v>872</v>
      </c>
      <c r="AO29" s="28" t="s">
        <v>872</v>
      </c>
      <c r="AP29" s="28" t="s">
        <v>872</v>
      </c>
      <c r="AQ29" s="28" t="s">
        <v>872</v>
      </c>
      <c r="AR29" s="28" t="s">
        <v>872</v>
      </c>
      <c r="AS29" s="28" t="s">
        <v>872</v>
      </c>
      <c r="AT29" s="28" t="s">
        <v>872</v>
      </c>
      <c r="AU29" s="28" t="s">
        <v>872</v>
      </c>
      <c r="AV29" s="28" t="s">
        <v>872</v>
      </c>
      <c r="AW29" s="28" t="s">
        <v>872</v>
      </c>
      <c r="AX29" s="28" t="s">
        <v>872</v>
      </c>
      <c r="AY29" s="28" t="s">
        <v>872</v>
      </c>
      <c r="AZ29" s="232" t="s">
        <v>872</v>
      </c>
      <c r="BA29" s="28" t="s">
        <v>872</v>
      </c>
      <c r="BB29" s="28" t="s">
        <v>872</v>
      </c>
      <c r="BC29" s="28" t="s">
        <v>872</v>
      </c>
      <c r="BD29" s="28" t="s">
        <v>872</v>
      </c>
      <c r="BE29" s="28" t="s">
        <v>872</v>
      </c>
      <c r="BF29" s="28" t="s">
        <v>872</v>
      </c>
      <c r="BG29" s="28" t="s">
        <v>872</v>
      </c>
      <c r="BH29" s="28" t="s">
        <v>872</v>
      </c>
      <c r="BI29" s="28" t="s">
        <v>872</v>
      </c>
      <c r="BJ29" s="28" t="s">
        <v>872</v>
      </c>
      <c r="BK29" s="28" t="s">
        <v>872</v>
      </c>
      <c r="BL29" s="28" t="s">
        <v>872</v>
      </c>
      <c r="BM29" s="28" t="s">
        <v>872</v>
      </c>
      <c r="BN29" s="28" t="s">
        <v>872</v>
      </c>
      <c r="BO29" s="28" t="s">
        <v>872</v>
      </c>
      <c r="BP29" s="28" t="s">
        <v>872</v>
      </c>
      <c r="BQ29" s="28" t="s">
        <v>872</v>
      </c>
      <c r="BR29" s="28" t="s">
        <v>872</v>
      </c>
      <c r="BS29" s="28" t="s">
        <v>872</v>
      </c>
      <c r="BT29" s="28" t="s">
        <v>872</v>
      </c>
      <c r="BU29" s="28" t="s">
        <v>872</v>
      </c>
      <c r="BV29" s="28" t="s">
        <v>872</v>
      </c>
      <c r="BW29" s="28" t="s">
        <v>872</v>
      </c>
      <c r="BX29" s="28" t="s">
        <v>872</v>
      </c>
      <c r="BY29" s="28" t="s">
        <v>872</v>
      </c>
      <c r="BZ29" s="28" t="s">
        <v>872</v>
      </c>
      <c r="CA29" s="28" t="s">
        <v>872</v>
      </c>
      <c r="CB29" s="28" t="s">
        <v>872</v>
      </c>
      <c r="CC29" s="28" t="s">
        <v>872</v>
      </c>
      <c r="CD29" s="28" t="s">
        <v>872</v>
      </c>
    </row>
    <row r="30" spans="1:82" s="3" customFormat="1" ht="27.75" customHeight="1" x14ac:dyDescent="0.2">
      <c r="A30" s="121" t="s">
        <v>846</v>
      </c>
      <c r="B30" s="122" t="s">
        <v>847</v>
      </c>
      <c r="C30" s="28" t="s">
        <v>872</v>
      </c>
      <c r="D30" s="28" t="s">
        <v>872</v>
      </c>
      <c r="E30" s="28" t="s">
        <v>872</v>
      </c>
      <c r="F30" s="28" t="s">
        <v>872</v>
      </c>
      <c r="G30" s="28" t="s">
        <v>872</v>
      </c>
      <c r="H30" s="28" t="s">
        <v>872</v>
      </c>
      <c r="I30" s="28" t="s">
        <v>872</v>
      </c>
      <c r="J30" s="28" t="s">
        <v>872</v>
      </c>
      <c r="K30" s="28" t="s">
        <v>872</v>
      </c>
      <c r="L30" s="28" t="s">
        <v>872</v>
      </c>
      <c r="M30" s="28" t="s">
        <v>872</v>
      </c>
      <c r="N30" s="28" t="s">
        <v>872</v>
      </c>
      <c r="O30" s="28" t="s">
        <v>872</v>
      </c>
      <c r="P30" s="28" t="s">
        <v>872</v>
      </c>
      <c r="Q30" s="28" t="s">
        <v>872</v>
      </c>
      <c r="R30" s="28" t="s">
        <v>872</v>
      </c>
      <c r="S30" s="28" t="s">
        <v>872</v>
      </c>
      <c r="T30" s="28" t="s">
        <v>872</v>
      </c>
      <c r="U30" s="28" t="s">
        <v>872</v>
      </c>
      <c r="V30" s="28" t="s">
        <v>872</v>
      </c>
      <c r="W30" s="28" t="s">
        <v>872</v>
      </c>
      <c r="X30" s="28" t="s">
        <v>872</v>
      </c>
      <c r="Y30" s="28" t="s">
        <v>872</v>
      </c>
      <c r="Z30" s="28" t="s">
        <v>872</v>
      </c>
      <c r="AA30" s="28" t="s">
        <v>872</v>
      </c>
      <c r="AB30" s="28" t="s">
        <v>872</v>
      </c>
      <c r="AC30" s="28" t="s">
        <v>872</v>
      </c>
      <c r="AD30" s="28" t="s">
        <v>872</v>
      </c>
      <c r="AE30" s="28" t="s">
        <v>872</v>
      </c>
      <c r="AF30" s="28" t="s">
        <v>872</v>
      </c>
      <c r="AG30" s="28" t="s">
        <v>872</v>
      </c>
      <c r="AH30" s="28" t="s">
        <v>872</v>
      </c>
      <c r="AI30" s="28" t="s">
        <v>872</v>
      </c>
      <c r="AJ30" s="28" t="s">
        <v>872</v>
      </c>
      <c r="AK30" s="28" t="s">
        <v>872</v>
      </c>
      <c r="AL30" s="28" t="s">
        <v>872</v>
      </c>
      <c r="AM30" s="28" t="s">
        <v>872</v>
      </c>
      <c r="AN30" s="28" t="s">
        <v>872</v>
      </c>
      <c r="AO30" s="28" t="s">
        <v>872</v>
      </c>
      <c r="AP30" s="28" t="s">
        <v>872</v>
      </c>
      <c r="AQ30" s="28" t="s">
        <v>872</v>
      </c>
      <c r="AR30" s="28" t="s">
        <v>872</v>
      </c>
      <c r="AS30" s="28" t="s">
        <v>872</v>
      </c>
      <c r="AT30" s="28" t="s">
        <v>872</v>
      </c>
      <c r="AU30" s="28" t="s">
        <v>872</v>
      </c>
      <c r="AV30" s="28" t="s">
        <v>872</v>
      </c>
      <c r="AW30" s="28" t="s">
        <v>872</v>
      </c>
      <c r="AX30" s="28" t="s">
        <v>872</v>
      </c>
      <c r="AY30" s="28" t="s">
        <v>872</v>
      </c>
      <c r="AZ30" s="28" t="s">
        <v>872</v>
      </c>
      <c r="BA30" s="28" t="s">
        <v>872</v>
      </c>
      <c r="BB30" s="28" t="s">
        <v>872</v>
      </c>
      <c r="BC30" s="28" t="s">
        <v>872</v>
      </c>
      <c r="BD30" s="28" t="s">
        <v>872</v>
      </c>
      <c r="BE30" s="28" t="s">
        <v>872</v>
      </c>
      <c r="BF30" s="28" t="s">
        <v>872</v>
      </c>
      <c r="BG30" s="28" t="s">
        <v>872</v>
      </c>
      <c r="BH30" s="28" t="s">
        <v>872</v>
      </c>
      <c r="BI30" s="28" t="s">
        <v>872</v>
      </c>
      <c r="BJ30" s="28" t="s">
        <v>872</v>
      </c>
      <c r="BK30" s="28" t="s">
        <v>872</v>
      </c>
      <c r="BL30" s="28" t="s">
        <v>872</v>
      </c>
      <c r="BM30" s="28" t="s">
        <v>872</v>
      </c>
      <c r="BN30" s="28" t="s">
        <v>872</v>
      </c>
      <c r="BO30" s="28" t="s">
        <v>872</v>
      </c>
      <c r="BP30" s="28" t="s">
        <v>872</v>
      </c>
      <c r="BQ30" s="28" t="s">
        <v>872</v>
      </c>
      <c r="BR30" s="28" t="s">
        <v>872</v>
      </c>
      <c r="BS30" s="28" t="s">
        <v>872</v>
      </c>
      <c r="BT30" s="28" t="s">
        <v>872</v>
      </c>
      <c r="BU30" s="28" t="s">
        <v>872</v>
      </c>
      <c r="BV30" s="28" t="s">
        <v>872</v>
      </c>
      <c r="BW30" s="28" t="s">
        <v>872</v>
      </c>
      <c r="BX30" s="28" t="s">
        <v>872</v>
      </c>
      <c r="BY30" s="28" t="s">
        <v>872</v>
      </c>
      <c r="BZ30" s="28" t="s">
        <v>872</v>
      </c>
      <c r="CA30" s="28" t="s">
        <v>872</v>
      </c>
      <c r="CB30" s="28" t="s">
        <v>872</v>
      </c>
      <c r="CC30" s="28" t="s">
        <v>872</v>
      </c>
      <c r="CD30" s="28" t="s">
        <v>872</v>
      </c>
    </row>
    <row r="31" spans="1:82" s="3" customFormat="1" ht="27.75" customHeight="1" x14ac:dyDescent="0.2">
      <c r="A31" s="121" t="s">
        <v>848</v>
      </c>
      <c r="B31" s="122" t="s">
        <v>849</v>
      </c>
      <c r="C31" s="28" t="s">
        <v>872</v>
      </c>
      <c r="D31" s="28" t="s">
        <v>872</v>
      </c>
      <c r="E31" s="28" t="s">
        <v>872</v>
      </c>
      <c r="F31" s="28" t="s">
        <v>872</v>
      </c>
      <c r="G31" s="28" t="s">
        <v>872</v>
      </c>
      <c r="H31" s="28" t="s">
        <v>872</v>
      </c>
      <c r="I31" s="28" t="s">
        <v>872</v>
      </c>
      <c r="J31" s="28" t="s">
        <v>872</v>
      </c>
      <c r="K31" s="28" t="s">
        <v>872</v>
      </c>
      <c r="L31" s="28" t="s">
        <v>872</v>
      </c>
      <c r="M31" s="28" t="s">
        <v>872</v>
      </c>
      <c r="N31" s="28" t="s">
        <v>872</v>
      </c>
      <c r="O31" s="28" t="s">
        <v>872</v>
      </c>
      <c r="P31" s="28" t="s">
        <v>872</v>
      </c>
      <c r="Q31" s="28" t="s">
        <v>872</v>
      </c>
      <c r="R31" s="28" t="s">
        <v>872</v>
      </c>
      <c r="S31" s="28" t="s">
        <v>872</v>
      </c>
      <c r="T31" s="28" t="s">
        <v>872</v>
      </c>
      <c r="U31" s="28" t="s">
        <v>872</v>
      </c>
      <c r="V31" s="28" t="s">
        <v>872</v>
      </c>
      <c r="W31" s="28" t="s">
        <v>872</v>
      </c>
      <c r="X31" s="28" t="s">
        <v>872</v>
      </c>
      <c r="Y31" s="28" t="s">
        <v>872</v>
      </c>
      <c r="Z31" s="28" t="s">
        <v>872</v>
      </c>
      <c r="AA31" s="28" t="s">
        <v>872</v>
      </c>
      <c r="AB31" s="28" t="s">
        <v>872</v>
      </c>
      <c r="AC31" s="28" t="s">
        <v>872</v>
      </c>
      <c r="AD31" s="28" t="s">
        <v>872</v>
      </c>
      <c r="AE31" s="28" t="s">
        <v>872</v>
      </c>
      <c r="AF31" s="28" t="s">
        <v>872</v>
      </c>
      <c r="AG31" s="28" t="s">
        <v>872</v>
      </c>
      <c r="AH31" s="28" t="s">
        <v>872</v>
      </c>
      <c r="AI31" s="28" t="s">
        <v>872</v>
      </c>
      <c r="AJ31" s="28" t="s">
        <v>872</v>
      </c>
      <c r="AK31" s="28" t="s">
        <v>872</v>
      </c>
      <c r="AL31" s="28" t="s">
        <v>872</v>
      </c>
      <c r="AM31" s="28" t="s">
        <v>872</v>
      </c>
      <c r="AN31" s="28" t="s">
        <v>872</v>
      </c>
      <c r="AO31" s="28" t="s">
        <v>872</v>
      </c>
      <c r="AP31" s="28" t="s">
        <v>872</v>
      </c>
      <c r="AQ31" s="28" t="s">
        <v>872</v>
      </c>
      <c r="AR31" s="28" t="s">
        <v>872</v>
      </c>
      <c r="AS31" s="28" t="s">
        <v>872</v>
      </c>
      <c r="AT31" s="28" t="s">
        <v>872</v>
      </c>
      <c r="AU31" s="28" t="s">
        <v>872</v>
      </c>
      <c r="AV31" s="28" t="s">
        <v>872</v>
      </c>
      <c r="AW31" s="28" t="s">
        <v>872</v>
      </c>
      <c r="AX31" s="28" t="s">
        <v>872</v>
      </c>
      <c r="AY31" s="28" t="s">
        <v>872</v>
      </c>
      <c r="AZ31" s="28" t="s">
        <v>872</v>
      </c>
      <c r="BA31" s="28" t="s">
        <v>872</v>
      </c>
      <c r="BB31" s="28" t="s">
        <v>872</v>
      </c>
      <c r="BC31" s="28" t="s">
        <v>872</v>
      </c>
      <c r="BD31" s="28" t="s">
        <v>872</v>
      </c>
      <c r="BE31" s="28" t="s">
        <v>872</v>
      </c>
      <c r="BF31" s="28" t="s">
        <v>872</v>
      </c>
      <c r="BG31" s="28" t="s">
        <v>872</v>
      </c>
      <c r="BH31" s="28" t="s">
        <v>872</v>
      </c>
      <c r="BI31" s="28" t="s">
        <v>872</v>
      </c>
      <c r="BJ31" s="28" t="s">
        <v>872</v>
      </c>
      <c r="BK31" s="28" t="s">
        <v>872</v>
      </c>
      <c r="BL31" s="28" t="s">
        <v>872</v>
      </c>
      <c r="BM31" s="28" t="s">
        <v>872</v>
      </c>
      <c r="BN31" s="28" t="s">
        <v>872</v>
      </c>
      <c r="BO31" s="28" t="s">
        <v>872</v>
      </c>
      <c r="BP31" s="28" t="s">
        <v>872</v>
      </c>
      <c r="BQ31" s="28" t="s">
        <v>872</v>
      </c>
      <c r="BR31" s="28" t="s">
        <v>872</v>
      </c>
      <c r="BS31" s="28" t="s">
        <v>872</v>
      </c>
      <c r="BT31" s="28" t="s">
        <v>872</v>
      </c>
      <c r="BU31" s="28" t="s">
        <v>872</v>
      </c>
      <c r="BV31" s="28" t="s">
        <v>872</v>
      </c>
      <c r="BW31" s="28" t="s">
        <v>872</v>
      </c>
      <c r="BX31" s="28" t="s">
        <v>872</v>
      </c>
      <c r="BY31" s="28" t="s">
        <v>872</v>
      </c>
      <c r="BZ31" s="28" t="s">
        <v>872</v>
      </c>
      <c r="CA31" s="28" t="s">
        <v>872</v>
      </c>
      <c r="CB31" s="28" t="s">
        <v>872</v>
      </c>
      <c r="CC31" s="28" t="s">
        <v>872</v>
      </c>
      <c r="CD31" s="28" t="s">
        <v>872</v>
      </c>
    </row>
    <row r="32" spans="1:82" s="3" customFormat="1" ht="18.75" customHeight="1" x14ac:dyDescent="0.2">
      <c r="A32" s="123" t="s">
        <v>850</v>
      </c>
      <c r="B32" s="124" t="s">
        <v>909</v>
      </c>
      <c r="C32" s="28" t="s">
        <v>872</v>
      </c>
      <c r="D32" s="28" t="s">
        <v>872</v>
      </c>
      <c r="E32" s="28" t="s">
        <v>872</v>
      </c>
      <c r="F32" s="28" t="s">
        <v>872</v>
      </c>
      <c r="G32" s="28" t="s">
        <v>872</v>
      </c>
      <c r="H32" s="28" t="s">
        <v>872</v>
      </c>
      <c r="I32" s="28" t="s">
        <v>872</v>
      </c>
      <c r="J32" s="28" t="s">
        <v>872</v>
      </c>
      <c r="K32" s="28" t="s">
        <v>872</v>
      </c>
      <c r="L32" s="28" t="s">
        <v>872</v>
      </c>
      <c r="M32" s="28" t="s">
        <v>872</v>
      </c>
      <c r="N32" s="28" t="s">
        <v>872</v>
      </c>
      <c r="O32" s="28" t="s">
        <v>872</v>
      </c>
      <c r="P32" s="28" t="s">
        <v>872</v>
      </c>
      <c r="Q32" s="28" t="s">
        <v>872</v>
      </c>
      <c r="R32" s="28" t="s">
        <v>872</v>
      </c>
      <c r="S32" s="28" t="s">
        <v>872</v>
      </c>
      <c r="T32" s="28" t="s">
        <v>872</v>
      </c>
      <c r="U32" s="28" t="s">
        <v>872</v>
      </c>
      <c r="V32" s="28" t="s">
        <v>872</v>
      </c>
      <c r="W32" s="28" t="s">
        <v>872</v>
      </c>
      <c r="X32" s="28" t="s">
        <v>872</v>
      </c>
      <c r="Y32" s="28" t="s">
        <v>872</v>
      </c>
      <c r="Z32" s="28" t="s">
        <v>872</v>
      </c>
      <c r="AA32" s="28" t="s">
        <v>872</v>
      </c>
      <c r="AB32" s="28" t="s">
        <v>872</v>
      </c>
      <c r="AC32" s="28" t="s">
        <v>872</v>
      </c>
      <c r="AD32" s="28" t="s">
        <v>872</v>
      </c>
      <c r="AE32" s="28" t="s">
        <v>872</v>
      </c>
      <c r="AF32" s="28" t="s">
        <v>872</v>
      </c>
      <c r="AG32" s="28" t="s">
        <v>872</v>
      </c>
      <c r="AH32" s="28" t="s">
        <v>872</v>
      </c>
      <c r="AI32" s="28" t="s">
        <v>872</v>
      </c>
      <c r="AJ32" s="28" t="s">
        <v>872</v>
      </c>
      <c r="AK32" s="28" t="s">
        <v>872</v>
      </c>
      <c r="AL32" s="28" t="s">
        <v>872</v>
      </c>
      <c r="AM32" s="28" t="s">
        <v>872</v>
      </c>
      <c r="AN32" s="28" t="s">
        <v>872</v>
      </c>
      <c r="AO32" s="28" t="s">
        <v>872</v>
      </c>
      <c r="AP32" s="28" t="s">
        <v>872</v>
      </c>
      <c r="AQ32" s="28" t="s">
        <v>872</v>
      </c>
      <c r="AR32" s="28" t="s">
        <v>872</v>
      </c>
      <c r="AS32" s="28" t="s">
        <v>872</v>
      </c>
      <c r="AT32" s="28" t="s">
        <v>872</v>
      </c>
      <c r="AU32" s="28" t="s">
        <v>872</v>
      </c>
      <c r="AV32" s="28" t="s">
        <v>872</v>
      </c>
      <c r="AW32" s="28" t="s">
        <v>872</v>
      </c>
      <c r="AX32" s="28" t="s">
        <v>872</v>
      </c>
      <c r="AY32" s="28" t="s">
        <v>872</v>
      </c>
      <c r="AZ32" s="28" t="s">
        <v>872</v>
      </c>
      <c r="BA32" s="28" t="s">
        <v>872</v>
      </c>
      <c r="BB32" s="28" t="s">
        <v>872</v>
      </c>
      <c r="BC32" s="28" t="s">
        <v>872</v>
      </c>
      <c r="BD32" s="28" t="s">
        <v>872</v>
      </c>
      <c r="BE32" s="28" t="s">
        <v>872</v>
      </c>
      <c r="BF32" s="28" t="s">
        <v>872</v>
      </c>
      <c r="BG32" s="28" t="s">
        <v>872</v>
      </c>
      <c r="BH32" s="28" t="s">
        <v>872</v>
      </c>
      <c r="BI32" s="28" t="s">
        <v>872</v>
      </c>
      <c r="BJ32" s="28" t="s">
        <v>872</v>
      </c>
      <c r="BK32" s="28" t="s">
        <v>872</v>
      </c>
      <c r="BL32" s="28" t="s">
        <v>872</v>
      </c>
      <c r="BM32" s="28" t="s">
        <v>872</v>
      </c>
      <c r="BN32" s="28" t="s">
        <v>872</v>
      </c>
      <c r="BO32" s="28" t="s">
        <v>872</v>
      </c>
      <c r="BP32" s="28" t="s">
        <v>872</v>
      </c>
      <c r="BQ32" s="28" t="s">
        <v>872</v>
      </c>
      <c r="BR32" s="28" t="s">
        <v>872</v>
      </c>
      <c r="BS32" s="28" t="s">
        <v>872</v>
      </c>
      <c r="BT32" s="28" t="s">
        <v>872</v>
      </c>
      <c r="BU32" s="28" t="s">
        <v>872</v>
      </c>
      <c r="BV32" s="28" t="s">
        <v>872</v>
      </c>
      <c r="BW32" s="28" t="s">
        <v>872</v>
      </c>
      <c r="BX32" s="28" t="s">
        <v>872</v>
      </c>
      <c r="BY32" s="28" t="s">
        <v>872</v>
      </c>
      <c r="BZ32" s="28" t="s">
        <v>872</v>
      </c>
      <c r="CA32" s="28" t="s">
        <v>872</v>
      </c>
      <c r="CB32" s="28" t="s">
        <v>872</v>
      </c>
      <c r="CC32" s="28" t="s">
        <v>872</v>
      </c>
      <c r="CD32" s="28" t="s">
        <v>872</v>
      </c>
    </row>
    <row r="33" spans="1:82" s="3" customFormat="1" ht="18.75" customHeight="1" x14ac:dyDescent="0.2">
      <c r="A33" s="125" t="s">
        <v>20</v>
      </c>
      <c r="B33" s="126" t="s">
        <v>851</v>
      </c>
      <c r="C33" s="120" t="str">
        <f>C50</f>
        <v>нд</v>
      </c>
      <c r="D33" s="120" t="str">
        <f>D50</f>
        <v>нд</v>
      </c>
      <c r="E33" s="120">
        <f t="shared" ref="E33:BP33" si="7">E50</f>
        <v>0</v>
      </c>
      <c r="F33" s="120">
        <f t="shared" si="7"/>
        <v>0</v>
      </c>
      <c r="G33" s="120">
        <f t="shared" si="7"/>
        <v>0</v>
      </c>
      <c r="H33" s="120">
        <f t="shared" si="7"/>
        <v>0</v>
      </c>
      <c r="I33" s="120">
        <f t="shared" si="7"/>
        <v>0</v>
      </c>
      <c r="J33" s="120">
        <f t="shared" si="7"/>
        <v>0</v>
      </c>
      <c r="K33" s="120">
        <f t="shared" si="7"/>
        <v>0</v>
      </c>
      <c r="L33" s="120">
        <f t="shared" si="7"/>
        <v>0</v>
      </c>
      <c r="M33" s="120">
        <f t="shared" si="7"/>
        <v>0</v>
      </c>
      <c r="N33" s="120">
        <f t="shared" si="7"/>
        <v>0</v>
      </c>
      <c r="O33" s="120">
        <f t="shared" si="7"/>
        <v>0</v>
      </c>
      <c r="P33" s="120">
        <f t="shared" si="7"/>
        <v>0</v>
      </c>
      <c r="Q33" s="120">
        <f t="shared" si="7"/>
        <v>0</v>
      </c>
      <c r="R33" s="120">
        <f t="shared" si="7"/>
        <v>0</v>
      </c>
      <c r="S33" s="120">
        <f t="shared" si="7"/>
        <v>0</v>
      </c>
      <c r="T33" s="120">
        <f t="shared" si="7"/>
        <v>0</v>
      </c>
      <c r="U33" s="120">
        <f t="shared" si="7"/>
        <v>0</v>
      </c>
      <c r="V33" s="120">
        <f t="shared" si="7"/>
        <v>0</v>
      </c>
      <c r="W33" s="120">
        <f t="shared" si="7"/>
        <v>0</v>
      </c>
      <c r="X33" s="120">
        <f t="shared" si="7"/>
        <v>0</v>
      </c>
      <c r="Y33" s="120">
        <f t="shared" si="7"/>
        <v>0</v>
      </c>
      <c r="Z33" s="120">
        <f t="shared" si="7"/>
        <v>0</v>
      </c>
      <c r="AA33" s="120">
        <f t="shared" si="7"/>
        <v>0</v>
      </c>
      <c r="AB33" s="120">
        <f t="shared" si="7"/>
        <v>0</v>
      </c>
      <c r="AC33" s="120">
        <f t="shared" si="7"/>
        <v>0</v>
      </c>
      <c r="AD33" s="120">
        <f t="shared" si="7"/>
        <v>0</v>
      </c>
      <c r="AE33" s="120">
        <f t="shared" si="7"/>
        <v>0</v>
      </c>
      <c r="AF33" s="120">
        <f t="shared" si="7"/>
        <v>0</v>
      </c>
      <c r="AG33" s="120">
        <f t="shared" si="7"/>
        <v>0</v>
      </c>
      <c r="AH33" s="120">
        <f t="shared" si="7"/>
        <v>0</v>
      </c>
      <c r="AI33" s="120">
        <f t="shared" si="7"/>
        <v>0</v>
      </c>
      <c r="AJ33" s="120">
        <f t="shared" si="7"/>
        <v>0</v>
      </c>
      <c r="AK33" s="120">
        <f t="shared" si="7"/>
        <v>0</v>
      </c>
      <c r="AL33" s="120">
        <f t="shared" si="7"/>
        <v>0</v>
      </c>
      <c r="AM33" s="120">
        <f t="shared" si="7"/>
        <v>0</v>
      </c>
      <c r="AN33" s="120">
        <f t="shared" si="7"/>
        <v>0</v>
      </c>
      <c r="AO33" s="120">
        <f t="shared" si="7"/>
        <v>0</v>
      </c>
      <c r="AP33" s="120">
        <f t="shared" si="7"/>
        <v>0</v>
      </c>
      <c r="AQ33" s="120">
        <f t="shared" si="7"/>
        <v>0</v>
      </c>
      <c r="AR33" s="120">
        <f t="shared" si="7"/>
        <v>0</v>
      </c>
      <c r="AS33" s="120">
        <f t="shared" si="7"/>
        <v>0</v>
      </c>
      <c r="AT33" s="120">
        <f t="shared" si="7"/>
        <v>0</v>
      </c>
      <c r="AU33" s="120">
        <f t="shared" si="7"/>
        <v>0</v>
      </c>
      <c r="AV33" s="120">
        <f t="shared" si="7"/>
        <v>0</v>
      </c>
      <c r="AW33" s="120">
        <f t="shared" si="7"/>
        <v>0</v>
      </c>
      <c r="AX33" s="120">
        <f t="shared" si="7"/>
        <v>0</v>
      </c>
      <c r="AY33" s="120">
        <f t="shared" si="7"/>
        <v>0</v>
      </c>
      <c r="AZ33" s="120">
        <f t="shared" si="7"/>
        <v>0</v>
      </c>
      <c r="BA33" s="120">
        <f t="shared" si="7"/>
        <v>0</v>
      </c>
      <c r="BB33" s="120">
        <f t="shared" si="7"/>
        <v>0</v>
      </c>
      <c r="BC33" s="120">
        <f t="shared" si="7"/>
        <v>0</v>
      </c>
      <c r="BD33" s="120">
        <f t="shared" si="7"/>
        <v>0</v>
      </c>
      <c r="BE33" s="120">
        <f t="shared" si="7"/>
        <v>0</v>
      </c>
      <c r="BF33" s="120">
        <f t="shared" si="7"/>
        <v>0</v>
      </c>
      <c r="BG33" s="120">
        <f t="shared" si="7"/>
        <v>0</v>
      </c>
      <c r="BH33" s="120">
        <f t="shared" si="7"/>
        <v>0</v>
      </c>
      <c r="BI33" s="120">
        <f t="shared" si="7"/>
        <v>0</v>
      </c>
      <c r="BJ33" s="120">
        <f t="shared" si="7"/>
        <v>0</v>
      </c>
      <c r="BK33" s="120">
        <f t="shared" si="7"/>
        <v>0</v>
      </c>
      <c r="BL33" s="120">
        <f t="shared" si="7"/>
        <v>0</v>
      </c>
      <c r="BM33" s="120">
        <f t="shared" si="7"/>
        <v>0</v>
      </c>
      <c r="BN33" s="120">
        <f t="shared" si="7"/>
        <v>0</v>
      </c>
      <c r="BO33" s="120">
        <f t="shared" si="7"/>
        <v>0</v>
      </c>
      <c r="BP33" s="120">
        <f t="shared" si="7"/>
        <v>0</v>
      </c>
      <c r="BQ33" s="120">
        <f t="shared" ref="BQ33:CD33" si="8">BQ50</f>
        <v>0</v>
      </c>
      <c r="BR33" s="120">
        <f t="shared" si="8"/>
        <v>0</v>
      </c>
      <c r="BS33" s="120">
        <f t="shared" si="8"/>
        <v>0</v>
      </c>
      <c r="BT33" s="120">
        <f t="shared" si="8"/>
        <v>0</v>
      </c>
      <c r="BU33" s="120">
        <f t="shared" si="8"/>
        <v>0</v>
      </c>
      <c r="BV33" s="120">
        <f t="shared" si="8"/>
        <v>0</v>
      </c>
      <c r="BW33" s="120">
        <f t="shared" si="8"/>
        <v>0</v>
      </c>
      <c r="BX33" s="120">
        <f t="shared" si="8"/>
        <v>0</v>
      </c>
      <c r="BY33" s="120">
        <f t="shared" si="8"/>
        <v>0</v>
      </c>
      <c r="BZ33" s="120">
        <f t="shared" si="8"/>
        <v>0</v>
      </c>
      <c r="CA33" s="120">
        <f t="shared" si="8"/>
        <v>0</v>
      </c>
      <c r="CB33" s="120">
        <f t="shared" si="8"/>
        <v>0</v>
      </c>
      <c r="CC33" s="120">
        <f t="shared" si="8"/>
        <v>0</v>
      </c>
      <c r="CD33" s="120" t="str">
        <f t="shared" si="8"/>
        <v>нд</v>
      </c>
    </row>
    <row r="34" spans="1:82" s="3" customFormat="1" ht="37.5" customHeight="1" x14ac:dyDescent="0.2">
      <c r="A34" s="123" t="s">
        <v>22</v>
      </c>
      <c r="B34" s="124" t="s">
        <v>852</v>
      </c>
      <c r="C34" s="28" t="s">
        <v>872</v>
      </c>
      <c r="D34" s="28" t="s">
        <v>872</v>
      </c>
      <c r="E34" s="28" t="s">
        <v>872</v>
      </c>
      <c r="F34" s="28" t="s">
        <v>872</v>
      </c>
      <c r="G34" s="28" t="s">
        <v>872</v>
      </c>
      <c r="H34" s="28" t="s">
        <v>872</v>
      </c>
      <c r="I34" s="28" t="s">
        <v>872</v>
      </c>
      <c r="J34" s="28" t="s">
        <v>872</v>
      </c>
      <c r="K34" s="28" t="s">
        <v>872</v>
      </c>
      <c r="L34" s="28" t="s">
        <v>872</v>
      </c>
      <c r="M34" s="28" t="s">
        <v>872</v>
      </c>
      <c r="N34" s="28" t="s">
        <v>872</v>
      </c>
      <c r="O34" s="28" t="s">
        <v>872</v>
      </c>
      <c r="P34" s="28" t="s">
        <v>872</v>
      </c>
      <c r="Q34" s="28" t="s">
        <v>872</v>
      </c>
      <c r="R34" s="28" t="s">
        <v>872</v>
      </c>
      <c r="S34" s="28" t="s">
        <v>872</v>
      </c>
      <c r="T34" s="28" t="s">
        <v>872</v>
      </c>
      <c r="U34" s="28" t="s">
        <v>872</v>
      </c>
      <c r="V34" s="28" t="s">
        <v>872</v>
      </c>
      <c r="W34" s="28" t="s">
        <v>872</v>
      </c>
      <c r="X34" s="28" t="s">
        <v>872</v>
      </c>
      <c r="Y34" s="28" t="s">
        <v>872</v>
      </c>
      <c r="Z34" s="28" t="s">
        <v>872</v>
      </c>
      <c r="AA34" s="28" t="s">
        <v>872</v>
      </c>
      <c r="AB34" s="28" t="s">
        <v>872</v>
      </c>
      <c r="AC34" s="28" t="s">
        <v>872</v>
      </c>
      <c r="AD34" s="28" t="s">
        <v>872</v>
      </c>
      <c r="AE34" s="28" t="s">
        <v>872</v>
      </c>
      <c r="AF34" s="28" t="s">
        <v>872</v>
      </c>
      <c r="AG34" s="28" t="s">
        <v>872</v>
      </c>
      <c r="AH34" s="28" t="s">
        <v>872</v>
      </c>
      <c r="AI34" s="28" t="s">
        <v>872</v>
      </c>
      <c r="AJ34" s="28" t="s">
        <v>872</v>
      </c>
      <c r="AK34" s="28" t="s">
        <v>872</v>
      </c>
      <c r="AL34" s="28" t="s">
        <v>872</v>
      </c>
      <c r="AM34" s="28" t="s">
        <v>872</v>
      </c>
      <c r="AN34" s="28" t="s">
        <v>872</v>
      </c>
      <c r="AO34" s="28" t="s">
        <v>872</v>
      </c>
      <c r="AP34" s="28" t="s">
        <v>872</v>
      </c>
      <c r="AQ34" s="28" t="s">
        <v>872</v>
      </c>
      <c r="AR34" s="28" t="s">
        <v>872</v>
      </c>
      <c r="AS34" s="28" t="s">
        <v>872</v>
      </c>
      <c r="AT34" s="28" t="s">
        <v>872</v>
      </c>
      <c r="AU34" s="28" t="s">
        <v>872</v>
      </c>
      <c r="AV34" s="28" t="s">
        <v>872</v>
      </c>
      <c r="AW34" s="28" t="s">
        <v>872</v>
      </c>
      <c r="AX34" s="28" t="s">
        <v>872</v>
      </c>
      <c r="AY34" s="28" t="s">
        <v>872</v>
      </c>
      <c r="AZ34" s="28" t="s">
        <v>872</v>
      </c>
      <c r="BA34" s="28" t="s">
        <v>872</v>
      </c>
      <c r="BB34" s="28" t="s">
        <v>872</v>
      </c>
      <c r="BC34" s="28" t="s">
        <v>872</v>
      </c>
      <c r="BD34" s="28" t="s">
        <v>872</v>
      </c>
      <c r="BE34" s="28" t="s">
        <v>872</v>
      </c>
      <c r="BF34" s="28" t="s">
        <v>872</v>
      </c>
      <c r="BG34" s="28" t="s">
        <v>872</v>
      </c>
      <c r="BH34" s="28" t="s">
        <v>872</v>
      </c>
      <c r="BI34" s="28" t="s">
        <v>872</v>
      </c>
      <c r="BJ34" s="28" t="s">
        <v>872</v>
      </c>
      <c r="BK34" s="28" t="s">
        <v>872</v>
      </c>
      <c r="BL34" s="28" t="s">
        <v>872</v>
      </c>
      <c r="BM34" s="28" t="s">
        <v>872</v>
      </c>
      <c r="BN34" s="28" t="s">
        <v>872</v>
      </c>
      <c r="BO34" s="28" t="s">
        <v>872</v>
      </c>
      <c r="BP34" s="28" t="s">
        <v>872</v>
      </c>
      <c r="BQ34" s="28" t="s">
        <v>872</v>
      </c>
      <c r="BR34" s="28" t="s">
        <v>872</v>
      </c>
      <c r="BS34" s="28" t="s">
        <v>872</v>
      </c>
      <c r="BT34" s="28" t="s">
        <v>872</v>
      </c>
      <c r="BU34" s="28" t="s">
        <v>872</v>
      </c>
      <c r="BV34" s="28" t="s">
        <v>872</v>
      </c>
      <c r="BW34" s="28" t="s">
        <v>872</v>
      </c>
      <c r="BX34" s="28" t="s">
        <v>872</v>
      </c>
      <c r="BY34" s="28" t="s">
        <v>872</v>
      </c>
      <c r="BZ34" s="28" t="s">
        <v>872</v>
      </c>
      <c r="CA34" s="28" t="s">
        <v>872</v>
      </c>
      <c r="CB34" s="28" t="s">
        <v>872</v>
      </c>
      <c r="CC34" s="28" t="s">
        <v>872</v>
      </c>
      <c r="CD34" s="28" t="s">
        <v>872</v>
      </c>
    </row>
    <row r="35" spans="1:82" s="3" customFormat="1" ht="37.5" hidden="1" customHeight="1" outlineLevel="1" x14ac:dyDescent="0.2">
      <c r="A35" s="123" t="s">
        <v>439</v>
      </c>
      <c r="B35" s="124" t="s">
        <v>853</v>
      </c>
      <c r="C35" s="28" t="s">
        <v>872</v>
      </c>
      <c r="D35" s="28" t="s">
        <v>872</v>
      </c>
      <c r="E35" s="28" t="s">
        <v>872</v>
      </c>
      <c r="F35" s="28" t="s">
        <v>872</v>
      </c>
      <c r="G35" s="28" t="s">
        <v>872</v>
      </c>
      <c r="H35" s="28" t="s">
        <v>872</v>
      </c>
      <c r="I35" s="28" t="s">
        <v>872</v>
      </c>
      <c r="J35" s="28" t="s">
        <v>872</v>
      </c>
      <c r="K35" s="28" t="s">
        <v>872</v>
      </c>
      <c r="L35" s="28" t="s">
        <v>872</v>
      </c>
      <c r="M35" s="28" t="s">
        <v>872</v>
      </c>
      <c r="N35" s="28" t="s">
        <v>872</v>
      </c>
      <c r="O35" s="28" t="s">
        <v>872</v>
      </c>
      <c r="P35" s="28" t="s">
        <v>872</v>
      </c>
      <c r="Q35" s="28" t="s">
        <v>872</v>
      </c>
      <c r="R35" s="28" t="s">
        <v>872</v>
      </c>
      <c r="S35" s="28" t="s">
        <v>872</v>
      </c>
      <c r="T35" s="28" t="s">
        <v>872</v>
      </c>
      <c r="U35" s="28" t="s">
        <v>872</v>
      </c>
      <c r="V35" s="28" t="s">
        <v>872</v>
      </c>
      <c r="W35" s="28" t="s">
        <v>872</v>
      </c>
      <c r="X35" s="28" t="s">
        <v>872</v>
      </c>
      <c r="Y35" s="28" t="s">
        <v>872</v>
      </c>
      <c r="Z35" s="28" t="s">
        <v>872</v>
      </c>
      <c r="AA35" s="28" t="s">
        <v>872</v>
      </c>
      <c r="AB35" s="28" t="s">
        <v>872</v>
      </c>
      <c r="AC35" s="28" t="s">
        <v>872</v>
      </c>
      <c r="AD35" s="28" t="s">
        <v>872</v>
      </c>
      <c r="AE35" s="28" t="s">
        <v>872</v>
      </c>
      <c r="AF35" s="28" t="s">
        <v>872</v>
      </c>
      <c r="AG35" s="28" t="s">
        <v>872</v>
      </c>
      <c r="AH35" s="28" t="s">
        <v>872</v>
      </c>
      <c r="AI35" s="28" t="s">
        <v>872</v>
      </c>
      <c r="AJ35" s="28" t="s">
        <v>872</v>
      </c>
      <c r="AK35" s="28" t="s">
        <v>872</v>
      </c>
      <c r="AL35" s="28" t="s">
        <v>872</v>
      </c>
      <c r="AM35" s="28" t="s">
        <v>872</v>
      </c>
      <c r="AN35" s="28" t="s">
        <v>872</v>
      </c>
      <c r="AO35" s="28" t="s">
        <v>872</v>
      </c>
      <c r="AP35" s="28" t="s">
        <v>872</v>
      </c>
      <c r="AQ35" s="28" t="s">
        <v>872</v>
      </c>
      <c r="AR35" s="28" t="s">
        <v>872</v>
      </c>
      <c r="AS35" s="28" t="s">
        <v>872</v>
      </c>
      <c r="AT35" s="28" t="s">
        <v>872</v>
      </c>
      <c r="AU35" s="28" t="s">
        <v>872</v>
      </c>
      <c r="AV35" s="28" t="s">
        <v>872</v>
      </c>
      <c r="AW35" s="28" t="s">
        <v>872</v>
      </c>
      <c r="AX35" s="28" t="s">
        <v>872</v>
      </c>
      <c r="AY35" s="28" t="s">
        <v>872</v>
      </c>
      <c r="AZ35" s="28" t="s">
        <v>872</v>
      </c>
      <c r="BA35" s="28" t="s">
        <v>872</v>
      </c>
      <c r="BB35" s="28" t="s">
        <v>872</v>
      </c>
      <c r="BC35" s="28" t="s">
        <v>872</v>
      </c>
      <c r="BD35" s="28" t="s">
        <v>872</v>
      </c>
      <c r="BE35" s="28" t="s">
        <v>872</v>
      </c>
      <c r="BF35" s="28" t="s">
        <v>872</v>
      </c>
      <c r="BG35" s="28" t="s">
        <v>872</v>
      </c>
      <c r="BH35" s="28" t="s">
        <v>872</v>
      </c>
      <c r="BI35" s="28" t="s">
        <v>872</v>
      </c>
      <c r="BJ35" s="28" t="s">
        <v>872</v>
      </c>
      <c r="BK35" s="28" t="s">
        <v>872</v>
      </c>
      <c r="BL35" s="28" t="s">
        <v>872</v>
      </c>
      <c r="BM35" s="28" t="s">
        <v>872</v>
      </c>
      <c r="BN35" s="28" t="s">
        <v>872</v>
      </c>
      <c r="BO35" s="28" t="s">
        <v>872</v>
      </c>
      <c r="BP35" s="28" t="s">
        <v>872</v>
      </c>
      <c r="BQ35" s="28" t="s">
        <v>872</v>
      </c>
      <c r="BR35" s="28" t="s">
        <v>872</v>
      </c>
      <c r="BS35" s="28" t="s">
        <v>872</v>
      </c>
      <c r="BT35" s="28" t="s">
        <v>872</v>
      </c>
      <c r="BU35" s="28" t="s">
        <v>872</v>
      </c>
      <c r="BV35" s="28" t="s">
        <v>872</v>
      </c>
      <c r="BW35" s="28" t="s">
        <v>872</v>
      </c>
      <c r="BX35" s="28" t="s">
        <v>872</v>
      </c>
      <c r="BY35" s="28" t="s">
        <v>872</v>
      </c>
      <c r="BZ35" s="28" t="s">
        <v>872</v>
      </c>
      <c r="CA35" s="28" t="s">
        <v>872</v>
      </c>
      <c r="CB35" s="28" t="s">
        <v>872</v>
      </c>
      <c r="CC35" s="28" t="s">
        <v>872</v>
      </c>
      <c r="CD35" s="28" t="s">
        <v>872</v>
      </c>
    </row>
    <row r="36" spans="1:82" s="3" customFormat="1" ht="37.5" hidden="1" customHeight="1" outlineLevel="1" x14ac:dyDescent="0.2">
      <c r="A36" s="123" t="s">
        <v>444</v>
      </c>
      <c r="B36" s="124" t="s">
        <v>854</v>
      </c>
      <c r="C36" s="28" t="s">
        <v>872</v>
      </c>
      <c r="D36" s="28" t="s">
        <v>872</v>
      </c>
      <c r="E36" s="28" t="s">
        <v>872</v>
      </c>
      <c r="F36" s="28" t="s">
        <v>872</v>
      </c>
      <c r="G36" s="28" t="s">
        <v>872</v>
      </c>
      <c r="H36" s="28" t="s">
        <v>872</v>
      </c>
      <c r="I36" s="28" t="s">
        <v>872</v>
      </c>
      <c r="J36" s="28" t="s">
        <v>872</v>
      </c>
      <c r="K36" s="28" t="s">
        <v>872</v>
      </c>
      <c r="L36" s="28" t="s">
        <v>872</v>
      </c>
      <c r="M36" s="28" t="s">
        <v>872</v>
      </c>
      <c r="N36" s="28" t="s">
        <v>872</v>
      </c>
      <c r="O36" s="28" t="s">
        <v>872</v>
      </c>
      <c r="P36" s="28" t="s">
        <v>872</v>
      </c>
      <c r="Q36" s="28" t="s">
        <v>872</v>
      </c>
      <c r="R36" s="28" t="s">
        <v>872</v>
      </c>
      <c r="S36" s="28" t="s">
        <v>872</v>
      </c>
      <c r="T36" s="28" t="s">
        <v>872</v>
      </c>
      <c r="U36" s="28" t="s">
        <v>872</v>
      </c>
      <c r="V36" s="28" t="s">
        <v>872</v>
      </c>
      <c r="W36" s="28" t="s">
        <v>872</v>
      </c>
      <c r="X36" s="28" t="s">
        <v>872</v>
      </c>
      <c r="Y36" s="28" t="s">
        <v>872</v>
      </c>
      <c r="Z36" s="28" t="s">
        <v>872</v>
      </c>
      <c r="AA36" s="28" t="s">
        <v>872</v>
      </c>
      <c r="AB36" s="28" t="s">
        <v>872</v>
      </c>
      <c r="AC36" s="28" t="s">
        <v>872</v>
      </c>
      <c r="AD36" s="28" t="s">
        <v>872</v>
      </c>
      <c r="AE36" s="28" t="s">
        <v>872</v>
      </c>
      <c r="AF36" s="28" t="s">
        <v>872</v>
      </c>
      <c r="AG36" s="28" t="s">
        <v>872</v>
      </c>
      <c r="AH36" s="28" t="s">
        <v>872</v>
      </c>
      <c r="AI36" s="28" t="s">
        <v>872</v>
      </c>
      <c r="AJ36" s="28" t="s">
        <v>872</v>
      </c>
      <c r="AK36" s="28" t="s">
        <v>872</v>
      </c>
      <c r="AL36" s="28" t="s">
        <v>872</v>
      </c>
      <c r="AM36" s="28" t="s">
        <v>872</v>
      </c>
      <c r="AN36" s="28" t="s">
        <v>872</v>
      </c>
      <c r="AO36" s="28" t="s">
        <v>872</v>
      </c>
      <c r="AP36" s="28" t="s">
        <v>872</v>
      </c>
      <c r="AQ36" s="28" t="s">
        <v>872</v>
      </c>
      <c r="AR36" s="28" t="s">
        <v>872</v>
      </c>
      <c r="AS36" s="28" t="s">
        <v>872</v>
      </c>
      <c r="AT36" s="28" t="s">
        <v>872</v>
      </c>
      <c r="AU36" s="28" t="s">
        <v>872</v>
      </c>
      <c r="AV36" s="28" t="s">
        <v>872</v>
      </c>
      <c r="AW36" s="28" t="s">
        <v>872</v>
      </c>
      <c r="AX36" s="28" t="s">
        <v>872</v>
      </c>
      <c r="AY36" s="28" t="s">
        <v>872</v>
      </c>
      <c r="AZ36" s="28" t="s">
        <v>872</v>
      </c>
      <c r="BA36" s="28" t="s">
        <v>872</v>
      </c>
      <c r="BB36" s="28" t="s">
        <v>872</v>
      </c>
      <c r="BC36" s="28" t="s">
        <v>872</v>
      </c>
      <c r="BD36" s="28" t="s">
        <v>872</v>
      </c>
      <c r="BE36" s="28" t="s">
        <v>872</v>
      </c>
      <c r="BF36" s="28" t="s">
        <v>872</v>
      </c>
      <c r="BG36" s="28" t="s">
        <v>872</v>
      </c>
      <c r="BH36" s="28" t="s">
        <v>872</v>
      </c>
      <c r="BI36" s="28" t="s">
        <v>872</v>
      </c>
      <c r="BJ36" s="28" t="s">
        <v>872</v>
      </c>
      <c r="BK36" s="28" t="s">
        <v>872</v>
      </c>
      <c r="BL36" s="28" t="s">
        <v>872</v>
      </c>
      <c r="BM36" s="28" t="s">
        <v>872</v>
      </c>
      <c r="BN36" s="28" t="s">
        <v>872</v>
      </c>
      <c r="BO36" s="28" t="s">
        <v>872</v>
      </c>
      <c r="BP36" s="28" t="s">
        <v>872</v>
      </c>
      <c r="BQ36" s="28" t="s">
        <v>872</v>
      </c>
      <c r="BR36" s="28" t="s">
        <v>872</v>
      </c>
      <c r="BS36" s="28" t="s">
        <v>872</v>
      </c>
      <c r="BT36" s="28" t="s">
        <v>872</v>
      </c>
      <c r="BU36" s="28" t="s">
        <v>872</v>
      </c>
      <c r="BV36" s="28" t="s">
        <v>872</v>
      </c>
      <c r="BW36" s="28" t="s">
        <v>872</v>
      </c>
      <c r="BX36" s="28" t="s">
        <v>872</v>
      </c>
      <c r="BY36" s="28" t="s">
        <v>872</v>
      </c>
      <c r="BZ36" s="28" t="s">
        <v>872</v>
      </c>
      <c r="CA36" s="28" t="s">
        <v>872</v>
      </c>
      <c r="CB36" s="28" t="s">
        <v>872</v>
      </c>
      <c r="CC36" s="28" t="s">
        <v>872</v>
      </c>
      <c r="CD36" s="28" t="s">
        <v>872</v>
      </c>
    </row>
    <row r="37" spans="1:82" s="3" customFormat="1" ht="37.5" hidden="1" customHeight="1" outlineLevel="1" x14ac:dyDescent="0.2">
      <c r="A37" s="123" t="s">
        <v>446</v>
      </c>
      <c r="B37" s="124" t="s">
        <v>855</v>
      </c>
      <c r="C37" s="28" t="s">
        <v>872</v>
      </c>
      <c r="D37" s="28" t="s">
        <v>872</v>
      </c>
      <c r="E37" s="28" t="s">
        <v>872</v>
      </c>
      <c r="F37" s="28" t="s">
        <v>872</v>
      </c>
      <c r="G37" s="28" t="s">
        <v>872</v>
      </c>
      <c r="H37" s="28" t="s">
        <v>872</v>
      </c>
      <c r="I37" s="28" t="s">
        <v>872</v>
      </c>
      <c r="J37" s="28" t="s">
        <v>872</v>
      </c>
      <c r="K37" s="28" t="s">
        <v>872</v>
      </c>
      <c r="L37" s="28" t="s">
        <v>872</v>
      </c>
      <c r="M37" s="28" t="s">
        <v>872</v>
      </c>
      <c r="N37" s="28" t="s">
        <v>872</v>
      </c>
      <c r="O37" s="28" t="s">
        <v>872</v>
      </c>
      <c r="P37" s="28" t="s">
        <v>872</v>
      </c>
      <c r="Q37" s="28" t="s">
        <v>872</v>
      </c>
      <c r="R37" s="28" t="s">
        <v>872</v>
      </c>
      <c r="S37" s="28" t="s">
        <v>872</v>
      </c>
      <c r="T37" s="28" t="s">
        <v>872</v>
      </c>
      <c r="U37" s="28" t="s">
        <v>872</v>
      </c>
      <c r="V37" s="28" t="s">
        <v>872</v>
      </c>
      <c r="W37" s="28" t="s">
        <v>872</v>
      </c>
      <c r="X37" s="28" t="s">
        <v>872</v>
      </c>
      <c r="Y37" s="28" t="s">
        <v>872</v>
      </c>
      <c r="Z37" s="28" t="s">
        <v>872</v>
      </c>
      <c r="AA37" s="28" t="s">
        <v>872</v>
      </c>
      <c r="AB37" s="28" t="s">
        <v>872</v>
      </c>
      <c r="AC37" s="28" t="s">
        <v>872</v>
      </c>
      <c r="AD37" s="28" t="s">
        <v>872</v>
      </c>
      <c r="AE37" s="28" t="s">
        <v>872</v>
      </c>
      <c r="AF37" s="28" t="s">
        <v>872</v>
      </c>
      <c r="AG37" s="28" t="s">
        <v>872</v>
      </c>
      <c r="AH37" s="28" t="s">
        <v>872</v>
      </c>
      <c r="AI37" s="28" t="s">
        <v>872</v>
      </c>
      <c r="AJ37" s="28" t="s">
        <v>872</v>
      </c>
      <c r="AK37" s="28" t="s">
        <v>872</v>
      </c>
      <c r="AL37" s="28" t="s">
        <v>872</v>
      </c>
      <c r="AM37" s="28" t="s">
        <v>872</v>
      </c>
      <c r="AN37" s="28" t="s">
        <v>872</v>
      </c>
      <c r="AO37" s="28" t="s">
        <v>872</v>
      </c>
      <c r="AP37" s="28" t="s">
        <v>872</v>
      </c>
      <c r="AQ37" s="28" t="s">
        <v>872</v>
      </c>
      <c r="AR37" s="28" t="s">
        <v>872</v>
      </c>
      <c r="AS37" s="28" t="s">
        <v>872</v>
      </c>
      <c r="AT37" s="28" t="s">
        <v>872</v>
      </c>
      <c r="AU37" s="28" t="s">
        <v>872</v>
      </c>
      <c r="AV37" s="28" t="s">
        <v>872</v>
      </c>
      <c r="AW37" s="28" t="s">
        <v>872</v>
      </c>
      <c r="AX37" s="28" t="s">
        <v>872</v>
      </c>
      <c r="AY37" s="28" t="s">
        <v>872</v>
      </c>
      <c r="AZ37" s="28" t="s">
        <v>872</v>
      </c>
      <c r="BA37" s="28" t="s">
        <v>872</v>
      </c>
      <c r="BB37" s="28" t="s">
        <v>872</v>
      </c>
      <c r="BC37" s="28" t="s">
        <v>872</v>
      </c>
      <c r="BD37" s="28" t="s">
        <v>872</v>
      </c>
      <c r="BE37" s="28" t="s">
        <v>872</v>
      </c>
      <c r="BF37" s="28" t="s">
        <v>872</v>
      </c>
      <c r="BG37" s="28" t="s">
        <v>872</v>
      </c>
      <c r="BH37" s="28" t="s">
        <v>872</v>
      </c>
      <c r="BI37" s="28" t="s">
        <v>872</v>
      </c>
      <c r="BJ37" s="28" t="s">
        <v>872</v>
      </c>
      <c r="BK37" s="28" t="s">
        <v>872</v>
      </c>
      <c r="BL37" s="28" t="s">
        <v>872</v>
      </c>
      <c r="BM37" s="28" t="s">
        <v>872</v>
      </c>
      <c r="BN37" s="28" t="s">
        <v>872</v>
      </c>
      <c r="BO37" s="28" t="s">
        <v>872</v>
      </c>
      <c r="BP37" s="28" t="s">
        <v>872</v>
      </c>
      <c r="BQ37" s="28" t="s">
        <v>872</v>
      </c>
      <c r="BR37" s="28" t="s">
        <v>872</v>
      </c>
      <c r="BS37" s="28" t="s">
        <v>872</v>
      </c>
      <c r="BT37" s="28" t="s">
        <v>872</v>
      </c>
      <c r="BU37" s="28" t="s">
        <v>872</v>
      </c>
      <c r="BV37" s="28" t="s">
        <v>872</v>
      </c>
      <c r="BW37" s="28" t="s">
        <v>872</v>
      </c>
      <c r="BX37" s="28" t="s">
        <v>872</v>
      </c>
      <c r="BY37" s="28" t="s">
        <v>872</v>
      </c>
      <c r="BZ37" s="28" t="s">
        <v>872</v>
      </c>
      <c r="CA37" s="28" t="s">
        <v>872</v>
      </c>
      <c r="CB37" s="28" t="s">
        <v>872</v>
      </c>
      <c r="CC37" s="28" t="s">
        <v>872</v>
      </c>
      <c r="CD37" s="28" t="s">
        <v>872</v>
      </c>
    </row>
    <row r="38" spans="1:82" s="3" customFormat="1" ht="33" customHeight="1" collapsed="1" x14ac:dyDescent="0.2">
      <c r="A38" s="123" t="s">
        <v>24</v>
      </c>
      <c r="B38" s="124" t="s">
        <v>856</v>
      </c>
      <c r="C38" s="28" t="s">
        <v>872</v>
      </c>
      <c r="D38" s="28" t="s">
        <v>872</v>
      </c>
      <c r="E38" s="28" t="s">
        <v>872</v>
      </c>
      <c r="F38" s="28" t="s">
        <v>872</v>
      </c>
      <c r="G38" s="28" t="s">
        <v>872</v>
      </c>
      <c r="H38" s="28" t="s">
        <v>872</v>
      </c>
      <c r="I38" s="28" t="s">
        <v>872</v>
      </c>
      <c r="J38" s="28" t="s">
        <v>872</v>
      </c>
      <c r="K38" s="28" t="s">
        <v>872</v>
      </c>
      <c r="L38" s="28" t="s">
        <v>872</v>
      </c>
      <c r="M38" s="28" t="s">
        <v>872</v>
      </c>
      <c r="N38" s="28" t="s">
        <v>872</v>
      </c>
      <c r="O38" s="28" t="s">
        <v>872</v>
      </c>
      <c r="P38" s="28" t="s">
        <v>872</v>
      </c>
      <c r="Q38" s="28" t="s">
        <v>872</v>
      </c>
      <c r="R38" s="28" t="s">
        <v>872</v>
      </c>
      <c r="S38" s="28" t="s">
        <v>872</v>
      </c>
      <c r="T38" s="28" t="s">
        <v>872</v>
      </c>
      <c r="U38" s="28" t="s">
        <v>872</v>
      </c>
      <c r="V38" s="28" t="s">
        <v>872</v>
      </c>
      <c r="W38" s="28" t="s">
        <v>872</v>
      </c>
      <c r="X38" s="28" t="s">
        <v>872</v>
      </c>
      <c r="Y38" s="28" t="s">
        <v>872</v>
      </c>
      <c r="Z38" s="28" t="s">
        <v>872</v>
      </c>
      <c r="AA38" s="28" t="s">
        <v>872</v>
      </c>
      <c r="AB38" s="28" t="s">
        <v>872</v>
      </c>
      <c r="AC38" s="28" t="s">
        <v>872</v>
      </c>
      <c r="AD38" s="28" t="s">
        <v>872</v>
      </c>
      <c r="AE38" s="28" t="s">
        <v>872</v>
      </c>
      <c r="AF38" s="28" t="s">
        <v>872</v>
      </c>
      <c r="AG38" s="28" t="s">
        <v>872</v>
      </c>
      <c r="AH38" s="28" t="s">
        <v>872</v>
      </c>
      <c r="AI38" s="28" t="s">
        <v>872</v>
      </c>
      <c r="AJ38" s="28" t="s">
        <v>872</v>
      </c>
      <c r="AK38" s="28" t="s">
        <v>872</v>
      </c>
      <c r="AL38" s="28" t="s">
        <v>872</v>
      </c>
      <c r="AM38" s="28" t="s">
        <v>872</v>
      </c>
      <c r="AN38" s="28" t="s">
        <v>872</v>
      </c>
      <c r="AO38" s="28" t="s">
        <v>872</v>
      </c>
      <c r="AP38" s="28" t="s">
        <v>872</v>
      </c>
      <c r="AQ38" s="28" t="s">
        <v>872</v>
      </c>
      <c r="AR38" s="28" t="s">
        <v>872</v>
      </c>
      <c r="AS38" s="28" t="s">
        <v>872</v>
      </c>
      <c r="AT38" s="28" t="s">
        <v>872</v>
      </c>
      <c r="AU38" s="28" t="s">
        <v>872</v>
      </c>
      <c r="AV38" s="28" t="s">
        <v>872</v>
      </c>
      <c r="AW38" s="28" t="s">
        <v>872</v>
      </c>
      <c r="AX38" s="28" t="s">
        <v>872</v>
      </c>
      <c r="AY38" s="28" t="s">
        <v>872</v>
      </c>
      <c r="AZ38" s="28" t="s">
        <v>872</v>
      </c>
      <c r="BA38" s="28" t="s">
        <v>872</v>
      </c>
      <c r="BB38" s="28" t="s">
        <v>872</v>
      </c>
      <c r="BC38" s="28" t="s">
        <v>872</v>
      </c>
      <c r="BD38" s="28" t="s">
        <v>872</v>
      </c>
      <c r="BE38" s="28" t="s">
        <v>872</v>
      </c>
      <c r="BF38" s="28" t="s">
        <v>872</v>
      </c>
      <c r="BG38" s="28" t="s">
        <v>872</v>
      </c>
      <c r="BH38" s="28" t="s">
        <v>872</v>
      </c>
      <c r="BI38" s="28" t="s">
        <v>872</v>
      </c>
      <c r="BJ38" s="28" t="s">
        <v>872</v>
      </c>
      <c r="BK38" s="28" t="s">
        <v>872</v>
      </c>
      <c r="BL38" s="28" t="s">
        <v>872</v>
      </c>
      <c r="BM38" s="28" t="s">
        <v>872</v>
      </c>
      <c r="BN38" s="28" t="s">
        <v>872</v>
      </c>
      <c r="BO38" s="28" t="s">
        <v>872</v>
      </c>
      <c r="BP38" s="28" t="s">
        <v>872</v>
      </c>
      <c r="BQ38" s="28" t="s">
        <v>872</v>
      </c>
      <c r="BR38" s="28" t="s">
        <v>872</v>
      </c>
      <c r="BS38" s="28" t="s">
        <v>872</v>
      </c>
      <c r="BT38" s="28" t="s">
        <v>872</v>
      </c>
      <c r="BU38" s="28" t="s">
        <v>872</v>
      </c>
      <c r="BV38" s="28" t="s">
        <v>872</v>
      </c>
      <c r="BW38" s="28" t="s">
        <v>872</v>
      </c>
      <c r="BX38" s="28" t="s">
        <v>872</v>
      </c>
      <c r="BY38" s="28" t="s">
        <v>872</v>
      </c>
      <c r="BZ38" s="28" t="s">
        <v>872</v>
      </c>
      <c r="CA38" s="28" t="s">
        <v>872</v>
      </c>
      <c r="CB38" s="28" t="s">
        <v>872</v>
      </c>
      <c r="CC38" s="28" t="s">
        <v>872</v>
      </c>
      <c r="CD38" s="28" t="s">
        <v>872</v>
      </c>
    </row>
    <row r="39" spans="1:82" s="3" customFormat="1" ht="38.25" hidden="1" customHeight="1" outlineLevel="1" x14ac:dyDescent="0.2">
      <c r="A39" s="123" t="s">
        <v>467</v>
      </c>
      <c r="B39" s="124" t="s">
        <v>857</v>
      </c>
      <c r="C39" s="28" t="s">
        <v>872</v>
      </c>
      <c r="D39" s="28" t="s">
        <v>872</v>
      </c>
      <c r="E39" s="28" t="s">
        <v>872</v>
      </c>
      <c r="F39" s="28" t="s">
        <v>872</v>
      </c>
      <c r="G39" s="28" t="s">
        <v>872</v>
      </c>
      <c r="H39" s="28" t="s">
        <v>872</v>
      </c>
      <c r="I39" s="28" t="s">
        <v>872</v>
      </c>
      <c r="J39" s="28" t="s">
        <v>872</v>
      </c>
      <c r="K39" s="28" t="s">
        <v>872</v>
      </c>
      <c r="L39" s="28" t="s">
        <v>872</v>
      </c>
      <c r="M39" s="28" t="s">
        <v>872</v>
      </c>
      <c r="N39" s="28" t="s">
        <v>872</v>
      </c>
      <c r="O39" s="28" t="s">
        <v>872</v>
      </c>
      <c r="P39" s="28" t="s">
        <v>872</v>
      </c>
      <c r="Q39" s="28" t="s">
        <v>872</v>
      </c>
      <c r="R39" s="28" t="s">
        <v>872</v>
      </c>
      <c r="S39" s="28" t="s">
        <v>872</v>
      </c>
      <c r="T39" s="28" t="s">
        <v>872</v>
      </c>
      <c r="U39" s="28" t="s">
        <v>872</v>
      </c>
      <c r="V39" s="28" t="s">
        <v>872</v>
      </c>
      <c r="W39" s="28" t="s">
        <v>872</v>
      </c>
      <c r="X39" s="28" t="s">
        <v>872</v>
      </c>
      <c r="Y39" s="28" t="s">
        <v>872</v>
      </c>
      <c r="Z39" s="28" t="s">
        <v>872</v>
      </c>
      <c r="AA39" s="28" t="s">
        <v>872</v>
      </c>
      <c r="AB39" s="28" t="s">
        <v>872</v>
      </c>
      <c r="AC39" s="28" t="s">
        <v>872</v>
      </c>
      <c r="AD39" s="28" t="s">
        <v>872</v>
      </c>
      <c r="AE39" s="28" t="s">
        <v>872</v>
      </c>
      <c r="AF39" s="28" t="s">
        <v>872</v>
      </c>
      <c r="AG39" s="28" t="s">
        <v>872</v>
      </c>
      <c r="AH39" s="28" t="s">
        <v>872</v>
      </c>
      <c r="AI39" s="28" t="s">
        <v>872</v>
      </c>
      <c r="AJ39" s="28" t="s">
        <v>872</v>
      </c>
      <c r="AK39" s="28" t="s">
        <v>872</v>
      </c>
      <c r="AL39" s="28" t="s">
        <v>872</v>
      </c>
      <c r="AM39" s="28" t="s">
        <v>872</v>
      </c>
      <c r="AN39" s="28" t="s">
        <v>872</v>
      </c>
      <c r="AO39" s="28" t="s">
        <v>872</v>
      </c>
      <c r="AP39" s="28" t="s">
        <v>872</v>
      </c>
      <c r="AQ39" s="28" t="s">
        <v>872</v>
      </c>
      <c r="AR39" s="28" t="s">
        <v>872</v>
      </c>
      <c r="AS39" s="28" t="s">
        <v>872</v>
      </c>
      <c r="AT39" s="28" t="s">
        <v>872</v>
      </c>
      <c r="AU39" s="28" t="s">
        <v>872</v>
      </c>
      <c r="AV39" s="28" t="s">
        <v>872</v>
      </c>
      <c r="AW39" s="28" t="s">
        <v>872</v>
      </c>
      <c r="AX39" s="28" t="s">
        <v>872</v>
      </c>
      <c r="AY39" s="28" t="s">
        <v>872</v>
      </c>
      <c r="AZ39" s="28" t="s">
        <v>872</v>
      </c>
      <c r="BA39" s="28" t="s">
        <v>872</v>
      </c>
      <c r="BB39" s="28" t="s">
        <v>872</v>
      </c>
      <c r="BC39" s="28" t="s">
        <v>872</v>
      </c>
      <c r="BD39" s="28" t="s">
        <v>872</v>
      </c>
      <c r="BE39" s="28" t="s">
        <v>872</v>
      </c>
      <c r="BF39" s="28" t="s">
        <v>872</v>
      </c>
      <c r="BG39" s="28" t="s">
        <v>872</v>
      </c>
      <c r="BH39" s="28" t="s">
        <v>872</v>
      </c>
      <c r="BI39" s="28" t="s">
        <v>872</v>
      </c>
      <c r="BJ39" s="28" t="s">
        <v>872</v>
      </c>
      <c r="BK39" s="28" t="s">
        <v>872</v>
      </c>
      <c r="BL39" s="28" t="s">
        <v>872</v>
      </c>
      <c r="BM39" s="28" t="s">
        <v>872</v>
      </c>
      <c r="BN39" s="28" t="s">
        <v>872</v>
      </c>
      <c r="BO39" s="28" t="s">
        <v>872</v>
      </c>
      <c r="BP39" s="28" t="s">
        <v>872</v>
      </c>
      <c r="BQ39" s="28" t="s">
        <v>872</v>
      </c>
      <c r="BR39" s="28" t="s">
        <v>872</v>
      </c>
      <c r="BS39" s="28" t="s">
        <v>872</v>
      </c>
      <c r="BT39" s="28" t="s">
        <v>872</v>
      </c>
      <c r="BU39" s="28" t="s">
        <v>872</v>
      </c>
      <c r="BV39" s="28" t="s">
        <v>872</v>
      </c>
      <c r="BW39" s="28" t="s">
        <v>872</v>
      </c>
      <c r="BX39" s="28" t="s">
        <v>872</v>
      </c>
      <c r="BY39" s="28" t="s">
        <v>872</v>
      </c>
      <c r="BZ39" s="28" t="s">
        <v>872</v>
      </c>
      <c r="CA39" s="28" t="s">
        <v>872</v>
      </c>
      <c r="CB39" s="28" t="s">
        <v>872</v>
      </c>
      <c r="CC39" s="28" t="s">
        <v>872</v>
      </c>
      <c r="CD39" s="28" t="s">
        <v>872</v>
      </c>
    </row>
    <row r="40" spans="1:82" s="3" customFormat="1" ht="33" hidden="1" customHeight="1" outlineLevel="1" x14ac:dyDescent="0.2">
      <c r="A40" s="123" t="s">
        <v>468</v>
      </c>
      <c r="B40" s="124" t="s">
        <v>858</v>
      </c>
      <c r="C40" s="28" t="s">
        <v>872</v>
      </c>
      <c r="D40" s="28" t="s">
        <v>872</v>
      </c>
      <c r="E40" s="28" t="s">
        <v>872</v>
      </c>
      <c r="F40" s="28" t="s">
        <v>872</v>
      </c>
      <c r="G40" s="28" t="s">
        <v>872</v>
      </c>
      <c r="H40" s="28" t="s">
        <v>872</v>
      </c>
      <c r="I40" s="28" t="s">
        <v>872</v>
      </c>
      <c r="J40" s="28" t="s">
        <v>872</v>
      </c>
      <c r="K40" s="28" t="s">
        <v>872</v>
      </c>
      <c r="L40" s="28" t="s">
        <v>872</v>
      </c>
      <c r="M40" s="28" t="s">
        <v>872</v>
      </c>
      <c r="N40" s="28" t="s">
        <v>872</v>
      </c>
      <c r="O40" s="28" t="s">
        <v>872</v>
      </c>
      <c r="P40" s="28" t="s">
        <v>872</v>
      </c>
      <c r="Q40" s="28" t="s">
        <v>872</v>
      </c>
      <c r="R40" s="28" t="s">
        <v>872</v>
      </c>
      <c r="S40" s="28" t="s">
        <v>872</v>
      </c>
      <c r="T40" s="28" t="s">
        <v>872</v>
      </c>
      <c r="U40" s="28" t="s">
        <v>872</v>
      </c>
      <c r="V40" s="28" t="s">
        <v>872</v>
      </c>
      <c r="W40" s="28" t="s">
        <v>872</v>
      </c>
      <c r="X40" s="28" t="s">
        <v>872</v>
      </c>
      <c r="Y40" s="28" t="s">
        <v>872</v>
      </c>
      <c r="Z40" s="28" t="s">
        <v>872</v>
      </c>
      <c r="AA40" s="28" t="s">
        <v>872</v>
      </c>
      <c r="AB40" s="28" t="s">
        <v>872</v>
      </c>
      <c r="AC40" s="28" t="s">
        <v>872</v>
      </c>
      <c r="AD40" s="28" t="s">
        <v>872</v>
      </c>
      <c r="AE40" s="28" t="s">
        <v>872</v>
      </c>
      <c r="AF40" s="28" t="s">
        <v>872</v>
      </c>
      <c r="AG40" s="28" t="s">
        <v>872</v>
      </c>
      <c r="AH40" s="28" t="s">
        <v>872</v>
      </c>
      <c r="AI40" s="28" t="s">
        <v>872</v>
      </c>
      <c r="AJ40" s="28" t="s">
        <v>872</v>
      </c>
      <c r="AK40" s="28" t="s">
        <v>872</v>
      </c>
      <c r="AL40" s="28" t="s">
        <v>872</v>
      </c>
      <c r="AM40" s="28" t="s">
        <v>872</v>
      </c>
      <c r="AN40" s="28" t="s">
        <v>872</v>
      </c>
      <c r="AO40" s="28" t="s">
        <v>872</v>
      </c>
      <c r="AP40" s="28" t="s">
        <v>872</v>
      </c>
      <c r="AQ40" s="28" t="s">
        <v>872</v>
      </c>
      <c r="AR40" s="28" t="s">
        <v>872</v>
      </c>
      <c r="AS40" s="28" t="s">
        <v>872</v>
      </c>
      <c r="AT40" s="28" t="s">
        <v>872</v>
      </c>
      <c r="AU40" s="28" t="s">
        <v>872</v>
      </c>
      <c r="AV40" s="28" t="s">
        <v>872</v>
      </c>
      <c r="AW40" s="28" t="s">
        <v>872</v>
      </c>
      <c r="AX40" s="28" t="s">
        <v>872</v>
      </c>
      <c r="AY40" s="28" t="s">
        <v>872</v>
      </c>
      <c r="AZ40" s="28" t="s">
        <v>872</v>
      </c>
      <c r="BA40" s="28" t="s">
        <v>872</v>
      </c>
      <c r="BB40" s="28" t="s">
        <v>872</v>
      </c>
      <c r="BC40" s="28" t="s">
        <v>872</v>
      </c>
      <c r="BD40" s="28" t="s">
        <v>872</v>
      </c>
      <c r="BE40" s="28" t="s">
        <v>872</v>
      </c>
      <c r="BF40" s="28" t="s">
        <v>872</v>
      </c>
      <c r="BG40" s="28" t="s">
        <v>872</v>
      </c>
      <c r="BH40" s="28" t="s">
        <v>872</v>
      </c>
      <c r="BI40" s="28" t="s">
        <v>872</v>
      </c>
      <c r="BJ40" s="28" t="s">
        <v>872</v>
      </c>
      <c r="BK40" s="28" t="s">
        <v>872</v>
      </c>
      <c r="BL40" s="28" t="s">
        <v>872</v>
      </c>
      <c r="BM40" s="28" t="s">
        <v>872</v>
      </c>
      <c r="BN40" s="28" t="s">
        <v>872</v>
      </c>
      <c r="BO40" s="28" t="s">
        <v>872</v>
      </c>
      <c r="BP40" s="28" t="s">
        <v>872</v>
      </c>
      <c r="BQ40" s="28" t="s">
        <v>872</v>
      </c>
      <c r="BR40" s="28" t="s">
        <v>872</v>
      </c>
      <c r="BS40" s="28" t="s">
        <v>872</v>
      </c>
      <c r="BT40" s="28" t="s">
        <v>872</v>
      </c>
      <c r="BU40" s="28" t="s">
        <v>872</v>
      </c>
      <c r="BV40" s="28" t="s">
        <v>872</v>
      </c>
      <c r="BW40" s="28" t="s">
        <v>872</v>
      </c>
      <c r="BX40" s="28" t="s">
        <v>872</v>
      </c>
      <c r="BY40" s="28" t="s">
        <v>872</v>
      </c>
      <c r="BZ40" s="28" t="s">
        <v>872</v>
      </c>
      <c r="CA40" s="28" t="s">
        <v>872</v>
      </c>
      <c r="CB40" s="28" t="s">
        <v>872</v>
      </c>
      <c r="CC40" s="28" t="s">
        <v>872</v>
      </c>
      <c r="CD40" s="28" t="s">
        <v>872</v>
      </c>
    </row>
    <row r="41" spans="1:82" s="3" customFormat="1" ht="29.25" customHeight="1" collapsed="1" x14ac:dyDescent="0.2">
      <c r="A41" s="123" t="s">
        <v>26</v>
      </c>
      <c r="B41" s="124" t="s">
        <v>859</v>
      </c>
      <c r="C41" s="28" t="s">
        <v>872</v>
      </c>
      <c r="D41" s="28" t="s">
        <v>872</v>
      </c>
      <c r="E41" s="28" t="s">
        <v>872</v>
      </c>
      <c r="F41" s="28" t="s">
        <v>872</v>
      </c>
      <c r="G41" s="28" t="s">
        <v>872</v>
      </c>
      <c r="H41" s="28" t="s">
        <v>872</v>
      </c>
      <c r="I41" s="28" t="s">
        <v>872</v>
      </c>
      <c r="J41" s="28" t="s">
        <v>872</v>
      </c>
      <c r="K41" s="28" t="s">
        <v>872</v>
      </c>
      <c r="L41" s="28" t="s">
        <v>872</v>
      </c>
      <c r="M41" s="28" t="s">
        <v>872</v>
      </c>
      <c r="N41" s="28" t="s">
        <v>872</v>
      </c>
      <c r="O41" s="28" t="s">
        <v>872</v>
      </c>
      <c r="P41" s="28" t="s">
        <v>872</v>
      </c>
      <c r="Q41" s="28" t="s">
        <v>872</v>
      </c>
      <c r="R41" s="28" t="s">
        <v>872</v>
      </c>
      <c r="S41" s="28" t="s">
        <v>872</v>
      </c>
      <c r="T41" s="28" t="s">
        <v>872</v>
      </c>
      <c r="U41" s="28" t="s">
        <v>872</v>
      </c>
      <c r="V41" s="28" t="s">
        <v>872</v>
      </c>
      <c r="W41" s="28" t="s">
        <v>872</v>
      </c>
      <c r="X41" s="28" t="s">
        <v>872</v>
      </c>
      <c r="Y41" s="28" t="s">
        <v>872</v>
      </c>
      <c r="Z41" s="28" t="s">
        <v>872</v>
      </c>
      <c r="AA41" s="28" t="s">
        <v>872</v>
      </c>
      <c r="AB41" s="28" t="s">
        <v>872</v>
      </c>
      <c r="AC41" s="28" t="s">
        <v>872</v>
      </c>
      <c r="AD41" s="28" t="s">
        <v>872</v>
      </c>
      <c r="AE41" s="28" t="s">
        <v>872</v>
      </c>
      <c r="AF41" s="28" t="s">
        <v>872</v>
      </c>
      <c r="AG41" s="28" t="s">
        <v>872</v>
      </c>
      <c r="AH41" s="28" t="s">
        <v>872</v>
      </c>
      <c r="AI41" s="28" t="s">
        <v>872</v>
      </c>
      <c r="AJ41" s="28" t="s">
        <v>872</v>
      </c>
      <c r="AK41" s="28" t="s">
        <v>872</v>
      </c>
      <c r="AL41" s="28" t="s">
        <v>872</v>
      </c>
      <c r="AM41" s="28" t="s">
        <v>872</v>
      </c>
      <c r="AN41" s="28" t="s">
        <v>872</v>
      </c>
      <c r="AO41" s="28" t="s">
        <v>872</v>
      </c>
      <c r="AP41" s="28" t="s">
        <v>872</v>
      </c>
      <c r="AQ41" s="28" t="s">
        <v>872</v>
      </c>
      <c r="AR41" s="28" t="s">
        <v>872</v>
      </c>
      <c r="AS41" s="28" t="s">
        <v>872</v>
      </c>
      <c r="AT41" s="28" t="s">
        <v>872</v>
      </c>
      <c r="AU41" s="28" t="s">
        <v>872</v>
      </c>
      <c r="AV41" s="28" t="s">
        <v>872</v>
      </c>
      <c r="AW41" s="28" t="s">
        <v>872</v>
      </c>
      <c r="AX41" s="28" t="s">
        <v>872</v>
      </c>
      <c r="AY41" s="28" t="s">
        <v>872</v>
      </c>
      <c r="AZ41" s="28" t="s">
        <v>872</v>
      </c>
      <c r="BA41" s="28" t="s">
        <v>872</v>
      </c>
      <c r="BB41" s="28" t="s">
        <v>872</v>
      </c>
      <c r="BC41" s="28" t="s">
        <v>872</v>
      </c>
      <c r="BD41" s="28" t="s">
        <v>872</v>
      </c>
      <c r="BE41" s="28" t="s">
        <v>872</v>
      </c>
      <c r="BF41" s="28" t="s">
        <v>872</v>
      </c>
      <c r="BG41" s="28" t="s">
        <v>872</v>
      </c>
      <c r="BH41" s="28" t="s">
        <v>872</v>
      </c>
      <c r="BI41" s="28" t="s">
        <v>872</v>
      </c>
      <c r="BJ41" s="28" t="s">
        <v>872</v>
      </c>
      <c r="BK41" s="28" t="s">
        <v>872</v>
      </c>
      <c r="BL41" s="28" t="s">
        <v>872</v>
      </c>
      <c r="BM41" s="28" t="s">
        <v>872</v>
      </c>
      <c r="BN41" s="28" t="s">
        <v>872</v>
      </c>
      <c r="BO41" s="28" t="s">
        <v>872</v>
      </c>
      <c r="BP41" s="28" t="s">
        <v>872</v>
      </c>
      <c r="BQ41" s="28" t="s">
        <v>872</v>
      </c>
      <c r="BR41" s="28" t="s">
        <v>872</v>
      </c>
      <c r="BS41" s="28" t="s">
        <v>872</v>
      </c>
      <c r="BT41" s="28" t="s">
        <v>872</v>
      </c>
      <c r="BU41" s="28" t="s">
        <v>872</v>
      </c>
      <c r="BV41" s="28" t="s">
        <v>872</v>
      </c>
      <c r="BW41" s="28" t="s">
        <v>872</v>
      </c>
      <c r="BX41" s="28" t="s">
        <v>872</v>
      </c>
      <c r="BY41" s="28" t="s">
        <v>872</v>
      </c>
      <c r="BZ41" s="28" t="s">
        <v>872</v>
      </c>
      <c r="CA41" s="28" t="s">
        <v>872</v>
      </c>
      <c r="CB41" s="28" t="s">
        <v>872</v>
      </c>
      <c r="CC41" s="28" t="s">
        <v>872</v>
      </c>
      <c r="CD41" s="28" t="s">
        <v>872</v>
      </c>
    </row>
    <row r="42" spans="1:82" s="3" customFormat="1" ht="29.25" hidden="1" customHeight="1" outlineLevel="1" x14ac:dyDescent="0.2">
      <c r="A42" s="123" t="s">
        <v>860</v>
      </c>
      <c r="B42" s="124" t="s">
        <v>861</v>
      </c>
      <c r="C42" s="28" t="s">
        <v>872</v>
      </c>
      <c r="D42" s="28" t="s">
        <v>872</v>
      </c>
      <c r="E42" s="28" t="s">
        <v>872</v>
      </c>
      <c r="F42" s="28" t="s">
        <v>872</v>
      </c>
      <c r="G42" s="28" t="s">
        <v>872</v>
      </c>
      <c r="H42" s="28" t="s">
        <v>872</v>
      </c>
      <c r="I42" s="28" t="s">
        <v>872</v>
      </c>
      <c r="J42" s="28" t="s">
        <v>872</v>
      </c>
      <c r="K42" s="28" t="s">
        <v>872</v>
      </c>
      <c r="L42" s="28" t="s">
        <v>872</v>
      </c>
      <c r="M42" s="28" t="s">
        <v>872</v>
      </c>
      <c r="N42" s="28" t="s">
        <v>872</v>
      </c>
      <c r="O42" s="28" t="s">
        <v>872</v>
      </c>
      <c r="P42" s="28" t="s">
        <v>872</v>
      </c>
      <c r="Q42" s="28" t="s">
        <v>872</v>
      </c>
      <c r="R42" s="28" t="s">
        <v>872</v>
      </c>
      <c r="S42" s="28" t="s">
        <v>872</v>
      </c>
      <c r="T42" s="28" t="s">
        <v>872</v>
      </c>
      <c r="U42" s="28" t="s">
        <v>872</v>
      </c>
      <c r="V42" s="28" t="s">
        <v>872</v>
      </c>
      <c r="W42" s="28" t="s">
        <v>872</v>
      </c>
      <c r="X42" s="28" t="s">
        <v>872</v>
      </c>
      <c r="Y42" s="28" t="s">
        <v>872</v>
      </c>
      <c r="Z42" s="28" t="s">
        <v>872</v>
      </c>
      <c r="AA42" s="28" t="s">
        <v>872</v>
      </c>
      <c r="AB42" s="28" t="s">
        <v>872</v>
      </c>
      <c r="AC42" s="28" t="s">
        <v>872</v>
      </c>
      <c r="AD42" s="28" t="s">
        <v>872</v>
      </c>
      <c r="AE42" s="28" t="s">
        <v>872</v>
      </c>
      <c r="AF42" s="28" t="s">
        <v>872</v>
      </c>
      <c r="AG42" s="28" t="s">
        <v>872</v>
      </c>
      <c r="AH42" s="28" t="s">
        <v>872</v>
      </c>
      <c r="AI42" s="28" t="s">
        <v>872</v>
      </c>
      <c r="AJ42" s="28" t="s">
        <v>872</v>
      </c>
      <c r="AK42" s="28" t="s">
        <v>872</v>
      </c>
      <c r="AL42" s="28" t="s">
        <v>872</v>
      </c>
      <c r="AM42" s="28" t="s">
        <v>872</v>
      </c>
      <c r="AN42" s="28" t="s">
        <v>872</v>
      </c>
      <c r="AO42" s="28" t="s">
        <v>872</v>
      </c>
      <c r="AP42" s="28" t="s">
        <v>872</v>
      </c>
      <c r="AQ42" s="28" t="s">
        <v>872</v>
      </c>
      <c r="AR42" s="28" t="s">
        <v>872</v>
      </c>
      <c r="AS42" s="28" t="s">
        <v>872</v>
      </c>
      <c r="AT42" s="28" t="s">
        <v>872</v>
      </c>
      <c r="AU42" s="28" t="s">
        <v>872</v>
      </c>
      <c r="AV42" s="28" t="s">
        <v>872</v>
      </c>
      <c r="AW42" s="28" t="s">
        <v>872</v>
      </c>
      <c r="AX42" s="28" t="s">
        <v>872</v>
      </c>
      <c r="AY42" s="28" t="s">
        <v>872</v>
      </c>
      <c r="AZ42" s="28" t="s">
        <v>872</v>
      </c>
      <c r="BA42" s="28" t="s">
        <v>872</v>
      </c>
      <c r="BB42" s="28" t="s">
        <v>872</v>
      </c>
      <c r="BC42" s="28" t="s">
        <v>872</v>
      </c>
      <c r="BD42" s="28" t="s">
        <v>872</v>
      </c>
      <c r="BE42" s="28" t="s">
        <v>872</v>
      </c>
      <c r="BF42" s="28" t="s">
        <v>872</v>
      </c>
      <c r="BG42" s="28" t="s">
        <v>872</v>
      </c>
      <c r="BH42" s="28" t="s">
        <v>872</v>
      </c>
      <c r="BI42" s="28" t="s">
        <v>872</v>
      </c>
      <c r="BJ42" s="28" t="s">
        <v>872</v>
      </c>
      <c r="BK42" s="28" t="s">
        <v>872</v>
      </c>
      <c r="BL42" s="28" t="s">
        <v>872</v>
      </c>
      <c r="BM42" s="28" t="s">
        <v>872</v>
      </c>
      <c r="BN42" s="28" t="s">
        <v>872</v>
      </c>
      <c r="BO42" s="28" t="s">
        <v>872</v>
      </c>
      <c r="BP42" s="28" t="s">
        <v>872</v>
      </c>
      <c r="BQ42" s="28" t="s">
        <v>872</v>
      </c>
      <c r="BR42" s="28" t="s">
        <v>872</v>
      </c>
      <c r="BS42" s="28" t="s">
        <v>872</v>
      </c>
      <c r="BT42" s="28" t="s">
        <v>872</v>
      </c>
      <c r="BU42" s="28" t="s">
        <v>872</v>
      </c>
      <c r="BV42" s="28" t="s">
        <v>872</v>
      </c>
      <c r="BW42" s="28" t="s">
        <v>872</v>
      </c>
      <c r="BX42" s="28" t="s">
        <v>872</v>
      </c>
      <c r="BY42" s="28" t="s">
        <v>872</v>
      </c>
      <c r="BZ42" s="28" t="s">
        <v>872</v>
      </c>
      <c r="CA42" s="28" t="s">
        <v>872</v>
      </c>
      <c r="CB42" s="28" t="s">
        <v>872</v>
      </c>
      <c r="CC42" s="28" t="s">
        <v>872</v>
      </c>
      <c r="CD42" s="28" t="s">
        <v>872</v>
      </c>
    </row>
    <row r="43" spans="1:82" s="3" customFormat="1" ht="55.5" hidden="1" customHeight="1" outlineLevel="1" x14ac:dyDescent="0.2">
      <c r="A43" s="123" t="s">
        <v>860</v>
      </c>
      <c r="B43" s="124" t="s">
        <v>862</v>
      </c>
      <c r="C43" s="28" t="s">
        <v>872</v>
      </c>
      <c r="D43" s="28" t="s">
        <v>872</v>
      </c>
      <c r="E43" s="28" t="s">
        <v>872</v>
      </c>
      <c r="F43" s="28" t="s">
        <v>872</v>
      </c>
      <c r="G43" s="28" t="s">
        <v>872</v>
      </c>
      <c r="H43" s="28" t="s">
        <v>872</v>
      </c>
      <c r="I43" s="28" t="s">
        <v>872</v>
      </c>
      <c r="J43" s="28" t="s">
        <v>872</v>
      </c>
      <c r="K43" s="28" t="s">
        <v>872</v>
      </c>
      <c r="L43" s="28" t="s">
        <v>872</v>
      </c>
      <c r="M43" s="28" t="s">
        <v>872</v>
      </c>
      <c r="N43" s="28" t="s">
        <v>872</v>
      </c>
      <c r="O43" s="28" t="s">
        <v>872</v>
      </c>
      <c r="P43" s="28" t="s">
        <v>872</v>
      </c>
      <c r="Q43" s="28" t="s">
        <v>872</v>
      </c>
      <c r="R43" s="28" t="s">
        <v>872</v>
      </c>
      <c r="S43" s="28" t="s">
        <v>872</v>
      </c>
      <c r="T43" s="28" t="s">
        <v>872</v>
      </c>
      <c r="U43" s="28" t="s">
        <v>872</v>
      </c>
      <c r="V43" s="28" t="s">
        <v>872</v>
      </c>
      <c r="W43" s="28" t="s">
        <v>872</v>
      </c>
      <c r="X43" s="28" t="s">
        <v>872</v>
      </c>
      <c r="Y43" s="28" t="s">
        <v>872</v>
      </c>
      <c r="Z43" s="28" t="s">
        <v>872</v>
      </c>
      <c r="AA43" s="28" t="s">
        <v>872</v>
      </c>
      <c r="AB43" s="28" t="s">
        <v>872</v>
      </c>
      <c r="AC43" s="28" t="s">
        <v>872</v>
      </c>
      <c r="AD43" s="28" t="s">
        <v>872</v>
      </c>
      <c r="AE43" s="28" t="s">
        <v>872</v>
      </c>
      <c r="AF43" s="28" t="s">
        <v>872</v>
      </c>
      <c r="AG43" s="28" t="s">
        <v>872</v>
      </c>
      <c r="AH43" s="28" t="s">
        <v>872</v>
      </c>
      <c r="AI43" s="28" t="s">
        <v>872</v>
      </c>
      <c r="AJ43" s="28" t="s">
        <v>872</v>
      </c>
      <c r="AK43" s="28" t="s">
        <v>872</v>
      </c>
      <c r="AL43" s="28" t="s">
        <v>872</v>
      </c>
      <c r="AM43" s="28" t="s">
        <v>872</v>
      </c>
      <c r="AN43" s="28" t="s">
        <v>872</v>
      </c>
      <c r="AO43" s="28" t="s">
        <v>872</v>
      </c>
      <c r="AP43" s="28" t="s">
        <v>872</v>
      </c>
      <c r="AQ43" s="28" t="s">
        <v>872</v>
      </c>
      <c r="AR43" s="28" t="s">
        <v>872</v>
      </c>
      <c r="AS43" s="28" t="s">
        <v>872</v>
      </c>
      <c r="AT43" s="28" t="s">
        <v>872</v>
      </c>
      <c r="AU43" s="28" t="s">
        <v>872</v>
      </c>
      <c r="AV43" s="28" t="s">
        <v>872</v>
      </c>
      <c r="AW43" s="28" t="s">
        <v>872</v>
      </c>
      <c r="AX43" s="28" t="s">
        <v>872</v>
      </c>
      <c r="AY43" s="28" t="s">
        <v>872</v>
      </c>
      <c r="AZ43" s="28" t="s">
        <v>872</v>
      </c>
      <c r="BA43" s="28" t="s">
        <v>872</v>
      </c>
      <c r="BB43" s="28" t="s">
        <v>872</v>
      </c>
      <c r="BC43" s="28" t="s">
        <v>872</v>
      </c>
      <c r="BD43" s="28" t="s">
        <v>872</v>
      </c>
      <c r="BE43" s="28" t="s">
        <v>872</v>
      </c>
      <c r="BF43" s="28" t="s">
        <v>872</v>
      </c>
      <c r="BG43" s="28" t="s">
        <v>872</v>
      </c>
      <c r="BH43" s="28" t="s">
        <v>872</v>
      </c>
      <c r="BI43" s="28" t="s">
        <v>872</v>
      </c>
      <c r="BJ43" s="28" t="s">
        <v>872</v>
      </c>
      <c r="BK43" s="28" t="s">
        <v>872</v>
      </c>
      <c r="BL43" s="28" t="s">
        <v>872</v>
      </c>
      <c r="BM43" s="28" t="s">
        <v>872</v>
      </c>
      <c r="BN43" s="28" t="s">
        <v>872</v>
      </c>
      <c r="BO43" s="28" t="s">
        <v>872</v>
      </c>
      <c r="BP43" s="28" t="s">
        <v>872</v>
      </c>
      <c r="BQ43" s="28" t="s">
        <v>872</v>
      </c>
      <c r="BR43" s="28" t="s">
        <v>872</v>
      </c>
      <c r="BS43" s="28" t="s">
        <v>872</v>
      </c>
      <c r="BT43" s="28" t="s">
        <v>872</v>
      </c>
      <c r="BU43" s="28" t="s">
        <v>872</v>
      </c>
      <c r="BV43" s="28" t="s">
        <v>872</v>
      </c>
      <c r="BW43" s="28" t="s">
        <v>872</v>
      </c>
      <c r="BX43" s="28" t="s">
        <v>872</v>
      </c>
      <c r="BY43" s="28" t="s">
        <v>872</v>
      </c>
      <c r="BZ43" s="28" t="s">
        <v>872</v>
      </c>
      <c r="CA43" s="28" t="s">
        <v>872</v>
      </c>
      <c r="CB43" s="28" t="s">
        <v>872</v>
      </c>
      <c r="CC43" s="28" t="s">
        <v>872</v>
      </c>
      <c r="CD43" s="28" t="s">
        <v>872</v>
      </c>
    </row>
    <row r="44" spans="1:82" s="3" customFormat="1" ht="55.5" hidden="1" customHeight="1" outlineLevel="1" x14ac:dyDescent="0.2">
      <c r="A44" s="123" t="s">
        <v>860</v>
      </c>
      <c r="B44" s="124" t="s">
        <v>863</v>
      </c>
      <c r="C44" s="28" t="s">
        <v>872</v>
      </c>
      <c r="D44" s="28" t="s">
        <v>872</v>
      </c>
      <c r="E44" s="28" t="s">
        <v>872</v>
      </c>
      <c r="F44" s="28" t="s">
        <v>872</v>
      </c>
      <c r="G44" s="28" t="s">
        <v>872</v>
      </c>
      <c r="H44" s="28" t="s">
        <v>872</v>
      </c>
      <c r="I44" s="28" t="s">
        <v>872</v>
      </c>
      <c r="J44" s="28" t="s">
        <v>872</v>
      </c>
      <c r="K44" s="28" t="s">
        <v>872</v>
      </c>
      <c r="L44" s="28" t="s">
        <v>872</v>
      </c>
      <c r="M44" s="28" t="s">
        <v>872</v>
      </c>
      <c r="N44" s="28" t="s">
        <v>872</v>
      </c>
      <c r="O44" s="28" t="s">
        <v>872</v>
      </c>
      <c r="P44" s="28" t="s">
        <v>872</v>
      </c>
      <c r="Q44" s="28" t="s">
        <v>872</v>
      </c>
      <c r="R44" s="28" t="s">
        <v>872</v>
      </c>
      <c r="S44" s="28" t="s">
        <v>872</v>
      </c>
      <c r="T44" s="28" t="s">
        <v>872</v>
      </c>
      <c r="U44" s="28" t="s">
        <v>872</v>
      </c>
      <c r="V44" s="28" t="s">
        <v>872</v>
      </c>
      <c r="W44" s="28" t="s">
        <v>872</v>
      </c>
      <c r="X44" s="28" t="s">
        <v>872</v>
      </c>
      <c r="Y44" s="28" t="s">
        <v>872</v>
      </c>
      <c r="Z44" s="28" t="s">
        <v>872</v>
      </c>
      <c r="AA44" s="28" t="s">
        <v>872</v>
      </c>
      <c r="AB44" s="28" t="s">
        <v>872</v>
      </c>
      <c r="AC44" s="28" t="s">
        <v>872</v>
      </c>
      <c r="AD44" s="28" t="s">
        <v>872</v>
      </c>
      <c r="AE44" s="28" t="s">
        <v>872</v>
      </c>
      <c r="AF44" s="28" t="s">
        <v>872</v>
      </c>
      <c r="AG44" s="28" t="s">
        <v>872</v>
      </c>
      <c r="AH44" s="28" t="s">
        <v>872</v>
      </c>
      <c r="AI44" s="28" t="s">
        <v>872</v>
      </c>
      <c r="AJ44" s="28" t="s">
        <v>872</v>
      </c>
      <c r="AK44" s="28" t="s">
        <v>872</v>
      </c>
      <c r="AL44" s="28" t="s">
        <v>872</v>
      </c>
      <c r="AM44" s="28" t="s">
        <v>872</v>
      </c>
      <c r="AN44" s="28" t="s">
        <v>872</v>
      </c>
      <c r="AO44" s="28" t="s">
        <v>872</v>
      </c>
      <c r="AP44" s="28" t="s">
        <v>872</v>
      </c>
      <c r="AQ44" s="28" t="s">
        <v>872</v>
      </c>
      <c r="AR44" s="28" t="s">
        <v>872</v>
      </c>
      <c r="AS44" s="28" t="s">
        <v>872</v>
      </c>
      <c r="AT44" s="28" t="s">
        <v>872</v>
      </c>
      <c r="AU44" s="28" t="s">
        <v>872</v>
      </c>
      <c r="AV44" s="28" t="s">
        <v>872</v>
      </c>
      <c r="AW44" s="28" t="s">
        <v>872</v>
      </c>
      <c r="AX44" s="28" t="s">
        <v>872</v>
      </c>
      <c r="AY44" s="28" t="s">
        <v>872</v>
      </c>
      <c r="AZ44" s="28" t="s">
        <v>872</v>
      </c>
      <c r="BA44" s="28" t="s">
        <v>872</v>
      </c>
      <c r="BB44" s="28" t="s">
        <v>872</v>
      </c>
      <c r="BC44" s="28" t="s">
        <v>872</v>
      </c>
      <c r="BD44" s="28" t="s">
        <v>872</v>
      </c>
      <c r="BE44" s="28" t="s">
        <v>872</v>
      </c>
      <c r="BF44" s="28" t="s">
        <v>872</v>
      </c>
      <c r="BG44" s="28" t="s">
        <v>872</v>
      </c>
      <c r="BH44" s="28" t="s">
        <v>872</v>
      </c>
      <c r="BI44" s="28" t="s">
        <v>872</v>
      </c>
      <c r="BJ44" s="28" t="s">
        <v>872</v>
      </c>
      <c r="BK44" s="28" t="s">
        <v>872</v>
      </c>
      <c r="BL44" s="28" t="s">
        <v>872</v>
      </c>
      <c r="BM44" s="28" t="s">
        <v>872</v>
      </c>
      <c r="BN44" s="28" t="s">
        <v>872</v>
      </c>
      <c r="BO44" s="28" t="s">
        <v>872</v>
      </c>
      <c r="BP44" s="28" t="s">
        <v>872</v>
      </c>
      <c r="BQ44" s="28" t="s">
        <v>872</v>
      </c>
      <c r="BR44" s="28" t="s">
        <v>872</v>
      </c>
      <c r="BS44" s="28" t="s">
        <v>872</v>
      </c>
      <c r="BT44" s="28" t="s">
        <v>872</v>
      </c>
      <c r="BU44" s="28" t="s">
        <v>872</v>
      </c>
      <c r="BV44" s="28" t="s">
        <v>872</v>
      </c>
      <c r="BW44" s="28" t="s">
        <v>872</v>
      </c>
      <c r="BX44" s="28" t="s">
        <v>872</v>
      </c>
      <c r="BY44" s="28" t="s">
        <v>872</v>
      </c>
      <c r="BZ44" s="28" t="s">
        <v>872</v>
      </c>
      <c r="CA44" s="28" t="s">
        <v>872</v>
      </c>
      <c r="CB44" s="28" t="s">
        <v>872</v>
      </c>
      <c r="CC44" s="28" t="s">
        <v>872</v>
      </c>
      <c r="CD44" s="28" t="s">
        <v>872</v>
      </c>
    </row>
    <row r="45" spans="1:82" s="3" customFormat="1" ht="55.5" hidden="1" customHeight="1" outlineLevel="1" x14ac:dyDescent="0.2">
      <c r="A45" s="123" t="s">
        <v>860</v>
      </c>
      <c r="B45" s="124" t="s">
        <v>864</v>
      </c>
      <c r="C45" s="28" t="s">
        <v>872</v>
      </c>
      <c r="D45" s="28" t="s">
        <v>872</v>
      </c>
      <c r="E45" s="28" t="s">
        <v>872</v>
      </c>
      <c r="F45" s="28" t="s">
        <v>872</v>
      </c>
      <c r="G45" s="28" t="s">
        <v>872</v>
      </c>
      <c r="H45" s="28" t="s">
        <v>872</v>
      </c>
      <c r="I45" s="28" t="s">
        <v>872</v>
      </c>
      <c r="J45" s="28" t="s">
        <v>872</v>
      </c>
      <c r="K45" s="28" t="s">
        <v>872</v>
      </c>
      <c r="L45" s="28" t="s">
        <v>872</v>
      </c>
      <c r="M45" s="28" t="s">
        <v>872</v>
      </c>
      <c r="N45" s="28" t="s">
        <v>872</v>
      </c>
      <c r="O45" s="28" t="s">
        <v>872</v>
      </c>
      <c r="P45" s="28" t="s">
        <v>872</v>
      </c>
      <c r="Q45" s="28" t="s">
        <v>872</v>
      </c>
      <c r="R45" s="28" t="s">
        <v>872</v>
      </c>
      <c r="S45" s="28" t="s">
        <v>872</v>
      </c>
      <c r="T45" s="28" t="s">
        <v>872</v>
      </c>
      <c r="U45" s="28" t="s">
        <v>872</v>
      </c>
      <c r="V45" s="28" t="s">
        <v>872</v>
      </c>
      <c r="W45" s="28" t="s">
        <v>872</v>
      </c>
      <c r="X45" s="28" t="s">
        <v>872</v>
      </c>
      <c r="Y45" s="28" t="s">
        <v>872</v>
      </c>
      <c r="Z45" s="28" t="s">
        <v>872</v>
      </c>
      <c r="AA45" s="28" t="s">
        <v>872</v>
      </c>
      <c r="AB45" s="28" t="s">
        <v>872</v>
      </c>
      <c r="AC45" s="28" t="s">
        <v>872</v>
      </c>
      <c r="AD45" s="28" t="s">
        <v>872</v>
      </c>
      <c r="AE45" s="28" t="s">
        <v>872</v>
      </c>
      <c r="AF45" s="28" t="s">
        <v>872</v>
      </c>
      <c r="AG45" s="28" t="s">
        <v>872</v>
      </c>
      <c r="AH45" s="28" t="s">
        <v>872</v>
      </c>
      <c r="AI45" s="28" t="s">
        <v>872</v>
      </c>
      <c r="AJ45" s="28" t="s">
        <v>872</v>
      </c>
      <c r="AK45" s="28" t="s">
        <v>872</v>
      </c>
      <c r="AL45" s="28" t="s">
        <v>872</v>
      </c>
      <c r="AM45" s="28" t="s">
        <v>872</v>
      </c>
      <c r="AN45" s="28" t="s">
        <v>872</v>
      </c>
      <c r="AO45" s="28" t="s">
        <v>872</v>
      </c>
      <c r="AP45" s="28" t="s">
        <v>872</v>
      </c>
      <c r="AQ45" s="28" t="s">
        <v>872</v>
      </c>
      <c r="AR45" s="28" t="s">
        <v>872</v>
      </c>
      <c r="AS45" s="28" t="s">
        <v>872</v>
      </c>
      <c r="AT45" s="28" t="s">
        <v>872</v>
      </c>
      <c r="AU45" s="28" t="s">
        <v>872</v>
      </c>
      <c r="AV45" s="28" t="s">
        <v>872</v>
      </c>
      <c r="AW45" s="28" t="s">
        <v>872</v>
      </c>
      <c r="AX45" s="28" t="s">
        <v>872</v>
      </c>
      <c r="AY45" s="28" t="s">
        <v>872</v>
      </c>
      <c r="AZ45" s="28" t="s">
        <v>872</v>
      </c>
      <c r="BA45" s="28" t="s">
        <v>872</v>
      </c>
      <c r="BB45" s="28" t="s">
        <v>872</v>
      </c>
      <c r="BC45" s="28" t="s">
        <v>872</v>
      </c>
      <c r="BD45" s="28" t="s">
        <v>872</v>
      </c>
      <c r="BE45" s="28" t="s">
        <v>872</v>
      </c>
      <c r="BF45" s="28" t="s">
        <v>872</v>
      </c>
      <c r="BG45" s="28" t="s">
        <v>872</v>
      </c>
      <c r="BH45" s="28" t="s">
        <v>872</v>
      </c>
      <c r="BI45" s="28" t="s">
        <v>872</v>
      </c>
      <c r="BJ45" s="28" t="s">
        <v>872</v>
      </c>
      <c r="BK45" s="28" t="s">
        <v>872</v>
      </c>
      <c r="BL45" s="28" t="s">
        <v>872</v>
      </c>
      <c r="BM45" s="28" t="s">
        <v>872</v>
      </c>
      <c r="BN45" s="28" t="s">
        <v>872</v>
      </c>
      <c r="BO45" s="28" t="s">
        <v>872</v>
      </c>
      <c r="BP45" s="28" t="s">
        <v>872</v>
      </c>
      <c r="BQ45" s="28" t="s">
        <v>872</v>
      </c>
      <c r="BR45" s="28" t="s">
        <v>872</v>
      </c>
      <c r="BS45" s="28" t="s">
        <v>872</v>
      </c>
      <c r="BT45" s="28" t="s">
        <v>872</v>
      </c>
      <c r="BU45" s="28" t="s">
        <v>872</v>
      </c>
      <c r="BV45" s="28" t="s">
        <v>872</v>
      </c>
      <c r="BW45" s="28" t="s">
        <v>872</v>
      </c>
      <c r="BX45" s="28" t="s">
        <v>872</v>
      </c>
      <c r="BY45" s="28" t="s">
        <v>872</v>
      </c>
      <c r="BZ45" s="28" t="s">
        <v>872</v>
      </c>
      <c r="CA45" s="28" t="s">
        <v>872</v>
      </c>
      <c r="CB45" s="28" t="s">
        <v>872</v>
      </c>
      <c r="CC45" s="28" t="s">
        <v>872</v>
      </c>
      <c r="CD45" s="28" t="s">
        <v>872</v>
      </c>
    </row>
    <row r="46" spans="1:82" s="3" customFormat="1" ht="35.25" hidden="1" customHeight="1" outlineLevel="1" x14ac:dyDescent="0.2">
      <c r="A46" s="123" t="s">
        <v>865</v>
      </c>
      <c r="B46" s="124" t="s">
        <v>861</v>
      </c>
      <c r="C46" s="28" t="s">
        <v>872</v>
      </c>
      <c r="D46" s="28" t="s">
        <v>872</v>
      </c>
      <c r="E46" s="28" t="s">
        <v>872</v>
      </c>
      <c r="F46" s="28" t="s">
        <v>872</v>
      </c>
      <c r="G46" s="28" t="s">
        <v>872</v>
      </c>
      <c r="H46" s="28" t="s">
        <v>872</v>
      </c>
      <c r="I46" s="28" t="s">
        <v>872</v>
      </c>
      <c r="J46" s="28" t="s">
        <v>872</v>
      </c>
      <c r="K46" s="28" t="s">
        <v>872</v>
      </c>
      <c r="L46" s="28" t="s">
        <v>872</v>
      </c>
      <c r="M46" s="28" t="s">
        <v>872</v>
      </c>
      <c r="N46" s="28" t="s">
        <v>872</v>
      </c>
      <c r="O46" s="28" t="s">
        <v>872</v>
      </c>
      <c r="P46" s="28" t="s">
        <v>872</v>
      </c>
      <c r="Q46" s="28" t="s">
        <v>872</v>
      </c>
      <c r="R46" s="28" t="s">
        <v>872</v>
      </c>
      <c r="S46" s="28" t="s">
        <v>872</v>
      </c>
      <c r="T46" s="28" t="s">
        <v>872</v>
      </c>
      <c r="U46" s="28" t="s">
        <v>872</v>
      </c>
      <c r="V46" s="28" t="s">
        <v>872</v>
      </c>
      <c r="W46" s="28" t="s">
        <v>872</v>
      </c>
      <c r="X46" s="28" t="s">
        <v>872</v>
      </c>
      <c r="Y46" s="28" t="s">
        <v>872</v>
      </c>
      <c r="Z46" s="28" t="s">
        <v>872</v>
      </c>
      <c r="AA46" s="28" t="s">
        <v>872</v>
      </c>
      <c r="AB46" s="28" t="s">
        <v>872</v>
      </c>
      <c r="AC46" s="28" t="s">
        <v>872</v>
      </c>
      <c r="AD46" s="28" t="s">
        <v>872</v>
      </c>
      <c r="AE46" s="28" t="s">
        <v>872</v>
      </c>
      <c r="AF46" s="28" t="s">
        <v>872</v>
      </c>
      <c r="AG46" s="28" t="s">
        <v>872</v>
      </c>
      <c r="AH46" s="28" t="s">
        <v>872</v>
      </c>
      <c r="AI46" s="28" t="s">
        <v>872</v>
      </c>
      <c r="AJ46" s="28" t="s">
        <v>872</v>
      </c>
      <c r="AK46" s="28" t="s">
        <v>872</v>
      </c>
      <c r="AL46" s="28" t="s">
        <v>872</v>
      </c>
      <c r="AM46" s="28" t="s">
        <v>872</v>
      </c>
      <c r="AN46" s="28" t="s">
        <v>872</v>
      </c>
      <c r="AO46" s="28" t="s">
        <v>872</v>
      </c>
      <c r="AP46" s="28" t="s">
        <v>872</v>
      </c>
      <c r="AQ46" s="28" t="s">
        <v>872</v>
      </c>
      <c r="AR46" s="28" t="s">
        <v>872</v>
      </c>
      <c r="AS46" s="28" t="s">
        <v>872</v>
      </c>
      <c r="AT46" s="28" t="s">
        <v>872</v>
      </c>
      <c r="AU46" s="28" t="s">
        <v>872</v>
      </c>
      <c r="AV46" s="28" t="s">
        <v>872</v>
      </c>
      <c r="AW46" s="28" t="s">
        <v>872</v>
      </c>
      <c r="AX46" s="28" t="s">
        <v>872</v>
      </c>
      <c r="AY46" s="28" t="s">
        <v>872</v>
      </c>
      <c r="AZ46" s="28" t="s">
        <v>872</v>
      </c>
      <c r="BA46" s="28" t="s">
        <v>872</v>
      </c>
      <c r="BB46" s="28" t="s">
        <v>872</v>
      </c>
      <c r="BC46" s="28" t="s">
        <v>872</v>
      </c>
      <c r="BD46" s="28" t="s">
        <v>872</v>
      </c>
      <c r="BE46" s="28" t="s">
        <v>872</v>
      </c>
      <c r="BF46" s="28" t="s">
        <v>872</v>
      </c>
      <c r="BG46" s="28" t="s">
        <v>872</v>
      </c>
      <c r="BH46" s="28" t="s">
        <v>872</v>
      </c>
      <c r="BI46" s="28" t="s">
        <v>872</v>
      </c>
      <c r="BJ46" s="28" t="s">
        <v>872</v>
      </c>
      <c r="BK46" s="28" t="s">
        <v>872</v>
      </c>
      <c r="BL46" s="28" t="s">
        <v>872</v>
      </c>
      <c r="BM46" s="28" t="s">
        <v>872</v>
      </c>
      <c r="BN46" s="28" t="s">
        <v>872</v>
      </c>
      <c r="BO46" s="28" t="s">
        <v>872</v>
      </c>
      <c r="BP46" s="28" t="s">
        <v>872</v>
      </c>
      <c r="BQ46" s="28" t="s">
        <v>872</v>
      </c>
      <c r="BR46" s="28" t="s">
        <v>872</v>
      </c>
      <c r="BS46" s="28" t="s">
        <v>872</v>
      </c>
      <c r="BT46" s="28" t="s">
        <v>872</v>
      </c>
      <c r="BU46" s="28" t="s">
        <v>872</v>
      </c>
      <c r="BV46" s="28" t="s">
        <v>872</v>
      </c>
      <c r="BW46" s="28" t="s">
        <v>872</v>
      </c>
      <c r="BX46" s="28" t="s">
        <v>872</v>
      </c>
      <c r="BY46" s="28" t="s">
        <v>872</v>
      </c>
      <c r="BZ46" s="28" t="s">
        <v>872</v>
      </c>
      <c r="CA46" s="28" t="s">
        <v>872</v>
      </c>
      <c r="CB46" s="28" t="s">
        <v>872</v>
      </c>
      <c r="CC46" s="28" t="s">
        <v>872</v>
      </c>
      <c r="CD46" s="28" t="s">
        <v>872</v>
      </c>
    </row>
    <row r="47" spans="1:82" s="3" customFormat="1" ht="56.25" hidden="1" customHeight="1" outlineLevel="1" x14ac:dyDescent="0.2">
      <c r="A47" s="123" t="s">
        <v>865</v>
      </c>
      <c r="B47" s="124" t="s">
        <v>862</v>
      </c>
      <c r="C47" s="28" t="s">
        <v>872</v>
      </c>
      <c r="D47" s="28" t="s">
        <v>872</v>
      </c>
      <c r="E47" s="28" t="s">
        <v>872</v>
      </c>
      <c r="F47" s="28" t="s">
        <v>872</v>
      </c>
      <c r="G47" s="28" t="s">
        <v>872</v>
      </c>
      <c r="H47" s="28" t="s">
        <v>872</v>
      </c>
      <c r="I47" s="28" t="s">
        <v>872</v>
      </c>
      <c r="J47" s="28" t="s">
        <v>872</v>
      </c>
      <c r="K47" s="28" t="s">
        <v>872</v>
      </c>
      <c r="L47" s="28" t="s">
        <v>872</v>
      </c>
      <c r="M47" s="28" t="s">
        <v>872</v>
      </c>
      <c r="N47" s="28" t="s">
        <v>872</v>
      </c>
      <c r="O47" s="28" t="s">
        <v>872</v>
      </c>
      <c r="P47" s="28" t="s">
        <v>872</v>
      </c>
      <c r="Q47" s="28" t="s">
        <v>872</v>
      </c>
      <c r="R47" s="28" t="s">
        <v>872</v>
      </c>
      <c r="S47" s="28" t="s">
        <v>872</v>
      </c>
      <c r="T47" s="28" t="s">
        <v>872</v>
      </c>
      <c r="U47" s="28" t="s">
        <v>872</v>
      </c>
      <c r="V47" s="28" t="s">
        <v>872</v>
      </c>
      <c r="W47" s="28" t="s">
        <v>872</v>
      </c>
      <c r="X47" s="28" t="s">
        <v>872</v>
      </c>
      <c r="Y47" s="28" t="s">
        <v>872</v>
      </c>
      <c r="Z47" s="28" t="s">
        <v>872</v>
      </c>
      <c r="AA47" s="28" t="s">
        <v>872</v>
      </c>
      <c r="AB47" s="28" t="s">
        <v>872</v>
      </c>
      <c r="AC47" s="28" t="s">
        <v>872</v>
      </c>
      <c r="AD47" s="28" t="s">
        <v>872</v>
      </c>
      <c r="AE47" s="28" t="s">
        <v>872</v>
      </c>
      <c r="AF47" s="28" t="s">
        <v>872</v>
      </c>
      <c r="AG47" s="28" t="s">
        <v>872</v>
      </c>
      <c r="AH47" s="28" t="s">
        <v>872</v>
      </c>
      <c r="AI47" s="28" t="s">
        <v>872</v>
      </c>
      <c r="AJ47" s="28" t="s">
        <v>872</v>
      </c>
      <c r="AK47" s="28" t="s">
        <v>872</v>
      </c>
      <c r="AL47" s="28" t="s">
        <v>872</v>
      </c>
      <c r="AM47" s="28" t="s">
        <v>872</v>
      </c>
      <c r="AN47" s="28" t="s">
        <v>872</v>
      </c>
      <c r="AO47" s="28" t="s">
        <v>872</v>
      </c>
      <c r="AP47" s="28" t="s">
        <v>872</v>
      </c>
      <c r="AQ47" s="28" t="s">
        <v>872</v>
      </c>
      <c r="AR47" s="28" t="s">
        <v>872</v>
      </c>
      <c r="AS47" s="28" t="s">
        <v>872</v>
      </c>
      <c r="AT47" s="28" t="s">
        <v>872</v>
      </c>
      <c r="AU47" s="28" t="s">
        <v>872</v>
      </c>
      <c r="AV47" s="28" t="s">
        <v>872</v>
      </c>
      <c r="AW47" s="28" t="s">
        <v>872</v>
      </c>
      <c r="AX47" s="28" t="s">
        <v>872</v>
      </c>
      <c r="AY47" s="28" t="s">
        <v>872</v>
      </c>
      <c r="AZ47" s="28" t="s">
        <v>872</v>
      </c>
      <c r="BA47" s="28" t="s">
        <v>872</v>
      </c>
      <c r="BB47" s="28" t="s">
        <v>872</v>
      </c>
      <c r="BC47" s="28" t="s">
        <v>872</v>
      </c>
      <c r="BD47" s="28" t="s">
        <v>872</v>
      </c>
      <c r="BE47" s="28" t="s">
        <v>872</v>
      </c>
      <c r="BF47" s="28" t="s">
        <v>872</v>
      </c>
      <c r="BG47" s="28" t="s">
        <v>872</v>
      </c>
      <c r="BH47" s="28" t="s">
        <v>872</v>
      </c>
      <c r="BI47" s="28" t="s">
        <v>872</v>
      </c>
      <c r="BJ47" s="28" t="s">
        <v>872</v>
      </c>
      <c r="BK47" s="28" t="s">
        <v>872</v>
      </c>
      <c r="BL47" s="28" t="s">
        <v>872</v>
      </c>
      <c r="BM47" s="28" t="s">
        <v>872</v>
      </c>
      <c r="BN47" s="28" t="s">
        <v>872</v>
      </c>
      <c r="BO47" s="28" t="s">
        <v>872</v>
      </c>
      <c r="BP47" s="28" t="s">
        <v>872</v>
      </c>
      <c r="BQ47" s="28" t="s">
        <v>872</v>
      </c>
      <c r="BR47" s="28" t="s">
        <v>872</v>
      </c>
      <c r="BS47" s="28" t="s">
        <v>872</v>
      </c>
      <c r="BT47" s="28" t="s">
        <v>872</v>
      </c>
      <c r="BU47" s="28" t="s">
        <v>872</v>
      </c>
      <c r="BV47" s="28" t="s">
        <v>872</v>
      </c>
      <c r="BW47" s="28" t="s">
        <v>872</v>
      </c>
      <c r="BX47" s="28" t="s">
        <v>872</v>
      </c>
      <c r="BY47" s="28" t="s">
        <v>872</v>
      </c>
      <c r="BZ47" s="28" t="s">
        <v>872</v>
      </c>
      <c r="CA47" s="28" t="s">
        <v>872</v>
      </c>
      <c r="CB47" s="28" t="s">
        <v>872</v>
      </c>
      <c r="CC47" s="28" t="s">
        <v>872</v>
      </c>
      <c r="CD47" s="28" t="s">
        <v>872</v>
      </c>
    </row>
    <row r="48" spans="1:82" s="3" customFormat="1" ht="56.25" hidden="1" customHeight="1" outlineLevel="1" x14ac:dyDescent="0.2">
      <c r="A48" s="123" t="s">
        <v>865</v>
      </c>
      <c r="B48" s="124" t="s">
        <v>863</v>
      </c>
      <c r="C48" s="28" t="s">
        <v>872</v>
      </c>
      <c r="D48" s="28" t="s">
        <v>872</v>
      </c>
      <c r="E48" s="28" t="s">
        <v>872</v>
      </c>
      <c r="F48" s="28" t="s">
        <v>872</v>
      </c>
      <c r="G48" s="28" t="s">
        <v>872</v>
      </c>
      <c r="H48" s="28" t="s">
        <v>872</v>
      </c>
      <c r="I48" s="28" t="s">
        <v>872</v>
      </c>
      <c r="J48" s="28" t="s">
        <v>872</v>
      </c>
      <c r="K48" s="28" t="s">
        <v>872</v>
      </c>
      <c r="L48" s="28" t="s">
        <v>872</v>
      </c>
      <c r="M48" s="28" t="s">
        <v>872</v>
      </c>
      <c r="N48" s="28" t="s">
        <v>872</v>
      </c>
      <c r="O48" s="28" t="s">
        <v>872</v>
      </c>
      <c r="P48" s="28" t="s">
        <v>872</v>
      </c>
      <c r="Q48" s="28" t="s">
        <v>872</v>
      </c>
      <c r="R48" s="28" t="s">
        <v>872</v>
      </c>
      <c r="S48" s="28" t="s">
        <v>872</v>
      </c>
      <c r="T48" s="28" t="s">
        <v>872</v>
      </c>
      <c r="U48" s="28" t="s">
        <v>872</v>
      </c>
      <c r="V48" s="28" t="s">
        <v>872</v>
      </c>
      <c r="W48" s="28" t="s">
        <v>872</v>
      </c>
      <c r="X48" s="28" t="s">
        <v>872</v>
      </c>
      <c r="Y48" s="28" t="s">
        <v>872</v>
      </c>
      <c r="Z48" s="28" t="s">
        <v>872</v>
      </c>
      <c r="AA48" s="28" t="s">
        <v>872</v>
      </c>
      <c r="AB48" s="28" t="s">
        <v>872</v>
      </c>
      <c r="AC48" s="28" t="s">
        <v>872</v>
      </c>
      <c r="AD48" s="28" t="s">
        <v>872</v>
      </c>
      <c r="AE48" s="28" t="s">
        <v>872</v>
      </c>
      <c r="AF48" s="28" t="s">
        <v>872</v>
      </c>
      <c r="AG48" s="28" t="s">
        <v>872</v>
      </c>
      <c r="AH48" s="28" t="s">
        <v>872</v>
      </c>
      <c r="AI48" s="28" t="s">
        <v>872</v>
      </c>
      <c r="AJ48" s="28" t="s">
        <v>872</v>
      </c>
      <c r="AK48" s="28" t="s">
        <v>872</v>
      </c>
      <c r="AL48" s="28" t="s">
        <v>872</v>
      </c>
      <c r="AM48" s="28" t="s">
        <v>872</v>
      </c>
      <c r="AN48" s="28" t="s">
        <v>872</v>
      </c>
      <c r="AO48" s="28" t="s">
        <v>872</v>
      </c>
      <c r="AP48" s="28" t="s">
        <v>872</v>
      </c>
      <c r="AQ48" s="28" t="s">
        <v>872</v>
      </c>
      <c r="AR48" s="28" t="s">
        <v>872</v>
      </c>
      <c r="AS48" s="28" t="s">
        <v>872</v>
      </c>
      <c r="AT48" s="28" t="s">
        <v>872</v>
      </c>
      <c r="AU48" s="28" t="s">
        <v>872</v>
      </c>
      <c r="AV48" s="28" t="s">
        <v>872</v>
      </c>
      <c r="AW48" s="28" t="s">
        <v>872</v>
      </c>
      <c r="AX48" s="28" t="s">
        <v>872</v>
      </c>
      <c r="AY48" s="28" t="s">
        <v>872</v>
      </c>
      <c r="AZ48" s="28" t="s">
        <v>872</v>
      </c>
      <c r="BA48" s="28" t="s">
        <v>872</v>
      </c>
      <c r="BB48" s="28" t="s">
        <v>872</v>
      </c>
      <c r="BC48" s="28" t="s">
        <v>872</v>
      </c>
      <c r="BD48" s="28" t="s">
        <v>872</v>
      </c>
      <c r="BE48" s="28" t="s">
        <v>872</v>
      </c>
      <c r="BF48" s="28" t="s">
        <v>872</v>
      </c>
      <c r="BG48" s="28" t="s">
        <v>872</v>
      </c>
      <c r="BH48" s="28" t="s">
        <v>872</v>
      </c>
      <c r="BI48" s="28" t="s">
        <v>872</v>
      </c>
      <c r="BJ48" s="28" t="s">
        <v>872</v>
      </c>
      <c r="BK48" s="28" t="s">
        <v>872</v>
      </c>
      <c r="BL48" s="28" t="s">
        <v>872</v>
      </c>
      <c r="BM48" s="28" t="s">
        <v>872</v>
      </c>
      <c r="BN48" s="28" t="s">
        <v>872</v>
      </c>
      <c r="BO48" s="28" t="s">
        <v>872</v>
      </c>
      <c r="BP48" s="28" t="s">
        <v>872</v>
      </c>
      <c r="BQ48" s="28" t="s">
        <v>872</v>
      </c>
      <c r="BR48" s="28" t="s">
        <v>872</v>
      </c>
      <c r="BS48" s="28" t="s">
        <v>872</v>
      </c>
      <c r="BT48" s="28" t="s">
        <v>872</v>
      </c>
      <c r="BU48" s="28" t="s">
        <v>872</v>
      </c>
      <c r="BV48" s="28" t="s">
        <v>872</v>
      </c>
      <c r="BW48" s="28" t="s">
        <v>872</v>
      </c>
      <c r="BX48" s="28" t="s">
        <v>872</v>
      </c>
      <c r="BY48" s="28" t="s">
        <v>872</v>
      </c>
      <c r="BZ48" s="28" t="s">
        <v>872</v>
      </c>
      <c r="CA48" s="28" t="s">
        <v>872</v>
      </c>
      <c r="CB48" s="28" t="s">
        <v>872</v>
      </c>
      <c r="CC48" s="28" t="s">
        <v>872</v>
      </c>
      <c r="CD48" s="28" t="s">
        <v>872</v>
      </c>
    </row>
    <row r="49" spans="1:82" s="3" customFormat="1" ht="56.25" hidden="1" customHeight="1" outlineLevel="1" x14ac:dyDescent="0.2">
      <c r="A49" s="123" t="s">
        <v>865</v>
      </c>
      <c r="B49" s="124" t="s">
        <v>866</v>
      </c>
      <c r="C49" s="28" t="s">
        <v>872</v>
      </c>
      <c r="D49" s="28" t="s">
        <v>872</v>
      </c>
      <c r="E49" s="28" t="s">
        <v>872</v>
      </c>
      <c r="F49" s="28" t="s">
        <v>872</v>
      </c>
      <c r="G49" s="28" t="s">
        <v>872</v>
      </c>
      <c r="H49" s="28" t="s">
        <v>872</v>
      </c>
      <c r="I49" s="28" t="s">
        <v>872</v>
      </c>
      <c r="J49" s="28" t="s">
        <v>872</v>
      </c>
      <c r="K49" s="28" t="s">
        <v>872</v>
      </c>
      <c r="L49" s="28" t="s">
        <v>872</v>
      </c>
      <c r="M49" s="28" t="s">
        <v>872</v>
      </c>
      <c r="N49" s="28" t="s">
        <v>872</v>
      </c>
      <c r="O49" s="28" t="s">
        <v>872</v>
      </c>
      <c r="P49" s="28" t="s">
        <v>872</v>
      </c>
      <c r="Q49" s="28" t="s">
        <v>872</v>
      </c>
      <c r="R49" s="28" t="s">
        <v>872</v>
      </c>
      <c r="S49" s="28" t="s">
        <v>872</v>
      </c>
      <c r="T49" s="28" t="s">
        <v>872</v>
      </c>
      <c r="U49" s="28" t="s">
        <v>872</v>
      </c>
      <c r="V49" s="28" t="s">
        <v>872</v>
      </c>
      <c r="W49" s="28" t="s">
        <v>872</v>
      </c>
      <c r="X49" s="28" t="s">
        <v>872</v>
      </c>
      <c r="Y49" s="28" t="s">
        <v>872</v>
      </c>
      <c r="Z49" s="28" t="s">
        <v>872</v>
      </c>
      <c r="AA49" s="28" t="s">
        <v>872</v>
      </c>
      <c r="AB49" s="28" t="s">
        <v>872</v>
      </c>
      <c r="AC49" s="28" t="s">
        <v>872</v>
      </c>
      <c r="AD49" s="28" t="s">
        <v>872</v>
      </c>
      <c r="AE49" s="28" t="s">
        <v>872</v>
      </c>
      <c r="AF49" s="28" t="s">
        <v>872</v>
      </c>
      <c r="AG49" s="28" t="s">
        <v>872</v>
      </c>
      <c r="AH49" s="28" t="s">
        <v>872</v>
      </c>
      <c r="AI49" s="28" t="s">
        <v>872</v>
      </c>
      <c r="AJ49" s="28" t="s">
        <v>872</v>
      </c>
      <c r="AK49" s="28" t="s">
        <v>872</v>
      </c>
      <c r="AL49" s="28" t="s">
        <v>872</v>
      </c>
      <c r="AM49" s="28" t="s">
        <v>872</v>
      </c>
      <c r="AN49" s="28" t="s">
        <v>872</v>
      </c>
      <c r="AO49" s="28" t="s">
        <v>872</v>
      </c>
      <c r="AP49" s="28" t="s">
        <v>872</v>
      </c>
      <c r="AQ49" s="28" t="s">
        <v>872</v>
      </c>
      <c r="AR49" s="28" t="s">
        <v>872</v>
      </c>
      <c r="AS49" s="28" t="s">
        <v>872</v>
      </c>
      <c r="AT49" s="28" t="s">
        <v>872</v>
      </c>
      <c r="AU49" s="28" t="s">
        <v>872</v>
      </c>
      <c r="AV49" s="28" t="s">
        <v>872</v>
      </c>
      <c r="AW49" s="28" t="s">
        <v>872</v>
      </c>
      <c r="AX49" s="28" t="s">
        <v>872</v>
      </c>
      <c r="AY49" s="28" t="s">
        <v>872</v>
      </c>
      <c r="AZ49" s="28" t="s">
        <v>872</v>
      </c>
      <c r="BA49" s="28" t="s">
        <v>872</v>
      </c>
      <c r="BB49" s="28" t="s">
        <v>872</v>
      </c>
      <c r="BC49" s="28" t="s">
        <v>872</v>
      </c>
      <c r="BD49" s="28" t="s">
        <v>872</v>
      </c>
      <c r="BE49" s="28" t="s">
        <v>872</v>
      </c>
      <c r="BF49" s="28" t="s">
        <v>872</v>
      </c>
      <c r="BG49" s="28" t="s">
        <v>872</v>
      </c>
      <c r="BH49" s="28" t="s">
        <v>872</v>
      </c>
      <c r="BI49" s="28" t="s">
        <v>872</v>
      </c>
      <c r="BJ49" s="28" t="s">
        <v>872</v>
      </c>
      <c r="BK49" s="28" t="s">
        <v>872</v>
      </c>
      <c r="BL49" s="28" t="s">
        <v>872</v>
      </c>
      <c r="BM49" s="28" t="s">
        <v>872</v>
      </c>
      <c r="BN49" s="28" t="s">
        <v>872</v>
      </c>
      <c r="BO49" s="28" t="s">
        <v>872</v>
      </c>
      <c r="BP49" s="28" t="s">
        <v>872</v>
      </c>
      <c r="BQ49" s="28" t="s">
        <v>872</v>
      </c>
      <c r="BR49" s="28" t="s">
        <v>872</v>
      </c>
      <c r="BS49" s="28" t="s">
        <v>872</v>
      </c>
      <c r="BT49" s="28" t="s">
        <v>872</v>
      </c>
      <c r="BU49" s="28" t="s">
        <v>872</v>
      </c>
      <c r="BV49" s="28" t="s">
        <v>872</v>
      </c>
      <c r="BW49" s="28" t="s">
        <v>872</v>
      </c>
      <c r="BX49" s="28" t="s">
        <v>872</v>
      </c>
      <c r="BY49" s="28" t="s">
        <v>872</v>
      </c>
      <c r="BZ49" s="28" t="s">
        <v>872</v>
      </c>
      <c r="CA49" s="28" t="s">
        <v>872</v>
      </c>
      <c r="CB49" s="28" t="s">
        <v>872</v>
      </c>
      <c r="CC49" s="28" t="s">
        <v>872</v>
      </c>
      <c r="CD49" s="28" t="s">
        <v>872</v>
      </c>
    </row>
    <row r="50" spans="1:82" s="3" customFormat="1" ht="51.75" customHeight="1" collapsed="1" x14ac:dyDescent="0.2">
      <c r="A50" s="127" t="s">
        <v>867</v>
      </c>
      <c r="B50" s="128" t="s">
        <v>868</v>
      </c>
      <c r="C50" s="129" t="str">
        <f>C51</f>
        <v>нд</v>
      </c>
      <c r="D50" s="129" t="str">
        <f>D51</f>
        <v>нд</v>
      </c>
      <c r="E50" s="129">
        <f t="shared" ref="E50:BP51" si="9">E51</f>
        <v>0</v>
      </c>
      <c r="F50" s="129">
        <f t="shared" si="9"/>
        <v>0</v>
      </c>
      <c r="G50" s="129">
        <f t="shared" si="9"/>
        <v>0</v>
      </c>
      <c r="H50" s="129">
        <f t="shared" si="9"/>
        <v>0</v>
      </c>
      <c r="I50" s="129">
        <f t="shared" si="9"/>
        <v>0</v>
      </c>
      <c r="J50" s="129">
        <f t="shared" si="9"/>
        <v>0</v>
      </c>
      <c r="K50" s="129">
        <f t="shared" si="9"/>
        <v>0</v>
      </c>
      <c r="L50" s="129">
        <f t="shared" si="9"/>
        <v>0</v>
      </c>
      <c r="M50" s="129">
        <f t="shared" si="9"/>
        <v>0</v>
      </c>
      <c r="N50" s="129">
        <f t="shared" si="9"/>
        <v>0</v>
      </c>
      <c r="O50" s="129">
        <f t="shared" si="9"/>
        <v>0</v>
      </c>
      <c r="P50" s="129">
        <f t="shared" si="9"/>
        <v>0</v>
      </c>
      <c r="Q50" s="129">
        <f t="shared" si="9"/>
        <v>0</v>
      </c>
      <c r="R50" s="129">
        <f t="shared" si="9"/>
        <v>0</v>
      </c>
      <c r="S50" s="129">
        <f t="shared" si="9"/>
        <v>0</v>
      </c>
      <c r="T50" s="129">
        <f t="shared" si="9"/>
        <v>0</v>
      </c>
      <c r="U50" s="129">
        <f t="shared" si="9"/>
        <v>0</v>
      </c>
      <c r="V50" s="129">
        <f t="shared" si="9"/>
        <v>0</v>
      </c>
      <c r="W50" s="129">
        <f t="shared" si="9"/>
        <v>0</v>
      </c>
      <c r="X50" s="129">
        <f t="shared" si="9"/>
        <v>0</v>
      </c>
      <c r="Y50" s="129">
        <f t="shared" si="9"/>
        <v>0</v>
      </c>
      <c r="Z50" s="129">
        <f t="shared" si="9"/>
        <v>0</v>
      </c>
      <c r="AA50" s="129">
        <f t="shared" si="9"/>
        <v>0</v>
      </c>
      <c r="AB50" s="129">
        <f t="shared" si="9"/>
        <v>0</v>
      </c>
      <c r="AC50" s="129">
        <f t="shared" si="9"/>
        <v>0</v>
      </c>
      <c r="AD50" s="129">
        <f t="shared" si="9"/>
        <v>0</v>
      </c>
      <c r="AE50" s="129">
        <f t="shared" si="9"/>
        <v>0</v>
      </c>
      <c r="AF50" s="129">
        <f t="shared" si="9"/>
        <v>0</v>
      </c>
      <c r="AG50" s="129">
        <f t="shared" si="9"/>
        <v>0</v>
      </c>
      <c r="AH50" s="129">
        <f t="shared" si="9"/>
        <v>0</v>
      </c>
      <c r="AI50" s="129">
        <f t="shared" si="9"/>
        <v>0</v>
      </c>
      <c r="AJ50" s="129">
        <f t="shared" si="9"/>
        <v>0</v>
      </c>
      <c r="AK50" s="129">
        <f t="shared" si="9"/>
        <v>0</v>
      </c>
      <c r="AL50" s="129">
        <f t="shared" si="9"/>
        <v>0</v>
      </c>
      <c r="AM50" s="129">
        <f t="shared" si="9"/>
        <v>0</v>
      </c>
      <c r="AN50" s="129">
        <f t="shared" si="9"/>
        <v>0</v>
      </c>
      <c r="AO50" s="129">
        <f t="shared" si="9"/>
        <v>0</v>
      </c>
      <c r="AP50" s="129">
        <f t="shared" si="9"/>
        <v>0</v>
      </c>
      <c r="AQ50" s="129">
        <f t="shared" si="9"/>
        <v>0</v>
      </c>
      <c r="AR50" s="129">
        <f t="shared" si="9"/>
        <v>0</v>
      </c>
      <c r="AS50" s="129">
        <f t="shared" si="9"/>
        <v>0</v>
      </c>
      <c r="AT50" s="129">
        <f t="shared" si="9"/>
        <v>0</v>
      </c>
      <c r="AU50" s="129">
        <f t="shared" si="9"/>
        <v>0</v>
      </c>
      <c r="AV50" s="129">
        <f t="shared" si="9"/>
        <v>0</v>
      </c>
      <c r="AW50" s="129">
        <f t="shared" si="9"/>
        <v>0</v>
      </c>
      <c r="AX50" s="129">
        <f t="shared" si="9"/>
        <v>0</v>
      </c>
      <c r="AY50" s="129">
        <f t="shared" si="9"/>
        <v>0</v>
      </c>
      <c r="AZ50" s="129">
        <f t="shared" si="9"/>
        <v>0</v>
      </c>
      <c r="BA50" s="129">
        <f t="shared" si="9"/>
        <v>0</v>
      </c>
      <c r="BB50" s="129">
        <f t="shared" si="9"/>
        <v>0</v>
      </c>
      <c r="BC50" s="129">
        <f t="shared" si="9"/>
        <v>0</v>
      </c>
      <c r="BD50" s="129">
        <f t="shared" si="9"/>
        <v>0</v>
      </c>
      <c r="BE50" s="129">
        <f t="shared" si="9"/>
        <v>0</v>
      </c>
      <c r="BF50" s="129">
        <f t="shared" si="9"/>
        <v>0</v>
      </c>
      <c r="BG50" s="129">
        <f t="shared" si="9"/>
        <v>0</v>
      </c>
      <c r="BH50" s="129">
        <f t="shared" si="9"/>
        <v>0</v>
      </c>
      <c r="BI50" s="129">
        <f t="shared" si="9"/>
        <v>0</v>
      </c>
      <c r="BJ50" s="129">
        <f t="shared" si="9"/>
        <v>0</v>
      </c>
      <c r="BK50" s="129">
        <f t="shared" si="9"/>
        <v>0</v>
      </c>
      <c r="BL50" s="129">
        <f t="shared" si="9"/>
        <v>0</v>
      </c>
      <c r="BM50" s="129">
        <f t="shared" si="9"/>
        <v>0</v>
      </c>
      <c r="BN50" s="129">
        <f t="shared" si="9"/>
        <v>0</v>
      </c>
      <c r="BO50" s="129">
        <f t="shared" si="9"/>
        <v>0</v>
      </c>
      <c r="BP50" s="129">
        <f t="shared" si="9"/>
        <v>0</v>
      </c>
      <c r="BQ50" s="129">
        <f t="shared" ref="BQ50:CD51" si="10">BQ51</f>
        <v>0</v>
      </c>
      <c r="BR50" s="129">
        <f t="shared" si="10"/>
        <v>0</v>
      </c>
      <c r="BS50" s="129">
        <f t="shared" si="10"/>
        <v>0</v>
      </c>
      <c r="BT50" s="129">
        <f t="shared" si="10"/>
        <v>0</v>
      </c>
      <c r="BU50" s="129">
        <f t="shared" si="10"/>
        <v>0</v>
      </c>
      <c r="BV50" s="129">
        <f t="shared" si="10"/>
        <v>0</v>
      </c>
      <c r="BW50" s="129">
        <f t="shared" si="10"/>
        <v>0</v>
      </c>
      <c r="BX50" s="129">
        <f t="shared" si="10"/>
        <v>0</v>
      </c>
      <c r="BY50" s="129">
        <f t="shared" si="10"/>
        <v>0</v>
      </c>
      <c r="BZ50" s="129">
        <f t="shared" si="10"/>
        <v>0</v>
      </c>
      <c r="CA50" s="129">
        <f t="shared" si="10"/>
        <v>0</v>
      </c>
      <c r="CB50" s="129">
        <f t="shared" si="10"/>
        <v>0</v>
      </c>
      <c r="CC50" s="129">
        <f t="shared" si="10"/>
        <v>0</v>
      </c>
      <c r="CD50" s="129" t="str">
        <f t="shared" si="10"/>
        <v>нд</v>
      </c>
    </row>
    <row r="51" spans="1:82" s="212" customFormat="1" ht="42" customHeight="1" x14ac:dyDescent="0.2">
      <c r="A51" s="130" t="s">
        <v>869</v>
      </c>
      <c r="B51" s="131" t="s">
        <v>870</v>
      </c>
      <c r="C51" s="132" t="str">
        <f>C52</f>
        <v>нд</v>
      </c>
      <c r="D51" s="132" t="str">
        <f>D52</f>
        <v>нд</v>
      </c>
      <c r="E51" s="138">
        <f>E52</f>
        <v>0</v>
      </c>
      <c r="F51" s="138">
        <f t="shared" si="9"/>
        <v>0</v>
      </c>
      <c r="G51" s="138">
        <f t="shared" si="9"/>
        <v>0</v>
      </c>
      <c r="H51" s="138">
        <f t="shared" si="9"/>
        <v>0</v>
      </c>
      <c r="I51" s="138">
        <f t="shared" si="9"/>
        <v>0</v>
      </c>
      <c r="J51" s="138">
        <f t="shared" si="9"/>
        <v>0</v>
      </c>
      <c r="K51" s="138">
        <f t="shared" si="9"/>
        <v>0</v>
      </c>
      <c r="L51" s="138">
        <f t="shared" si="9"/>
        <v>0</v>
      </c>
      <c r="M51" s="138">
        <f t="shared" si="9"/>
        <v>0</v>
      </c>
      <c r="N51" s="138">
        <f t="shared" si="9"/>
        <v>0</v>
      </c>
      <c r="O51" s="138">
        <f t="shared" si="9"/>
        <v>0</v>
      </c>
      <c r="P51" s="138">
        <f t="shared" si="9"/>
        <v>0</v>
      </c>
      <c r="Q51" s="138">
        <f t="shared" si="9"/>
        <v>0</v>
      </c>
      <c r="R51" s="138">
        <f t="shared" si="9"/>
        <v>0</v>
      </c>
      <c r="S51" s="138">
        <f t="shared" si="9"/>
        <v>0</v>
      </c>
      <c r="T51" s="138">
        <f t="shared" si="9"/>
        <v>0</v>
      </c>
      <c r="U51" s="138">
        <f t="shared" si="9"/>
        <v>0</v>
      </c>
      <c r="V51" s="138">
        <f t="shared" si="9"/>
        <v>0</v>
      </c>
      <c r="W51" s="138">
        <f t="shared" si="9"/>
        <v>0</v>
      </c>
      <c r="X51" s="138">
        <f t="shared" si="9"/>
        <v>0</v>
      </c>
      <c r="Y51" s="138">
        <f t="shared" si="9"/>
        <v>0</v>
      </c>
      <c r="Z51" s="138">
        <f t="shared" si="9"/>
        <v>0</v>
      </c>
      <c r="AA51" s="138">
        <f t="shared" si="9"/>
        <v>0</v>
      </c>
      <c r="AB51" s="138">
        <f t="shared" si="9"/>
        <v>0</v>
      </c>
      <c r="AC51" s="138">
        <f t="shared" si="9"/>
        <v>0</v>
      </c>
      <c r="AD51" s="138">
        <f t="shared" si="9"/>
        <v>0</v>
      </c>
      <c r="AE51" s="138">
        <f t="shared" si="9"/>
        <v>0</v>
      </c>
      <c r="AF51" s="138">
        <f t="shared" si="9"/>
        <v>0</v>
      </c>
      <c r="AG51" s="138">
        <f t="shared" si="9"/>
        <v>0</v>
      </c>
      <c r="AH51" s="138">
        <f t="shared" si="9"/>
        <v>0</v>
      </c>
      <c r="AI51" s="138">
        <f t="shared" si="9"/>
        <v>0</v>
      </c>
      <c r="AJ51" s="138">
        <f t="shared" si="9"/>
        <v>0</v>
      </c>
      <c r="AK51" s="138">
        <f t="shared" si="9"/>
        <v>0</v>
      </c>
      <c r="AL51" s="138">
        <f t="shared" si="9"/>
        <v>0</v>
      </c>
      <c r="AM51" s="138">
        <f t="shared" si="9"/>
        <v>0</v>
      </c>
      <c r="AN51" s="138">
        <f t="shared" si="9"/>
        <v>0</v>
      </c>
      <c r="AO51" s="138">
        <f t="shared" si="9"/>
        <v>0</v>
      </c>
      <c r="AP51" s="138">
        <f t="shared" si="9"/>
        <v>0</v>
      </c>
      <c r="AQ51" s="138">
        <f t="shared" si="9"/>
        <v>0</v>
      </c>
      <c r="AR51" s="138">
        <f t="shared" si="9"/>
        <v>0</v>
      </c>
      <c r="AS51" s="138">
        <f t="shared" si="9"/>
        <v>0</v>
      </c>
      <c r="AT51" s="138">
        <f t="shared" si="9"/>
        <v>0</v>
      </c>
      <c r="AU51" s="138">
        <f t="shared" si="9"/>
        <v>0</v>
      </c>
      <c r="AV51" s="138">
        <f t="shared" si="9"/>
        <v>0</v>
      </c>
      <c r="AW51" s="138">
        <f t="shared" si="9"/>
        <v>0</v>
      </c>
      <c r="AX51" s="138">
        <f t="shared" si="9"/>
        <v>0</v>
      </c>
      <c r="AY51" s="138">
        <f t="shared" si="9"/>
        <v>0</v>
      </c>
      <c r="AZ51" s="138">
        <f t="shared" si="9"/>
        <v>0</v>
      </c>
      <c r="BA51" s="138">
        <f t="shared" si="9"/>
        <v>0</v>
      </c>
      <c r="BB51" s="138">
        <f t="shared" si="9"/>
        <v>0</v>
      </c>
      <c r="BC51" s="138">
        <f t="shared" si="9"/>
        <v>0</v>
      </c>
      <c r="BD51" s="138">
        <f t="shared" si="9"/>
        <v>0</v>
      </c>
      <c r="BE51" s="138">
        <f t="shared" si="9"/>
        <v>0</v>
      </c>
      <c r="BF51" s="138">
        <f t="shared" si="9"/>
        <v>0</v>
      </c>
      <c r="BG51" s="138">
        <f t="shared" si="9"/>
        <v>0</v>
      </c>
      <c r="BH51" s="138">
        <f t="shared" si="9"/>
        <v>0</v>
      </c>
      <c r="BI51" s="138">
        <f t="shared" si="9"/>
        <v>0</v>
      </c>
      <c r="BJ51" s="138">
        <f t="shared" si="9"/>
        <v>0</v>
      </c>
      <c r="BK51" s="138">
        <f t="shared" si="9"/>
        <v>0</v>
      </c>
      <c r="BL51" s="138">
        <f t="shared" si="9"/>
        <v>0</v>
      </c>
      <c r="BM51" s="138">
        <f t="shared" si="9"/>
        <v>0</v>
      </c>
      <c r="BN51" s="138">
        <f t="shared" si="9"/>
        <v>0</v>
      </c>
      <c r="BO51" s="138">
        <f t="shared" si="9"/>
        <v>0</v>
      </c>
      <c r="BP51" s="138">
        <f t="shared" si="9"/>
        <v>0</v>
      </c>
      <c r="BQ51" s="138">
        <f t="shared" si="10"/>
        <v>0</v>
      </c>
      <c r="BR51" s="138">
        <f t="shared" si="10"/>
        <v>0</v>
      </c>
      <c r="BS51" s="138">
        <f t="shared" si="10"/>
        <v>0</v>
      </c>
      <c r="BT51" s="138">
        <f t="shared" si="10"/>
        <v>0</v>
      </c>
      <c r="BU51" s="138">
        <f t="shared" si="10"/>
        <v>0</v>
      </c>
      <c r="BV51" s="138">
        <f t="shared" si="10"/>
        <v>0</v>
      </c>
      <c r="BW51" s="138">
        <f t="shared" si="10"/>
        <v>0</v>
      </c>
      <c r="BX51" s="138">
        <f t="shared" si="10"/>
        <v>0</v>
      </c>
      <c r="BY51" s="138">
        <f t="shared" si="10"/>
        <v>0</v>
      </c>
      <c r="BZ51" s="138">
        <f t="shared" si="10"/>
        <v>0</v>
      </c>
      <c r="CA51" s="138">
        <f t="shared" si="10"/>
        <v>0</v>
      </c>
      <c r="CB51" s="138">
        <f t="shared" si="10"/>
        <v>0</v>
      </c>
      <c r="CC51" s="138">
        <f t="shared" si="10"/>
        <v>0</v>
      </c>
      <c r="CD51" s="132" t="s">
        <v>872</v>
      </c>
    </row>
    <row r="52" spans="1:82" s="213" customFormat="1" ht="24" hidden="1" customHeight="1" outlineLevel="1" x14ac:dyDescent="0.2">
      <c r="A52" s="133" t="s">
        <v>871</v>
      </c>
      <c r="B52" s="134"/>
      <c r="C52" s="159" t="str">
        <f>Ф14!C52</f>
        <v>нд</v>
      </c>
      <c r="D52" s="135" t="s">
        <v>872</v>
      </c>
      <c r="E52" s="135">
        <v>0</v>
      </c>
      <c r="F52" s="135">
        <v>0</v>
      </c>
      <c r="G52" s="135">
        <f>Ф13!I53</f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f>G52</f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f>G52</f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f>G52</f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 t="s">
        <v>872</v>
      </c>
    </row>
    <row r="53" spans="1:82" s="216" customFormat="1" ht="48.75" customHeight="1" collapsed="1" x14ac:dyDescent="0.2">
      <c r="A53" s="123" t="s">
        <v>873</v>
      </c>
      <c r="B53" s="124" t="s">
        <v>874</v>
      </c>
      <c r="C53" s="28" t="s">
        <v>872</v>
      </c>
      <c r="D53" s="28" t="s">
        <v>872</v>
      </c>
      <c r="E53" s="28" t="s">
        <v>872</v>
      </c>
      <c r="F53" s="28" t="s">
        <v>872</v>
      </c>
      <c r="G53" s="28" t="s">
        <v>872</v>
      </c>
      <c r="H53" s="28" t="s">
        <v>872</v>
      </c>
      <c r="I53" s="28" t="s">
        <v>872</v>
      </c>
      <c r="J53" s="28" t="s">
        <v>872</v>
      </c>
      <c r="K53" s="28" t="s">
        <v>872</v>
      </c>
      <c r="L53" s="28" t="s">
        <v>872</v>
      </c>
      <c r="M53" s="28" t="s">
        <v>872</v>
      </c>
      <c r="N53" s="28" t="s">
        <v>872</v>
      </c>
      <c r="O53" s="28" t="s">
        <v>872</v>
      </c>
      <c r="P53" s="28" t="s">
        <v>872</v>
      </c>
      <c r="Q53" s="28" t="s">
        <v>872</v>
      </c>
      <c r="R53" s="28" t="s">
        <v>872</v>
      </c>
      <c r="S53" s="28" t="s">
        <v>872</v>
      </c>
      <c r="T53" s="28" t="s">
        <v>872</v>
      </c>
      <c r="U53" s="28" t="s">
        <v>872</v>
      </c>
      <c r="V53" s="28" t="s">
        <v>872</v>
      </c>
      <c r="W53" s="28" t="s">
        <v>872</v>
      </c>
      <c r="X53" s="28" t="s">
        <v>872</v>
      </c>
      <c r="Y53" s="28" t="s">
        <v>872</v>
      </c>
      <c r="Z53" s="28" t="s">
        <v>872</v>
      </c>
      <c r="AA53" s="28" t="s">
        <v>872</v>
      </c>
      <c r="AB53" s="28" t="s">
        <v>872</v>
      </c>
      <c r="AC53" s="28" t="s">
        <v>872</v>
      </c>
      <c r="AD53" s="28" t="s">
        <v>872</v>
      </c>
      <c r="AE53" s="28" t="s">
        <v>872</v>
      </c>
      <c r="AF53" s="28" t="s">
        <v>872</v>
      </c>
      <c r="AG53" s="28" t="s">
        <v>872</v>
      </c>
      <c r="AH53" s="28" t="s">
        <v>872</v>
      </c>
      <c r="AI53" s="28" t="s">
        <v>872</v>
      </c>
      <c r="AJ53" s="28" t="s">
        <v>872</v>
      </c>
      <c r="AK53" s="28" t="s">
        <v>872</v>
      </c>
      <c r="AL53" s="28" t="s">
        <v>872</v>
      </c>
      <c r="AM53" s="28" t="s">
        <v>872</v>
      </c>
      <c r="AN53" s="28" t="s">
        <v>872</v>
      </c>
      <c r="AO53" s="28" t="s">
        <v>872</v>
      </c>
      <c r="AP53" s="28" t="s">
        <v>872</v>
      </c>
      <c r="AQ53" s="28" t="s">
        <v>872</v>
      </c>
      <c r="AR53" s="28" t="s">
        <v>872</v>
      </c>
      <c r="AS53" s="28" t="s">
        <v>872</v>
      </c>
      <c r="AT53" s="28" t="s">
        <v>872</v>
      </c>
      <c r="AU53" s="28" t="s">
        <v>872</v>
      </c>
      <c r="AV53" s="28" t="s">
        <v>872</v>
      </c>
      <c r="AW53" s="28" t="s">
        <v>872</v>
      </c>
      <c r="AX53" s="28" t="s">
        <v>872</v>
      </c>
      <c r="AY53" s="28" t="s">
        <v>872</v>
      </c>
      <c r="AZ53" s="28" t="s">
        <v>872</v>
      </c>
      <c r="BA53" s="28" t="s">
        <v>872</v>
      </c>
      <c r="BB53" s="28" t="s">
        <v>872</v>
      </c>
      <c r="BC53" s="28" t="s">
        <v>872</v>
      </c>
      <c r="BD53" s="28" t="s">
        <v>872</v>
      </c>
      <c r="BE53" s="28" t="s">
        <v>872</v>
      </c>
      <c r="BF53" s="28" t="s">
        <v>872</v>
      </c>
      <c r="BG53" s="28" t="s">
        <v>872</v>
      </c>
      <c r="BH53" s="28" t="s">
        <v>872</v>
      </c>
      <c r="BI53" s="28" t="s">
        <v>872</v>
      </c>
      <c r="BJ53" s="28" t="s">
        <v>872</v>
      </c>
      <c r="BK53" s="28" t="s">
        <v>872</v>
      </c>
      <c r="BL53" s="28" t="s">
        <v>872</v>
      </c>
      <c r="BM53" s="28" t="s">
        <v>872</v>
      </c>
      <c r="BN53" s="28" t="s">
        <v>872</v>
      </c>
      <c r="BO53" s="28" t="s">
        <v>872</v>
      </c>
      <c r="BP53" s="28" t="s">
        <v>872</v>
      </c>
      <c r="BQ53" s="28" t="s">
        <v>872</v>
      </c>
      <c r="BR53" s="28" t="s">
        <v>872</v>
      </c>
      <c r="BS53" s="28" t="s">
        <v>872</v>
      </c>
      <c r="BT53" s="28" t="s">
        <v>872</v>
      </c>
      <c r="BU53" s="28" t="s">
        <v>872</v>
      </c>
      <c r="BV53" s="28" t="s">
        <v>872</v>
      </c>
      <c r="BW53" s="28" t="s">
        <v>872</v>
      </c>
      <c r="BX53" s="28" t="s">
        <v>872</v>
      </c>
      <c r="BY53" s="28" t="s">
        <v>872</v>
      </c>
      <c r="BZ53" s="28" t="s">
        <v>872</v>
      </c>
      <c r="CA53" s="28" t="s">
        <v>872</v>
      </c>
      <c r="CB53" s="28" t="s">
        <v>872</v>
      </c>
      <c r="CC53" s="28" t="s">
        <v>872</v>
      </c>
      <c r="CD53" s="28" t="s">
        <v>872</v>
      </c>
    </row>
    <row r="54" spans="1:82" s="216" customFormat="1" ht="39" customHeight="1" x14ac:dyDescent="0.2">
      <c r="A54" s="127" t="s">
        <v>28</v>
      </c>
      <c r="B54" s="128" t="s">
        <v>875</v>
      </c>
      <c r="C54" s="137" t="str">
        <f>C61</f>
        <v>нд</v>
      </c>
      <c r="D54" s="137" t="str">
        <f>D61</f>
        <v>нд</v>
      </c>
      <c r="E54" s="163">
        <f>E61</f>
        <v>0</v>
      </c>
      <c r="F54" s="163">
        <f t="shared" ref="F54:BP54" si="11">F61</f>
        <v>0</v>
      </c>
      <c r="G54" s="198">
        <f>G61+G56</f>
        <v>4.25</v>
      </c>
      <c r="H54" s="163">
        <f>H61+H56</f>
        <v>0</v>
      </c>
      <c r="I54" s="163">
        <f>I61+I56</f>
        <v>0</v>
      </c>
      <c r="J54" s="198">
        <f>J61+J56</f>
        <v>1.6</v>
      </c>
      <c r="K54" s="163">
        <f t="shared" si="11"/>
        <v>0</v>
      </c>
      <c r="L54" s="163">
        <f t="shared" si="11"/>
        <v>0</v>
      </c>
      <c r="M54" s="163">
        <f t="shared" si="11"/>
        <v>0</v>
      </c>
      <c r="N54" s="198">
        <f>N61+N56</f>
        <v>1</v>
      </c>
      <c r="O54" s="163">
        <f>O61+O56</f>
        <v>0</v>
      </c>
      <c r="P54" s="163">
        <f>P61+P56</f>
        <v>0</v>
      </c>
      <c r="Q54" s="198">
        <f>Q61+Q56</f>
        <v>0.8</v>
      </c>
      <c r="R54" s="163">
        <f t="shared" si="11"/>
        <v>0</v>
      </c>
      <c r="S54" s="163">
        <f t="shared" si="11"/>
        <v>0</v>
      </c>
      <c r="T54" s="163">
        <f t="shared" si="11"/>
        <v>0</v>
      </c>
      <c r="U54" s="198">
        <f t="shared" si="11"/>
        <v>2.4</v>
      </c>
      <c r="V54" s="163">
        <f t="shared" si="11"/>
        <v>0</v>
      </c>
      <c r="W54" s="163">
        <f t="shared" si="11"/>
        <v>0</v>
      </c>
      <c r="X54" s="163">
        <f t="shared" si="11"/>
        <v>0</v>
      </c>
      <c r="Y54" s="163">
        <f t="shared" si="11"/>
        <v>0</v>
      </c>
      <c r="Z54" s="163">
        <f t="shared" si="11"/>
        <v>0</v>
      </c>
      <c r="AA54" s="163">
        <f t="shared" si="11"/>
        <v>0</v>
      </c>
      <c r="AB54" s="198">
        <f t="shared" si="11"/>
        <v>0</v>
      </c>
      <c r="AC54" s="163">
        <f t="shared" si="11"/>
        <v>0</v>
      </c>
      <c r="AD54" s="163">
        <f t="shared" si="11"/>
        <v>0</v>
      </c>
      <c r="AE54" s="163">
        <f t="shared" si="11"/>
        <v>0</v>
      </c>
      <c r="AF54" s="163">
        <f>AF68</f>
        <v>0</v>
      </c>
      <c r="AG54" s="163">
        <f t="shared" si="11"/>
        <v>0</v>
      </c>
      <c r="AH54" s="163">
        <f t="shared" si="11"/>
        <v>0</v>
      </c>
      <c r="AI54" s="198">
        <f>AI61+AI56</f>
        <v>0.85</v>
      </c>
      <c r="AJ54" s="163">
        <f>AJ61+AJ56</f>
        <v>0</v>
      </c>
      <c r="AK54" s="163">
        <f>AK61+AK56</f>
        <v>0</v>
      </c>
      <c r="AL54" s="198">
        <f>AL61+AL56</f>
        <v>0.8</v>
      </c>
      <c r="AM54" s="163">
        <v>0</v>
      </c>
      <c r="AN54" s="163">
        <f t="shared" si="11"/>
        <v>0</v>
      </c>
      <c r="AO54" s="163">
        <f t="shared" si="11"/>
        <v>0</v>
      </c>
      <c r="AP54" s="198">
        <f>AP61+AP56</f>
        <v>1</v>
      </c>
      <c r="AQ54" s="163">
        <f>AQ61+AQ56</f>
        <v>0</v>
      </c>
      <c r="AR54" s="163">
        <f>AR61+AR56</f>
        <v>0</v>
      </c>
      <c r="AS54" s="198">
        <f>AS61+AS56</f>
        <v>0.8</v>
      </c>
      <c r="AT54" s="163">
        <v>0</v>
      </c>
      <c r="AU54" s="163">
        <f t="shared" si="11"/>
        <v>0</v>
      </c>
      <c r="AV54" s="163">
        <f t="shared" si="11"/>
        <v>0</v>
      </c>
      <c r="AW54" s="198">
        <f t="shared" si="11"/>
        <v>1</v>
      </c>
      <c r="AX54" s="163">
        <f t="shared" si="11"/>
        <v>0</v>
      </c>
      <c r="AY54" s="163">
        <f t="shared" si="11"/>
        <v>0</v>
      </c>
      <c r="AZ54" s="163">
        <f t="shared" si="11"/>
        <v>0</v>
      </c>
      <c r="BA54" s="163">
        <f t="shared" si="11"/>
        <v>0</v>
      </c>
      <c r="BB54" s="163">
        <f t="shared" si="11"/>
        <v>0</v>
      </c>
      <c r="BC54" s="163">
        <f t="shared" si="11"/>
        <v>0</v>
      </c>
      <c r="BD54" s="198">
        <f t="shared" si="11"/>
        <v>0</v>
      </c>
      <c r="BE54" s="163">
        <f t="shared" si="11"/>
        <v>0</v>
      </c>
      <c r="BF54" s="163">
        <f t="shared" si="11"/>
        <v>0</v>
      </c>
      <c r="BG54" s="163">
        <f t="shared" si="11"/>
        <v>0</v>
      </c>
      <c r="BH54" s="163">
        <f>BH68</f>
        <v>0</v>
      </c>
      <c r="BI54" s="163">
        <f t="shared" si="11"/>
        <v>0</v>
      </c>
      <c r="BJ54" s="163">
        <f t="shared" si="11"/>
        <v>0</v>
      </c>
      <c r="BK54" s="197">
        <f t="shared" si="11"/>
        <v>0</v>
      </c>
      <c r="BL54" s="163">
        <f t="shared" si="11"/>
        <v>0</v>
      </c>
      <c r="BM54" s="129">
        <f t="shared" si="11"/>
        <v>0</v>
      </c>
      <c r="BN54" s="163">
        <f t="shared" si="11"/>
        <v>0</v>
      </c>
      <c r="BO54" s="163">
        <f>BO68</f>
        <v>0</v>
      </c>
      <c r="BP54" s="197">
        <f t="shared" si="11"/>
        <v>0</v>
      </c>
      <c r="BQ54" s="163">
        <f t="shared" ref="BQ54:CD54" si="12">BQ61</f>
        <v>0</v>
      </c>
      <c r="BR54" s="198">
        <f>BR61</f>
        <v>0</v>
      </c>
      <c r="BS54" s="163">
        <f t="shared" si="12"/>
        <v>0</v>
      </c>
      <c r="BT54" s="163">
        <f t="shared" si="12"/>
        <v>0</v>
      </c>
      <c r="BU54" s="163">
        <f t="shared" si="12"/>
        <v>0</v>
      </c>
      <c r="BV54" s="163">
        <f t="shared" si="12"/>
        <v>0</v>
      </c>
      <c r="BW54" s="163">
        <f t="shared" si="12"/>
        <v>0</v>
      </c>
      <c r="BX54" s="163">
        <f t="shared" si="12"/>
        <v>0</v>
      </c>
      <c r="BY54" s="163">
        <f t="shared" si="12"/>
        <v>0</v>
      </c>
      <c r="BZ54" s="163">
        <f t="shared" si="12"/>
        <v>0</v>
      </c>
      <c r="CA54" s="163">
        <f t="shared" si="12"/>
        <v>0</v>
      </c>
      <c r="CB54" s="163">
        <f t="shared" si="12"/>
        <v>0</v>
      </c>
      <c r="CC54" s="163">
        <f t="shared" si="12"/>
        <v>0</v>
      </c>
      <c r="CD54" s="163" t="str">
        <f t="shared" si="12"/>
        <v>нд</v>
      </c>
    </row>
    <row r="55" spans="1:82" s="216" customFormat="1" ht="39" customHeight="1" x14ac:dyDescent="0.2">
      <c r="A55" s="123" t="s">
        <v>472</v>
      </c>
      <c r="B55" s="124" t="s">
        <v>876</v>
      </c>
      <c r="C55" s="28" t="s">
        <v>872</v>
      </c>
      <c r="D55" s="28" t="s">
        <v>872</v>
      </c>
      <c r="E55" s="28" t="s">
        <v>872</v>
      </c>
      <c r="F55" s="28" t="s">
        <v>872</v>
      </c>
      <c r="G55" s="28" t="s">
        <v>872</v>
      </c>
      <c r="H55" s="28" t="s">
        <v>872</v>
      </c>
      <c r="I55" s="28" t="s">
        <v>872</v>
      </c>
      <c r="J55" s="28" t="s">
        <v>872</v>
      </c>
      <c r="K55" s="28" t="s">
        <v>872</v>
      </c>
      <c r="L55" s="28" t="s">
        <v>872</v>
      </c>
      <c r="M55" s="28" t="s">
        <v>872</v>
      </c>
      <c r="N55" s="28" t="s">
        <v>872</v>
      </c>
      <c r="O55" s="28" t="s">
        <v>872</v>
      </c>
      <c r="P55" s="28" t="s">
        <v>872</v>
      </c>
      <c r="Q55" s="28" t="s">
        <v>872</v>
      </c>
      <c r="R55" s="28" t="s">
        <v>872</v>
      </c>
      <c r="S55" s="28" t="s">
        <v>872</v>
      </c>
      <c r="T55" s="28" t="s">
        <v>872</v>
      </c>
      <c r="U55" s="28" t="s">
        <v>872</v>
      </c>
      <c r="V55" s="28" t="s">
        <v>872</v>
      </c>
      <c r="W55" s="28" t="s">
        <v>872</v>
      </c>
      <c r="X55" s="28" t="s">
        <v>872</v>
      </c>
      <c r="Y55" s="28" t="s">
        <v>872</v>
      </c>
      <c r="Z55" s="28" t="s">
        <v>872</v>
      </c>
      <c r="AA55" s="28" t="s">
        <v>872</v>
      </c>
      <c r="AB55" s="28" t="s">
        <v>872</v>
      </c>
      <c r="AC55" s="28" t="s">
        <v>872</v>
      </c>
      <c r="AD55" s="28" t="s">
        <v>872</v>
      </c>
      <c r="AE55" s="28" t="s">
        <v>872</v>
      </c>
      <c r="AF55" s="28" t="s">
        <v>872</v>
      </c>
      <c r="AG55" s="28" t="s">
        <v>872</v>
      </c>
      <c r="AH55" s="28" t="s">
        <v>872</v>
      </c>
      <c r="AI55" s="28" t="s">
        <v>872</v>
      </c>
      <c r="AJ55" s="28" t="s">
        <v>872</v>
      </c>
      <c r="AK55" s="28" t="s">
        <v>872</v>
      </c>
      <c r="AL55" s="28" t="s">
        <v>872</v>
      </c>
      <c r="AM55" s="28" t="s">
        <v>872</v>
      </c>
      <c r="AN55" s="28" t="s">
        <v>872</v>
      </c>
      <c r="AO55" s="28" t="s">
        <v>872</v>
      </c>
      <c r="AP55" s="28" t="s">
        <v>872</v>
      </c>
      <c r="AQ55" s="28" t="s">
        <v>872</v>
      </c>
      <c r="AR55" s="28" t="s">
        <v>872</v>
      </c>
      <c r="AS55" s="28" t="s">
        <v>872</v>
      </c>
      <c r="AT55" s="28" t="s">
        <v>872</v>
      </c>
      <c r="AU55" s="28" t="s">
        <v>872</v>
      </c>
      <c r="AV55" s="28" t="s">
        <v>872</v>
      </c>
      <c r="AW55" s="28" t="s">
        <v>872</v>
      </c>
      <c r="AX55" s="28" t="s">
        <v>872</v>
      </c>
      <c r="AY55" s="28" t="s">
        <v>872</v>
      </c>
      <c r="AZ55" s="28" t="s">
        <v>872</v>
      </c>
      <c r="BA55" s="28" t="s">
        <v>872</v>
      </c>
      <c r="BB55" s="28" t="s">
        <v>872</v>
      </c>
      <c r="BC55" s="28" t="s">
        <v>872</v>
      </c>
      <c r="BD55" s="28" t="s">
        <v>872</v>
      </c>
      <c r="BE55" s="28" t="s">
        <v>872</v>
      </c>
      <c r="BF55" s="28" t="s">
        <v>872</v>
      </c>
      <c r="BG55" s="28" t="s">
        <v>872</v>
      </c>
      <c r="BH55" s="28" t="s">
        <v>872</v>
      </c>
      <c r="BI55" s="28" t="s">
        <v>872</v>
      </c>
      <c r="BJ55" s="28" t="s">
        <v>872</v>
      </c>
      <c r="BK55" s="28" t="s">
        <v>872</v>
      </c>
      <c r="BL55" s="28" t="s">
        <v>872</v>
      </c>
      <c r="BM55" s="28" t="s">
        <v>872</v>
      </c>
      <c r="BN55" s="28" t="s">
        <v>872</v>
      </c>
      <c r="BO55" s="28" t="s">
        <v>872</v>
      </c>
      <c r="BP55" s="28" t="s">
        <v>872</v>
      </c>
      <c r="BQ55" s="28" t="s">
        <v>872</v>
      </c>
      <c r="BR55" s="28" t="s">
        <v>872</v>
      </c>
      <c r="BS55" s="28" t="s">
        <v>872</v>
      </c>
      <c r="BT55" s="28" t="s">
        <v>872</v>
      </c>
      <c r="BU55" s="28" t="s">
        <v>872</v>
      </c>
      <c r="BV55" s="28" t="s">
        <v>872</v>
      </c>
      <c r="BW55" s="28" t="s">
        <v>872</v>
      </c>
      <c r="BX55" s="28" t="s">
        <v>872</v>
      </c>
      <c r="BY55" s="28" t="s">
        <v>872</v>
      </c>
      <c r="BZ55" s="28" t="s">
        <v>872</v>
      </c>
      <c r="CA55" s="28" t="s">
        <v>872</v>
      </c>
      <c r="CB55" s="28" t="s">
        <v>872</v>
      </c>
      <c r="CC55" s="28" t="s">
        <v>872</v>
      </c>
      <c r="CD55" s="28" t="s">
        <v>872</v>
      </c>
    </row>
    <row r="56" spans="1:82" s="216" customFormat="1" ht="24" customHeight="1" x14ac:dyDescent="0.2">
      <c r="A56" s="130" t="s">
        <v>474</v>
      </c>
      <c r="B56" s="131" t="s">
        <v>877</v>
      </c>
      <c r="C56" s="132" t="s">
        <v>872</v>
      </c>
      <c r="D56" s="132" t="s">
        <v>872</v>
      </c>
      <c r="E56" s="132">
        <f>SUM(E57:E59)</f>
        <v>0</v>
      </c>
      <c r="F56" s="132">
        <f t="shared" ref="F56:K56" si="13">SUM(F57:F59)</f>
        <v>0</v>
      </c>
      <c r="G56" s="132">
        <f t="shared" si="13"/>
        <v>0</v>
      </c>
      <c r="H56" s="132">
        <f t="shared" si="13"/>
        <v>0</v>
      </c>
      <c r="I56" s="132">
        <f t="shared" si="13"/>
        <v>0</v>
      </c>
      <c r="J56" s="160">
        <f>SUM(J57:J59)</f>
        <v>1.6</v>
      </c>
      <c r="K56" s="132">
        <f t="shared" si="13"/>
        <v>0</v>
      </c>
      <c r="L56" s="160" t="s">
        <v>872</v>
      </c>
      <c r="M56" s="138" t="s">
        <v>872</v>
      </c>
      <c r="N56" s="138">
        <f>SUM(N57:N59)</f>
        <v>0</v>
      </c>
      <c r="O56" s="138">
        <f>SUM(O57:O59)</f>
        <v>0</v>
      </c>
      <c r="P56" s="138">
        <f>SUM(P57:P59)</f>
        <v>0</v>
      </c>
      <c r="Q56" s="195">
        <f>SUM(Q57:Q59)</f>
        <v>0.8</v>
      </c>
      <c r="R56" s="138" t="s">
        <v>872</v>
      </c>
      <c r="S56" s="138" t="s">
        <v>872</v>
      </c>
      <c r="T56" s="138" t="s">
        <v>872</v>
      </c>
      <c r="U56" s="160" t="s">
        <v>872</v>
      </c>
      <c r="V56" s="138" t="s">
        <v>872</v>
      </c>
      <c r="W56" s="138" t="s">
        <v>872</v>
      </c>
      <c r="X56" s="138" t="s">
        <v>872</v>
      </c>
      <c r="Y56" s="138" t="s">
        <v>872</v>
      </c>
      <c r="Z56" s="138" t="s">
        <v>872</v>
      </c>
      <c r="AA56" s="138" t="s">
        <v>872</v>
      </c>
      <c r="AB56" s="160" t="s">
        <v>872</v>
      </c>
      <c r="AC56" s="138" t="s">
        <v>872</v>
      </c>
      <c r="AD56" s="138" t="s">
        <v>872</v>
      </c>
      <c r="AE56" s="138" t="s">
        <v>872</v>
      </c>
      <c r="AF56" s="160" t="s">
        <v>872</v>
      </c>
      <c r="AG56" s="138" t="s">
        <v>872</v>
      </c>
      <c r="AH56" s="138" t="s">
        <v>872</v>
      </c>
      <c r="AI56" s="138">
        <f>SUM(AI57:AI59)</f>
        <v>0</v>
      </c>
      <c r="AJ56" s="138">
        <f>SUM(AJ57:AJ59)</f>
        <v>0</v>
      </c>
      <c r="AK56" s="138">
        <f>SUM(AK57:AK59)</f>
        <v>0</v>
      </c>
      <c r="AL56" s="195">
        <f>SUM(AL57:AL59)</f>
        <v>0.8</v>
      </c>
      <c r="AM56" s="138">
        <v>0</v>
      </c>
      <c r="AN56" s="138" t="s">
        <v>872</v>
      </c>
      <c r="AO56" s="138" t="s">
        <v>872</v>
      </c>
      <c r="AP56" s="138">
        <f>SUM(AP57:AP59)</f>
        <v>0</v>
      </c>
      <c r="AQ56" s="138">
        <f>SUM(AQ57:AQ59)</f>
        <v>0</v>
      </c>
      <c r="AR56" s="138">
        <f>SUM(AR57:AR59)</f>
        <v>0</v>
      </c>
      <c r="AS56" s="195">
        <f>SUM(AS57:AS59)</f>
        <v>0.8</v>
      </c>
      <c r="AT56" s="138" t="s">
        <v>872</v>
      </c>
      <c r="AU56" s="138" t="s">
        <v>872</v>
      </c>
      <c r="AV56" s="138" t="s">
        <v>872</v>
      </c>
      <c r="AW56" s="138" t="s">
        <v>872</v>
      </c>
      <c r="AX56" s="138" t="s">
        <v>872</v>
      </c>
      <c r="AY56" s="138" t="s">
        <v>872</v>
      </c>
      <c r="AZ56" s="195">
        <f>SUM(AZ57:AZ59)</f>
        <v>0.8</v>
      </c>
      <c r="BA56" s="138" t="s">
        <v>872</v>
      </c>
      <c r="BB56" s="138" t="s">
        <v>872</v>
      </c>
      <c r="BC56" s="138" t="s">
        <v>872</v>
      </c>
      <c r="BD56" s="160" t="s">
        <v>872</v>
      </c>
      <c r="BE56" s="138" t="s">
        <v>872</v>
      </c>
      <c r="BF56" s="138" t="s">
        <v>872</v>
      </c>
      <c r="BG56" s="138" t="s">
        <v>872</v>
      </c>
      <c r="BH56" s="138" t="s">
        <v>872</v>
      </c>
      <c r="BI56" s="138" t="s">
        <v>872</v>
      </c>
      <c r="BJ56" s="138" t="s">
        <v>872</v>
      </c>
      <c r="BK56" s="195" t="s">
        <v>872</v>
      </c>
      <c r="BL56" s="138" t="s">
        <v>872</v>
      </c>
      <c r="BM56" s="138" t="s">
        <v>872</v>
      </c>
      <c r="BN56" s="138" t="s">
        <v>872</v>
      </c>
      <c r="BO56" s="138" t="s">
        <v>872</v>
      </c>
      <c r="BP56" s="138" t="s">
        <v>872</v>
      </c>
      <c r="BQ56" s="138" t="s">
        <v>872</v>
      </c>
      <c r="BR56" s="160" t="s">
        <v>872</v>
      </c>
      <c r="BS56" s="138" t="s">
        <v>872</v>
      </c>
      <c r="BT56" s="138" t="s">
        <v>872</v>
      </c>
      <c r="BU56" s="138" t="s">
        <v>872</v>
      </c>
      <c r="BV56" s="138" t="s">
        <v>872</v>
      </c>
      <c r="BW56" s="138" t="s">
        <v>872</v>
      </c>
      <c r="BX56" s="138" t="s">
        <v>872</v>
      </c>
      <c r="BY56" s="138" t="s">
        <v>872</v>
      </c>
      <c r="BZ56" s="138" t="s">
        <v>872</v>
      </c>
      <c r="CA56" s="138" t="s">
        <v>872</v>
      </c>
      <c r="CB56" s="138" t="s">
        <v>872</v>
      </c>
      <c r="CC56" s="138" t="s">
        <v>872</v>
      </c>
      <c r="CD56" s="132" t="s">
        <v>872</v>
      </c>
    </row>
    <row r="57" spans="1:82" s="216" customFormat="1" ht="19.5" customHeight="1" outlineLevel="1" x14ac:dyDescent="0.2">
      <c r="A57" s="83" t="s">
        <v>474</v>
      </c>
      <c r="B57" s="134" t="s">
        <v>932</v>
      </c>
      <c r="C57" s="288" t="s">
        <v>933</v>
      </c>
      <c r="D57" s="135" t="s">
        <v>872</v>
      </c>
      <c r="E57" s="135">
        <v>0</v>
      </c>
      <c r="F57" s="135">
        <v>0</v>
      </c>
      <c r="G57" s="135">
        <f>N57+U57+AB57+AI57</f>
        <v>0</v>
      </c>
      <c r="H57" s="135">
        <v>0</v>
      </c>
      <c r="I57" s="135">
        <v>0</v>
      </c>
      <c r="J57" s="196">
        <f>Q57+X57+AE57+AL57</f>
        <v>0.8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0.8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0</v>
      </c>
      <c r="AN57" s="135">
        <v>0</v>
      </c>
      <c r="AO57" s="135">
        <v>0</v>
      </c>
      <c r="AP57" s="139">
        <f>AW57+BD57+BK57+BR57</f>
        <v>0</v>
      </c>
      <c r="AQ57" s="139">
        <v>0</v>
      </c>
      <c r="AR57" s="139">
        <v>0</v>
      </c>
      <c r="AS57" s="196">
        <f>AZ57+BG57+BN57+BU57</f>
        <v>0.8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f>Q57</f>
        <v>0.8</v>
      </c>
      <c r="BA57" s="135">
        <v>0</v>
      </c>
      <c r="BB57" s="135">
        <v>0</v>
      </c>
      <c r="BC57" s="135">
        <v>0</v>
      </c>
      <c r="BD57" s="135">
        <v>0</v>
      </c>
      <c r="BE57" s="135">
        <v>0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0</v>
      </c>
      <c r="BQ57" s="135">
        <v>0</v>
      </c>
      <c r="BR57" s="135">
        <v>0</v>
      </c>
      <c r="BS57" s="135">
        <v>0</v>
      </c>
      <c r="BT57" s="135">
        <v>0</v>
      </c>
      <c r="BU57" s="135">
        <v>0</v>
      </c>
      <c r="BV57" s="135">
        <v>0</v>
      </c>
      <c r="BW57" s="135">
        <v>0</v>
      </c>
      <c r="BX57" s="135">
        <v>0</v>
      </c>
      <c r="BY57" s="135">
        <v>0</v>
      </c>
      <c r="BZ57" s="135">
        <v>0</v>
      </c>
      <c r="CA57" s="135">
        <v>0</v>
      </c>
      <c r="CB57" s="135">
        <v>0</v>
      </c>
      <c r="CC57" s="135">
        <v>0</v>
      </c>
      <c r="CD57" s="135" t="s">
        <v>872</v>
      </c>
    </row>
    <row r="58" spans="1:82" s="216" customFormat="1" ht="20.25" customHeight="1" outlineLevel="1" x14ac:dyDescent="0.2">
      <c r="A58" s="83" t="s">
        <v>474</v>
      </c>
      <c r="B58" s="214" t="s">
        <v>934</v>
      </c>
      <c r="C58" s="288" t="s">
        <v>935</v>
      </c>
      <c r="D58" s="135" t="s">
        <v>872</v>
      </c>
      <c r="E58" s="135">
        <v>0</v>
      </c>
      <c r="F58" s="135">
        <v>0</v>
      </c>
      <c r="G58" s="135">
        <f>N58+U58+AB58+AI58</f>
        <v>0</v>
      </c>
      <c r="H58" s="135">
        <v>0</v>
      </c>
      <c r="I58" s="135">
        <v>0</v>
      </c>
      <c r="J58" s="196">
        <f>Q58+X58+AE58+AL58</f>
        <v>0.4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0.4</v>
      </c>
      <c r="AM58" s="135">
        <v>0</v>
      </c>
      <c r="AN58" s="135">
        <v>0</v>
      </c>
      <c r="AO58" s="135">
        <v>0</v>
      </c>
      <c r="AP58" s="139">
        <f>AW58+BD58+BK58+BR58</f>
        <v>0</v>
      </c>
      <c r="AQ58" s="139">
        <v>0</v>
      </c>
      <c r="AR58" s="139">
        <v>0</v>
      </c>
      <c r="AS58" s="139">
        <f>AZ58+BG58+BN58+BU58</f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f>Q58</f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 t="s">
        <v>872</v>
      </c>
    </row>
    <row r="59" spans="1:82" s="216" customFormat="1" ht="21" customHeight="1" outlineLevel="1" x14ac:dyDescent="0.2">
      <c r="A59" s="83" t="s">
        <v>474</v>
      </c>
      <c r="B59" s="214" t="s">
        <v>936</v>
      </c>
      <c r="C59" s="288" t="s">
        <v>937</v>
      </c>
      <c r="D59" s="135" t="s">
        <v>872</v>
      </c>
      <c r="E59" s="135">
        <v>0</v>
      </c>
      <c r="F59" s="135">
        <v>0</v>
      </c>
      <c r="G59" s="135">
        <f>N59+U59+AB59+AI59</f>
        <v>0</v>
      </c>
      <c r="H59" s="135">
        <v>0</v>
      </c>
      <c r="I59" s="135">
        <v>0</v>
      </c>
      <c r="J59" s="196">
        <f>Q59+X59+AE59+AL59</f>
        <v>0.4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35">
        <v>0</v>
      </c>
      <c r="AI59" s="135">
        <v>0</v>
      </c>
      <c r="AJ59" s="135">
        <v>0</v>
      </c>
      <c r="AK59" s="135">
        <v>0</v>
      </c>
      <c r="AL59" s="135">
        <v>0.4</v>
      </c>
      <c r="AM59" s="135">
        <v>0</v>
      </c>
      <c r="AN59" s="135">
        <v>0</v>
      </c>
      <c r="AO59" s="135">
        <v>0</v>
      </c>
      <c r="AP59" s="139">
        <f>AW59+BD59+BK59+BR59</f>
        <v>0</v>
      </c>
      <c r="AQ59" s="139">
        <v>0</v>
      </c>
      <c r="AR59" s="139">
        <v>0</v>
      </c>
      <c r="AS59" s="139">
        <f>AZ59+BG59+BN59+BU59</f>
        <v>0</v>
      </c>
      <c r="AT59" s="135">
        <v>0</v>
      </c>
      <c r="AU59" s="135">
        <v>0</v>
      </c>
      <c r="AV59" s="135">
        <v>0</v>
      </c>
      <c r="AW59" s="135">
        <v>0</v>
      </c>
      <c r="AX59" s="135">
        <v>0</v>
      </c>
      <c r="AY59" s="135">
        <v>0</v>
      </c>
      <c r="AZ59" s="135">
        <f>Q59</f>
        <v>0</v>
      </c>
      <c r="BA59" s="135">
        <v>0</v>
      </c>
      <c r="BB59" s="135">
        <v>0</v>
      </c>
      <c r="BC59" s="135">
        <v>0</v>
      </c>
      <c r="BD59" s="135">
        <v>0</v>
      </c>
      <c r="BE59" s="135">
        <v>0</v>
      </c>
      <c r="BF59" s="135">
        <v>0</v>
      </c>
      <c r="BG59" s="135">
        <v>0</v>
      </c>
      <c r="BH59" s="135">
        <v>0</v>
      </c>
      <c r="BI59" s="135">
        <v>0</v>
      </c>
      <c r="BJ59" s="135">
        <v>0</v>
      </c>
      <c r="BK59" s="135">
        <v>0</v>
      </c>
      <c r="BL59" s="135">
        <v>0</v>
      </c>
      <c r="BM59" s="135">
        <v>0</v>
      </c>
      <c r="BN59" s="135">
        <v>0</v>
      </c>
      <c r="BO59" s="135">
        <v>0</v>
      </c>
      <c r="BP59" s="135">
        <v>0</v>
      </c>
      <c r="BQ59" s="135">
        <v>0</v>
      </c>
      <c r="BR59" s="135">
        <v>0</v>
      </c>
      <c r="BS59" s="135">
        <v>0</v>
      </c>
      <c r="BT59" s="135">
        <v>0</v>
      </c>
      <c r="BU59" s="135">
        <v>0</v>
      </c>
      <c r="BV59" s="135">
        <v>0</v>
      </c>
      <c r="BW59" s="135">
        <v>0</v>
      </c>
      <c r="BX59" s="135">
        <v>0</v>
      </c>
      <c r="BY59" s="135">
        <v>0</v>
      </c>
      <c r="BZ59" s="135">
        <v>0</v>
      </c>
      <c r="CA59" s="135">
        <v>0</v>
      </c>
      <c r="CB59" s="135">
        <v>0</v>
      </c>
      <c r="CC59" s="135">
        <v>0</v>
      </c>
      <c r="CD59" s="135" t="s">
        <v>872</v>
      </c>
    </row>
    <row r="60" spans="1:82" s="216" customFormat="1" ht="39" customHeight="1" outlineLevel="1" x14ac:dyDescent="0.2">
      <c r="A60" s="123" t="s">
        <v>479</v>
      </c>
      <c r="B60" s="124" t="s">
        <v>878</v>
      </c>
      <c r="C60" s="28" t="s">
        <v>872</v>
      </c>
      <c r="D60" s="28" t="s">
        <v>872</v>
      </c>
      <c r="E60" s="28" t="s">
        <v>872</v>
      </c>
      <c r="F60" s="28" t="s">
        <v>872</v>
      </c>
      <c r="G60" s="28" t="s">
        <v>872</v>
      </c>
      <c r="H60" s="28" t="s">
        <v>872</v>
      </c>
      <c r="I60" s="28" t="s">
        <v>872</v>
      </c>
      <c r="J60" s="28" t="s">
        <v>872</v>
      </c>
      <c r="K60" s="28" t="s">
        <v>872</v>
      </c>
      <c r="L60" s="28" t="s">
        <v>872</v>
      </c>
      <c r="M60" s="28" t="s">
        <v>872</v>
      </c>
      <c r="N60" s="28" t="s">
        <v>872</v>
      </c>
      <c r="O60" s="28" t="s">
        <v>872</v>
      </c>
      <c r="P60" s="28" t="s">
        <v>872</v>
      </c>
      <c r="Q60" s="28" t="s">
        <v>872</v>
      </c>
      <c r="R60" s="28" t="s">
        <v>872</v>
      </c>
      <c r="S60" s="28" t="s">
        <v>872</v>
      </c>
      <c r="T60" s="28" t="s">
        <v>872</v>
      </c>
      <c r="U60" s="28" t="s">
        <v>872</v>
      </c>
      <c r="V60" s="28" t="s">
        <v>872</v>
      </c>
      <c r="W60" s="28" t="s">
        <v>872</v>
      </c>
      <c r="X60" s="28" t="s">
        <v>872</v>
      </c>
      <c r="Y60" s="28" t="s">
        <v>872</v>
      </c>
      <c r="Z60" s="28" t="s">
        <v>872</v>
      </c>
      <c r="AA60" s="28" t="s">
        <v>872</v>
      </c>
      <c r="AB60" s="28" t="s">
        <v>872</v>
      </c>
      <c r="AC60" s="28" t="s">
        <v>872</v>
      </c>
      <c r="AD60" s="28" t="s">
        <v>872</v>
      </c>
      <c r="AE60" s="28" t="s">
        <v>872</v>
      </c>
      <c r="AF60" s="28" t="s">
        <v>872</v>
      </c>
      <c r="AG60" s="28" t="s">
        <v>872</v>
      </c>
      <c r="AH60" s="28" t="s">
        <v>872</v>
      </c>
      <c r="AI60" s="28" t="s">
        <v>872</v>
      </c>
      <c r="AJ60" s="28" t="s">
        <v>872</v>
      </c>
      <c r="AK60" s="28" t="s">
        <v>872</v>
      </c>
      <c r="AL60" s="28" t="s">
        <v>872</v>
      </c>
      <c r="AM60" s="28" t="s">
        <v>872</v>
      </c>
      <c r="AN60" s="28" t="s">
        <v>872</v>
      </c>
      <c r="AO60" s="28" t="s">
        <v>872</v>
      </c>
      <c r="AP60" s="28" t="s">
        <v>872</v>
      </c>
      <c r="AQ60" s="28" t="s">
        <v>872</v>
      </c>
      <c r="AR60" s="28" t="s">
        <v>872</v>
      </c>
      <c r="AS60" s="28" t="s">
        <v>872</v>
      </c>
      <c r="AT60" s="28" t="s">
        <v>872</v>
      </c>
      <c r="AU60" s="28" t="s">
        <v>872</v>
      </c>
      <c r="AV60" s="28" t="s">
        <v>872</v>
      </c>
      <c r="AW60" s="28" t="s">
        <v>872</v>
      </c>
      <c r="AX60" s="28" t="s">
        <v>872</v>
      </c>
      <c r="AY60" s="28" t="s">
        <v>872</v>
      </c>
      <c r="AZ60" s="28" t="s">
        <v>872</v>
      </c>
      <c r="BA60" s="28" t="s">
        <v>872</v>
      </c>
      <c r="BB60" s="28" t="s">
        <v>872</v>
      </c>
      <c r="BC60" s="28" t="s">
        <v>872</v>
      </c>
      <c r="BD60" s="28" t="s">
        <v>872</v>
      </c>
      <c r="BE60" s="28" t="s">
        <v>872</v>
      </c>
      <c r="BF60" s="28" t="s">
        <v>872</v>
      </c>
      <c r="BG60" s="28" t="s">
        <v>872</v>
      </c>
      <c r="BH60" s="28" t="s">
        <v>872</v>
      </c>
      <c r="BI60" s="28" t="s">
        <v>872</v>
      </c>
      <c r="BJ60" s="28" t="s">
        <v>872</v>
      </c>
      <c r="BK60" s="28" t="s">
        <v>872</v>
      </c>
      <c r="BL60" s="28" t="s">
        <v>872</v>
      </c>
      <c r="BM60" s="28" t="s">
        <v>872</v>
      </c>
      <c r="BN60" s="28" t="s">
        <v>872</v>
      </c>
      <c r="BO60" s="28" t="s">
        <v>872</v>
      </c>
      <c r="BP60" s="28" t="s">
        <v>872</v>
      </c>
      <c r="BQ60" s="28" t="s">
        <v>872</v>
      </c>
      <c r="BR60" s="28" t="s">
        <v>872</v>
      </c>
      <c r="BS60" s="28" t="s">
        <v>872</v>
      </c>
      <c r="BT60" s="28" t="s">
        <v>872</v>
      </c>
      <c r="BU60" s="28" t="s">
        <v>872</v>
      </c>
      <c r="BV60" s="28" t="s">
        <v>872</v>
      </c>
      <c r="BW60" s="28" t="s">
        <v>872</v>
      </c>
      <c r="BX60" s="28" t="s">
        <v>872</v>
      </c>
      <c r="BY60" s="28" t="s">
        <v>872</v>
      </c>
      <c r="BZ60" s="28" t="s">
        <v>872</v>
      </c>
      <c r="CA60" s="28" t="s">
        <v>872</v>
      </c>
      <c r="CB60" s="28" t="s">
        <v>872</v>
      </c>
      <c r="CC60" s="28" t="s">
        <v>872</v>
      </c>
      <c r="CD60" s="28" t="s">
        <v>872</v>
      </c>
    </row>
    <row r="61" spans="1:82" s="216" customFormat="1" ht="39" customHeight="1" x14ac:dyDescent="0.2">
      <c r="A61" s="127" t="s">
        <v>487</v>
      </c>
      <c r="B61" s="128" t="s">
        <v>879</v>
      </c>
      <c r="C61" s="129" t="str">
        <f>C62</f>
        <v>нд</v>
      </c>
      <c r="D61" s="129" t="str">
        <f>D62</f>
        <v>нд</v>
      </c>
      <c r="E61" s="129">
        <f>E62</f>
        <v>0</v>
      </c>
      <c r="F61" s="129">
        <f t="shared" ref="F61:BQ61" si="14">F62</f>
        <v>0</v>
      </c>
      <c r="G61" s="129">
        <f t="shared" si="14"/>
        <v>4.25</v>
      </c>
      <c r="H61" s="129">
        <f t="shared" si="14"/>
        <v>0</v>
      </c>
      <c r="I61" s="129">
        <f t="shared" si="14"/>
        <v>0</v>
      </c>
      <c r="J61" s="129">
        <f t="shared" si="14"/>
        <v>0</v>
      </c>
      <c r="K61" s="129">
        <f t="shared" si="14"/>
        <v>0</v>
      </c>
      <c r="L61" s="129">
        <f t="shared" si="14"/>
        <v>0</v>
      </c>
      <c r="M61" s="129">
        <f t="shared" si="14"/>
        <v>0</v>
      </c>
      <c r="N61" s="129">
        <f t="shared" si="14"/>
        <v>1</v>
      </c>
      <c r="O61" s="129">
        <f t="shared" si="14"/>
        <v>0</v>
      </c>
      <c r="P61" s="129">
        <f t="shared" si="14"/>
        <v>0</v>
      </c>
      <c r="Q61" s="129">
        <f t="shared" si="14"/>
        <v>0</v>
      </c>
      <c r="R61" s="129">
        <f t="shared" si="14"/>
        <v>0</v>
      </c>
      <c r="S61" s="129">
        <f t="shared" si="14"/>
        <v>0</v>
      </c>
      <c r="T61" s="129">
        <f t="shared" si="14"/>
        <v>0</v>
      </c>
      <c r="U61" s="309">
        <f t="shared" si="14"/>
        <v>2.4</v>
      </c>
      <c r="V61" s="129">
        <f t="shared" si="14"/>
        <v>0</v>
      </c>
      <c r="W61" s="129">
        <f t="shared" si="14"/>
        <v>0</v>
      </c>
      <c r="X61" s="129">
        <f t="shared" si="14"/>
        <v>0</v>
      </c>
      <c r="Y61" s="129">
        <f t="shared" si="14"/>
        <v>0</v>
      </c>
      <c r="Z61" s="129">
        <f t="shared" si="14"/>
        <v>0</v>
      </c>
      <c r="AA61" s="129">
        <f t="shared" si="14"/>
        <v>0</v>
      </c>
      <c r="AB61" s="129">
        <f t="shared" si="14"/>
        <v>0</v>
      </c>
      <c r="AC61" s="129">
        <f t="shared" si="14"/>
        <v>0</v>
      </c>
      <c r="AD61" s="129">
        <f t="shared" si="14"/>
        <v>0</v>
      </c>
      <c r="AE61" s="129">
        <f t="shared" si="14"/>
        <v>0</v>
      </c>
      <c r="AF61" s="129">
        <f t="shared" si="14"/>
        <v>0</v>
      </c>
      <c r="AG61" s="129">
        <f t="shared" si="14"/>
        <v>0</v>
      </c>
      <c r="AH61" s="129">
        <f t="shared" si="14"/>
        <v>0</v>
      </c>
      <c r="AI61" s="129">
        <f t="shared" si="14"/>
        <v>0.85</v>
      </c>
      <c r="AJ61" s="129">
        <f t="shared" si="14"/>
        <v>0</v>
      </c>
      <c r="AK61" s="129">
        <f t="shared" si="14"/>
        <v>0</v>
      </c>
      <c r="AL61" s="129">
        <f t="shared" si="14"/>
        <v>0</v>
      </c>
      <c r="AM61" s="129">
        <f t="shared" si="14"/>
        <v>0</v>
      </c>
      <c r="AN61" s="129">
        <f t="shared" si="14"/>
        <v>0</v>
      </c>
      <c r="AO61" s="129">
        <f t="shared" si="14"/>
        <v>0</v>
      </c>
      <c r="AP61" s="198">
        <f t="shared" si="14"/>
        <v>1</v>
      </c>
      <c r="AQ61" s="129">
        <f t="shared" si="14"/>
        <v>0</v>
      </c>
      <c r="AR61" s="129">
        <f t="shared" si="14"/>
        <v>0</v>
      </c>
      <c r="AS61" s="129">
        <f t="shared" si="14"/>
        <v>0</v>
      </c>
      <c r="AT61" s="129">
        <f t="shared" si="14"/>
        <v>0</v>
      </c>
      <c r="AU61" s="129">
        <f t="shared" si="14"/>
        <v>0</v>
      </c>
      <c r="AV61" s="129">
        <f t="shared" si="14"/>
        <v>0</v>
      </c>
      <c r="AW61" s="198">
        <f t="shared" si="14"/>
        <v>1</v>
      </c>
      <c r="AX61" s="129">
        <f t="shared" si="14"/>
        <v>0</v>
      </c>
      <c r="AY61" s="129">
        <f t="shared" si="14"/>
        <v>0</v>
      </c>
      <c r="AZ61" s="129">
        <f t="shared" si="14"/>
        <v>0</v>
      </c>
      <c r="BA61" s="129">
        <f t="shared" si="14"/>
        <v>0</v>
      </c>
      <c r="BB61" s="129">
        <f t="shared" si="14"/>
        <v>0</v>
      </c>
      <c r="BC61" s="129">
        <f t="shared" si="14"/>
        <v>0</v>
      </c>
      <c r="BD61" s="129">
        <f t="shared" si="14"/>
        <v>0</v>
      </c>
      <c r="BE61" s="129">
        <f t="shared" si="14"/>
        <v>0</v>
      </c>
      <c r="BF61" s="129">
        <f t="shared" si="14"/>
        <v>0</v>
      </c>
      <c r="BG61" s="129">
        <f t="shared" si="14"/>
        <v>0</v>
      </c>
      <c r="BH61" s="129">
        <f t="shared" si="14"/>
        <v>0</v>
      </c>
      <c r="BI61" s="129">
        <f t="shared" si="14"/>
        <v>0</v>
      </c>
      <c r="BJ61" s="129">
        <f t="shared" si="14"/>
        <v>0</v>
      </c>
      <c r="BK61" s="197">
        <f t="shared" si="14"/>
        <v>0</v>
      </c>
      <c r="BL61" s="129">
        <f t="shared" si="14"/>
        <v>0</v>
      </c>
      <c r="BM61" s="129">
        <f t="shared" si="14"/>
        <v>0</v>
      </c>
      <c r="BN61" s="129">
        <f t="shared" si="14"/>
        <v>0</v>
      </c>
      <c r="BO61" s="129">
        <f t="shared" si="14"/>
        <v>0</v>
      </c>
      <c r="BP61" s="129">
        <f t="shared" si="14"/>
        <v>0</v>
      </c>
      <c r="BQ61" s="129">
        <f t="shared" si="14"/>
        <v>0</v>
      </c>
      <c r="BR61" s="129">
        <f t="shared" ref="BR61:CD61" si="15">BR62</f>
        <v>0</v>
      </c>
      <c r="BS61" s="129">
        <f t="shared" si="15"/>
        <v>0</v>
      </c>
      <c r="BT61" s="129">
        <f t="shared" si="15"/>
        <v>0</v>
      </c>
      <c r="BU61" s="129">
        <f t="shared" si="15"/>
        <v>0</v>
      </c>
      <c r="BV61" s="129">
        <f t="shared" si="15"/>
        <v>0</v>
      </c>
      <c r="BW61" s="129">
        <f t="shared" si="15"/>
        <v>0</v>
      </c>
      <c r="BX61" s="129">
        <f t="shared" si="15"/>
        <v>0</v>
      </c>
      <c r="BY61" s="129">
        <f t="shared" si="15"/>
        <v>0</v>
      </c>
      <c r="BZ61" s="129">
        <f t="shared" si="15"/>
        <v>0</v>
      </c>
      <c r="CA61" s="129">
        <f t="shared" si="15"/>
        <v>0</v>
      </c>
      <c r="CB61" s="129">
        <f t="shared" si="15"/>
        <v>0</v>
      </c>
      <c r="CC61" s="129">
        <f t="shared" si="15"/>
        <v>0</v>
      </c>
      <c r="CD61" s="129" t="str">
        <f t="shared" si="15"/>
        <v>нд</v>
      </c>
    </row>
    <row r="62" spans="1:82" s="216" customFormat="1" ht="18" customHeight="1" x14ac:dyDescent="0.2">
      <c r="A62" s="130" t="s">
        <v>880</v>
      </c>
      <c r="B62" s="131" t="s">
        <v>881</v>
      </c>
      <c r="C62" s="132" t="s">
        <v>872</v>
      </c>
      <c r="D62" s="132" t="s">
        <v>872</v>
      </c>
      <c r="E62" s="132">
        <f>SUM(E63:E65)</f>
        <v>0</v>
      </c>
      <c r="F62" s="132">
        <f>SUM(F63:F65)</f>
        <v>0</v>
      </c>
      <c r="G62" s="160">
        <f t="shared" ref="G62:AL62" si="16">SUM(G63:G66)</f>
        <v>4.25</v>
      </c>
      <c r="H62" s="138">
        <f t="shared" si="16"/>
        <v>0</v>
      </c>
      <c r="I62" s="138">
        <f t="shared" si="16"/>
        <v>0</v>
      </c>
      <c r="J62" s="138">
        <f t="shared" si="16"/>
        <v>0</v>
      </c>
      <c r="K62" s="138">
        <f t="shared" si="16"/>
        <v>0</v>
      </c>
      <c r="L62" s="138">
        <f t="shared" si="16"/>
        <v>0</v>
      </c>
      <c r="M62" s="138">
        <f t="shared" si="16"/>
        <v>0</v>
      </c>
      <c r="N62" s="160">
        <f t="shared" si="16"/>
        <v>1</v>
      </c>
      <c r="O62" s="138">
        <f t="shared" si="16"/>
        <v>0</v>
      </c>
      <c r="P62" s="138">
        <f t="shared" si="16"/>
        <v>0</v>
      </c>
      <c r="Q62" s="138">
        <f t="shared" si="16"/>
        <v>0</v>
      </c>
      <c r="R62" s="138">
        <f t="shared" si="16"/>
        <v>0</v>
      </c>
      <c r="S62" s="138">
        <f t="shared" si="16"/>
        <v>0</v>
      </c>
      <c r="T62" s="138">
        <f t="shared" si="16"/>
        <v>0</v>
      </c>
      <c r="U62" s="310">
        <f t="shared" si="16"/>
        <v>2.4</v>
      </c>
      <c r="V62" s="138">
        <f t="shared" si="16"/>
        <v>0</v>
      </c>
      <c r="W62" s="138">
        <f t="shared" si="16"/>
        <v>0</v>
      </c>
      <c r="X62" s="138">
        <f t="shared" si="16"/>
        <v>0</v>
      </c>
      <c r="Y62" s="138">
        <f t="shared" si="16"/>
        <v>0</v>
      </c>
      <c r="Z62" s="138">
        <f t="shared" si="16"/>
        <v>0</v>
      </c>
      <c r="AA62" s="138">
        <f t="shared" si="16"/>
        <v>0</v>
      </c>
      <c r="AB62" s="138">
        <f t="shared" si="16"/>
        <v>0</v>
      </c>
      <c r="AC62" s="138">
        <f t="shared" si="16"/>
        <v>0</v>
      </c>
      <c r="AD62" s="138">
        <f t="shared" si="16"/>
        <v>0</v>
      </c>
      <c r="AE62" s="138">
        <f t="shared" si="16"/>
        <v>0</v>
      </c>
      <c r="AF62" s="138">
        <f t="shared" si="16"/>
        <v>0</v>
      </c>
      <c r="AG62" s="138">
        <f t="shared" si="16"/>
        <v>0</v>
      </c>
      <c r="AH62" s="138">
        <f t="shared" si="16"/>
        <v>0</v>
      </c>
      <c r="AI62" s="160">
        <f t="shared" si="16"/>
        <v>0.85</v>
      </c>
      <c r="AJ62" s="138">
        <f t="shared" si="16"/>
        <v>0</v>
      </c>
      <c r="AK62" s="138">
        <f t="shared" si="16"/>
        <v>0</v>
      </c>
      <c r="AL62" s="138">
        <f t="shared" si="16"/>
        <v>0</v>
      </c>
      <c r="AM62" s="138">
        <f t="shared" ref="AM62:BR62" si="17">SUM(AM63:AM66)</f>
        <v>0</v>
      </c>
      <c r="AN62" s="138">
        <f t="shared" si="17"/>
        <v>0</v>
      </c>
      <c r="AO62" s="138">
        <f t="shared" si="17"/>
        <v>0</v>
      </c>
      <c r="AP62" s="160">
        <f t="shared" si="17"/>
        <v>1</v>
      </c>
      <c r="AQ62" s="138">
        <f t="shared" si="17"/>
        <v>0</v>
      </c>
      <c r="AR62" s="138">
        <f t="shared" si="17"/>
        <v>0</v>
      </c>
      <c r="AS62" s="138">
        <f t="shared" si="17"/>
        <v>0</v>
      </c>
      <c r="AT62" s="138">
        <f t="shared" si="17"/>
        <v>0</v>
      </c>
      <c r="AU62" s="138">
        <f t="shared" si="17"/>
        <v>0</v>
      </c>
      <c r="AV62" s="138">
        <f t="shared" si="17"/>
        <v>0</v>
      </c>
      <c r="AW62" s="160">
        <f t="shared" si="17"/>
        <v>1</v>
      </c>
      <c r="AX62" s="138">
        <f t="shared" si="17"/>
        <v>0</v>
      </c>
      <c r="AY62" s="138">
        <f t="shared" si="17"/>
        <v>0</v>
      </c>
      <c r="AZ62" s="138">
        <f t="shared" si="17"/>
        <v>0</v>
      </c>
      <c r="BA62" s="138">
        <f t="shared" si="17"/>
        <v>0</v>
      </c>
      <c r="BB62" s="138">
        <f t="shared" si="17"/>
        <v>0</v>
      </c>
      <c r="BC62" s="138">
        <f t="shared" si="17"/>
        <v>0</v>
      </c>
      <c r="BD62" s="138">
        <f t="shared" si="17"/>
        <v>0</v>
      </c>
      <c r="BE62" s="138">
        <f t="shared" si="17"/>
        <v>0</v>
      </c>
      <c r="BF62" s="138">
        <f t="shared" si="17"/>
        <v>0</v>
      </c>
      <c r="BG62" s="138">
        <f t="shared" si="17"/>
        <v>0</v>
      </c>
      <c r="BH62" s="138">
        <f t="shared" si="17"/>
        <v>0</v>
      </c>
      <c r="BI62" s="138">
        <f t="shared" si="17"/>
        <v>0</v>
      </c>
      <c r="BJ62" s="138">
        <f t="shared" si="17"/>
        <v>0</v>
      </c>
      <c r="BK62" s="138">
        <f t="shared" si="17"/>
        <v>0</v>
      </c>
      <c r="BL62" s="138">
        <f t="shared" si="17"/>
        <v>0</v>
      </c>
      <c r="BM62" s="138">
        <f t="shared" si="17"/>
        <v>0</v>
      </c>
      <c r="BN62" s="138">
        <f t="shared" si="17"/>
        <v>0</v>
      </c>
      <c r="BO62" s="138">
        <f t="shared" si="17"/>
        <v>0</v>
      </c>
      <c r="BP62" s="138">
        <f t="shared" si="17"/>
        <v>0</v>
      </c>
      <c r="BQ62" s="138">
        <f t="shared" si="17"/>
        <v>0</v>
      </c>
      <c r="BR62" s="138">
        <f t="shared" si="17"/>
        <v>0</v>
      </c>
      <c r="BS62" s="138">
        <f t="shared" ref="BS62:CC62" si="18">SUM(BS63:BS66)</f>
        <v>0</v>
      </c>
      <c r="BT62" s="138">
        <f t="shared" si="18"/>
        <v>0</v>
      </c>
      <c r="BU62" s="138">
        <f t="shared" si="18"/>
        <v>0</v>
      </c>
      <c r="BV62" s="138">
        <f t="shared" si="18"/>
        <v>0</v>
      </c>
      <c r="BW62" s="138">
        <f t="shared" si="18"/>
        <v>0</v>
      </c>
      <c r="BX62" s="138">
        <f t="shared" si="18"/>
        <v>0</v>
      </c>
      <c r="BY62" s="138">
        <f t="shared" si="18"/>
        <v>0</v>
      </c>
      <c r="BZ62" s="138">
        <f t="shared" si="18"/>
        <v>0</v>
      </c>
      <c r="CA62" s="138">
        <f t="shared" si="18"/>
        <v>0</v>
      </c>
      <c r="CB62" s="138">
        <f t="shared" si="18"/>
        <v>0</v>
      </c>
      <c r="CC62" s="138">
        <f t="shared" si="18"/>
        <v>0</v>
      </c>
      <c r="CD62" s="132" t="s">
        <v>872</v>
      </c>
    </row>
    <row r="63" spans="1:82" s="216" customFormat="1" ht="19.5" customHeight="1" outlineLevel="1" x14ac:dyDescent="0.2">
      <c r="A63" s="83" t="s">
        <v>882</v>
      </c>
      <c r="B63" s="134" t="s">
        <v>938</v>
      </c>
      <c r="C63" s="288" t="s">
        <v>939</v>
      </c>
      <c r="D63" s="135" t="s">
        <v>872</v>
      </c>
      <c r="E63" s="135">
        <v>0</v>
      </c>
      <c r="F63" s="135">
        <v>0</v>
      </c>
      <c r="G63" s="196">
        <f>N63+U63+AB63+AI63</f>
        <v>1</v>
      </c>
      <c r="H63" s="135">
        <v>0</v>
      </c>
      <c r="I63" s="135">
        <v>0</v>
      </c>
      <c r="J63" s="139">
        <f>Q63+X63+AE63+AL63</f>
        <v>0</v>
      </c>
      <c r="K63" s="135">
        <v>0</v>
      </c>
      <c r="L63" s="135">
        <v>0</v>
      </c>
      <c r="M63" s="135">
        <v>0</v>
      </c>
      <c r="N63" s="135">
        <v>1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5">
        <v>0</v>
      </c>
      <c r="V63" s="135">
        <v>0</v>
      </c>
      <c r="W63" s="135">
        <v>0</v>
      </c>
      <c r="X63" s="135">
        <v>0</v>
      </c>
      <c r="Y63" s="135">
        <v>0</v>
      </c>
      <c r="Z63" s="135">
        <v>0</v>
      </c>
      <c r="AA63" s="135">
        <v>0</v>
      </c>
      <c r="AB63" s="135">
        <v>0</v>
      </c>
      <c r="AC63" s="135">
        <v>0</v>
      </c>
      <c r="AD63" s="135">
        <v>0</v>
      </c>
      <c r="AE63" s="135">
        <v>0</v>
      </c>
      <c r="AF63" s="135">
        <v>0</v>
      </c>
      <c r="AG63" s="135">
        <v>0</v>
      </c>
      <c r="AH63" s="135">
        <v>0</v>
      </c>
      <c r="AI63" s="135">
        <v>0</v>
      </c>
      <c r="AJ63" s="135">
        <v>0</v>
      </c>
      <c r="AK63" s="135">
        <v>0</v>
      </c>
      <c r="AL63" s="135">
        <v>0</v>
      </c>
      <c r="AM63" s="135">
        <v>0</v>
      </c>
      <c r="AN63" s="135">
        <v>0</v>
      </c>
      <c r="AO63" s="135">
        <v>0</v>
      </c>
      <c r="AP63" s="196">
        <f>AW63+BD63+BK63+BR63</f>
        <v>1</v>
      </c>
      <c r="AQ63" s="135">
        <v>0</v>
      </c>
      <c r="AR63" s="135">
        <v>0</v>
      </c>
      <c r="AS63" s="135">
        <v>0</v>
      </c>
      <c r="AT63" s="135">
        <v>0</v>
      </c>
      <c r="AU63" s="135">
        <v>0</v>
      </c>
      <c r="AV63" s="135">
        <v>0</v>
      </c>
      <c r="AW63" s="196">
        <f>N63</f>
        <v>1</v>
      </c>
      <c r="AX63" s="135">
        <v>0</v>
      </c>
      <c r="AY63" s="135">
        <v>0</v>
      </c>
      <c r="AZ63" s="135">
        <v>0</v>
      </c>
      <c r="BA63" s="135">
        <v>0</v>
      </c>
      <c r="BB63" s="135">
        <v>0</v>
      </c>
      <c r="BC63" s="135">
        <v>0</v>
      </c>
      <c r="BD63" s="135">
        <v>0</v>
      </c>
      <c r="BE63" s="135">
        <v>0</v>
      </c>
      <c r="BF63" s="135">
        <v>0</v>
      </c>
      <c r="BG63" s="135">
        <v>0</v>
      </c>
      <c r="BH63" s="135">
        <v>0</v>
      </c>
      <c r="BI63" s="135">
        <v>0</v>
      </c>
      <c r="BJ63" s="135">
        <v>0</v>
      </c>
      <c r="BK63" s="135">
        <v>0</v>
      </c>
      <c r="BL63" s="135">
        <v>0</v>
      </c>
      <c r="BM63" s="135">
        <v>0</v>
      </c>
      <c r="BN63" s="135">
        <v>0</v>
      </c>
      <c r="BO63" s="135">
        <v>0</v>
      </c>
      <c r="BP63" s="135">
        <v>0</v>
      </c>
      <c r="BQ63" s="135">
        <v>0</v>
      </c>
      <c r="BR63" s="135">
        <v>0</v>
      </c>
      <c r="BS63" s="135">
        <v>0</v>
      </c>
      <c r="BT63" s="135">
        <v>0</v>
      </c>
      <c r="BU63" s="135">
        <v>0</v>
      </c>
      <c r="BV63" s="135">
        <v>0</v>
      </c>
      <c r="BW63" s="135">
        <v>0</v>
      </c>
      <c r="BX63" s="135">
        <v>0</v>
      </c>
      <c r="BY63" s="135">
        <v>0</v>
      </c>
      <c r="BZ63" s="135">
        <v>0</v>
      </c>
      <c r="CA63" s="135">
        <v>0</v>
      </c>
      <c r="CB63" s="135">
        <v>0</v>
      </c>
      <c r="CC63" s="135">
        <v>0</v>
      </c>
      <c r="CD63" s="135" t="s">
        <v>872</v>
      </c>
    </row>
    <row r="64" spans="1:82" s="216" customFormat="1" ht="19.5" customHeight="1" outlineLevel="1" x14ac:dyDescent="0.2">
      <c r="A64" s="83" t="s">
        <v>882</v>
      </c>
      <c r="B64" s="214" t="s">
        <v>940</v>
      </c>
      <c r="C64" s="288" t="s">
        <v>941</v>
      </c>
      <c r="D64" s="135" t="s">
        <v>872</v>
      </c>
      <c r="E64" s="135">
        <v>0</v>
      </c>
      <c r="F64" s="135">
        <v>0</v>
      </c>
      <c r="G64" s="196">
        <f>N64+U64+AB64+AI64</f>
        <v>1.7</v>
      </c>
      <c r="H64" s="135">
        <v>0</v>
      </c>
      <c r="I64" s="135">
        <v>0</v>
      </c>
      <c r="J64" s="139">
        <f>Q64+X64+AE64+AL64</f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1.7</v>
      </c>
      <c r="V64" s="135">
        <v>0</v>
      </c>
      <c r="W64" s="135">
        <v>0</v>
      </c>
      <c r="X64" s="135">
        <v>0</v>
      </c>
      <c r="Y64" s="135">
        <v>0</v>
      </c>
      <c r="Z64" s="135">
        <v>0</v>
      </c>
      <c r="AA64" s="135">
        <v>0</v>
      </c>
      <c r="AB64" s="135">
        <v>0</v>
      </c>
      <c r="AC64" s="135">
        <v>0</v>
      </c>
      <c r="AD64" s="135">
        <v>0</v>
      </c>
      <c r="AE64" s="135">
        <v>0</v>
      </c>
      <c r="AF64" s="135">
        <v>0</v>
      </c>
      <c r="AG64" s="135">
        <v>0</v>
      </c>
      <c r="AH64" s="135">
        <v>0</v>
      </c>
      <c r="AI64" s="196">
        <v>0</v>
      </c>
      <c r="AJ64" s="135">
        <v>0</v>
      </c>
      <c r="AK64" s="135">
        <v>0</v>
      </c>
      <c r="AL64" s="135">
        <v>0</v>
      </c>
      <c r="AM64" s="135">
        <v>0</v>
      </c>
      <c r="AN64" s="135">
        <v>0</v>
      </c>
      <c r="AO64" s="135">
        <v>0</v>
      </c>
      <c r="AP64" s="139">
        <f>AW64+BD64+BK64+BR64</f>
        <v>0</v>
      </c>
      <c r="AQ64" s="135">
        <v>0</v>
      </c>
      <c r="AR64" s="135">
        <v>0</v>
      </c>
      <c r="AS64" s="135">
        <v>0</v>
      </c>
      <c r="AT64" s="135">
        <v>0</v>
      </c>
      <c r="AU64" s="135">
        <v>0</v>
      </c>
      <c r="AV64" s="135">
        <v>0</v>
      </c>
      <c r="AW64" s="135">
        <v>0</v>
      </c>
      <c r="AX64" s="135">
        <v>0</v>
      </c>
      <c r="AY64" s="135">
        <v>0</v>
      </c>
      <c r="AZ64" s="135">
        <v>0</v>
      </c>
      <c r="BA64" s="135">
        <v>0</v>
      </c>
      <c r="BB64" s="135">
        <v>0</v>
      </c>
      <c r="BC64" s="135">
        <v>0</v>
      </c>
      <c r="BD64" s="135">
        <v>0</v>
      </c>
      <c r="BE64" s="135">
        <v>0</v>
      </c>
      <c r="BF64" s="135">
        <v>0</v>
      </c>
      <c r="BG64" s="135">
        <v>0</v>
      </c>
      <c r="BH64" s="135">
        <v>0</v>
      </c>
      <c r="BI64" s="135">
        <v>0</v>
      </c>
      <c r="BJ64" s="135">
        <v>0</v>
      </c>
      <c r="BK64" s="135">
        <v>0</v>
      </c>
      <c r="BL64" s="135">
        <v>0</v>
      </c>
      <c r="BM64" s="135">
        <v>0</v>
      </c>
      <c r="BN64" s="135">
        <v>0</v>
      </c>
      <c r="BO64" s="135">
        <v>0</v>
      </c>
      <c r="BP64" s="135">
        <v>0</v>
      </c>
      <c r="BQ64" s="135">
        <v>0</v>
      </c>
      <c r="BR64" s="135">
        <v>0</v>
      </c>
      <c r="BS64" s="135">
        <v>0</v>
      </c>
      <c r="BT64" s="135">
        <v>0</v>
      </c>
      <c r="BU64" s="135">
        <v>0</v>
      </c>
      <c r="BV64" s="135">
        <v>0</v>
      </c>
      <c r="BW64" s="135">
        <v>0</v>
      </c>
      <c r="BX64" s="135">
        <v>0</v>
      </c>
      <c r="BY64" s="135">
        <v>0</v>
      </c>
      <c r="BZ64" s="135">
        <v>0</v>
      </c>
      <c r="CA64" s="135">
        <v>0</v>
      </c>
      <c r="CB64" s="135">
        <v>0</v>
      </c>
      <c r="CC64" s="135">
        <v>0</v>
      </c>
      <c r="CD64" s="135" t="s">
        <v>872</v>
      </c>
    </row>
    <row r="65" spans="1:82" s="216" customFormat="1" ht="18.75" customHeight="1" outlineLevel="1" x14ac:dyDescent="0.2">
      <c r="A65" s="83" t="s">
        <v>882</v>
      </c>
      <c r="B65" s="214" t="s">
        <v>942</v>
      </c>
      <c r="C65" s="288" t="s">
        <v>943</v>
      </c>
      <c r="D65" s="135" t="s">
        <v>872</v>
      </c>
      <c r="E65" s="135">
        <v>0</v>
      </c>
      <c r="F65" s="135">
        <v>0</v>
      </c>
      <c r="G65" s="196">
        <f>N65+U65+AB65+AI65</f>
        <v>0.7</v>
      </c>
      <c r="H65" s="135">
        <v>0</v>
      </c>
      <c r="I65" s="135">
        <v>0</v>
      </c>
      <c r="J65" s="139">
        <f>Q65+X65+AE65+AL65</f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0.7</v>
      </c>
      <c r="V65" s="135">
        <v>0</v>
      </c>
      <c r="W65" s="135">
        <v>0</v>
      </c>
      <c r="X65" s="135">
        <v>0</v>
      </c>
      <c r="Y65" s="135">
        <v>0</v>
      </c>
      <c r="Z65" s="135">
        <v>0</v>
      </c>
      <c r="AA65" s="135">
        <v>0</v>
      </c>
      <c r="AB65" s="135">
        <v>0</v>
      </c>
      <c r="AC65" s="135">
        <v>0</v>
      </c>
      <c r="AD65" s="135">
        <v>0</v>
      </c>
      <c r="AE65" s="135">
        <v>0</v>
      </c>
      <c r="AF65" s="135">
        <v>0</v>
      </c>
      <c r="AG65" s="135">
        <v>0</v>
      </c>
      <c r="AH65" s="135">
        <v>0</v>
      </c>
      <c r="AI65" s="196">
        <v>0</v>
      </c>
      <c r="AJ65" s="135">
        <v>0</v>
      </c>
      <c r="AK65" s="135">
        <v>0</v>
      </c>
      <c r="AL65" s="135">
        <v>0</v>
      </c>
      <c r="AM65" s="135">
        <v>0</v>
      </c>
      <c r="AN65" s="135">
        <v>0</v>
      </c>
      <c r="AO65" s="135">
        <v>0</v>
      </c>
      <c r="AP65" s="139">
        <f>AW65+BD65+BK65+BR65</f>
        <v>0</v>
      </c>
      <c r="AQ65" s="135">
        <v>0</v>
      </c>
      <c r="AR65" s="135">
        <v>0</v>
      </c>
      <c r="AS65" s="135">
        <v>0</v>
      </c>
      <c r="AT65" s="135">
        <v>0</v>
      </c>
      <c r="AU65" s="135">
        <v>0</v>
      </c>
      <c r="AV65" s="135">
        <v>0</v>
      </c>
      <c r="AW65" s="135">
        <v>0</v>
      </c>
      <c r="AX65" s="135">
        <v>0</v>
      </c>
      <c r="AY65" s="135">
        <v>0</v>
      </c>
      <c r="AZ65" s="135">
        <v>0</v>
      </c>
      <c r="BA65" s="135">
        <v>0</v>
      </c>
      <c r="BB65" s="135">
        <v>0</v>
      </c>
      <c r="BC65" s="135">
        <v>0</v>
      </c>
      <c r="BD65" s="135">
        <v>0</v>
      </c>
      <c r="BE65" s="135">
        <v>0</v>
      </c>
      <c r="BF65" s="135">
        <v>0</v>
      </c>
      <c r="BG65" s="135">
        <v>0</v>
      </c>
      <c r="BH65" s="135">
        <v>0</v>
      </c>
      <c r="BI65" s="135">
        <v>0</v>
      </c>
      <c r="BJ65" s="135">
        <v>0</v>
      </c>
      <c r="BK65" s="135">
        <v>0</v>
      </c>
      <c r="BL65" s="135">
        <v>0</v>
      </c>
      <c r="BM65" s="135">
        <v>0</v>
      </c>
      <c r="BN65" s="135">
        <v>0</v>
      </c>
      <c r="BO65" s="135">
        <v>0</v>
      </c>
      <c r="BP65" s="135">
        <v>0</v>
      </c>
      <c r="BQ65" s="135">
        <v>0</v>
      </c>
      <c r="BR65" s="135">
        <v>0</v>
      </c>
      <c r="BS65" s="135">
        <v>0</v>
      </c>
      <c r="BT65" s="135">
        <v>0</v>
      </c>
      <c r="BU65" s="135">
        <v>0</v>
      </c>
      <c r="BV65" s="135">
        <v>0</v>
      </c>
      <c r="BW65" s="135">
        <v>0</v>
      </c>
      <c r="BX65" s="135">
        <v>0</v>
      </c>
      <c r="BY65" s="135">
        <v>0</v>
      </c>
      <c r="BZ65" s="135">
        <v>0</v>
      </c>
      <c r="CA65" s="135">
        <v>0</v>
      </c>
      <c r="CB65" s="135">
        <v>0</v>
      </c>
      <c r="CC65" s="135">
        <v>0</v>
      </c>
      <c r="CD65" s="135" t="s">
        <v>872</v>
      </c>
    </row>
    <row r="66" spans="1:82" s="216" customFormat="1" ht="19.5" customHeight="1" outlineLevel="1" x14ac:dyDescent="0.2">
      <c r="A66" s="83" t="s">
        <v>882</v>
      </c>
      <c r="B66" s="214" t="s">
        <v>944</v>
      </c>
      <c r="C66" s="288" t="s">
        <v>945</v>
      </c>
      <c r="D66" s="135" t="s">
        <v>872</v>
      </c>
      <c r="E66" s="135">
        <v>0</v>
      </c>
      <c r="F66" s="135">
        <v>0</v>
      </c>
      <c r="G66" s="196">
        <f>N66+U66+AB66+AI66</f>
        <v>0.85</v>
      </c>
      <c r="H66" s="135">
        <v>0</v>
      </c>
      <c r="I66" s="135">
        <v>0</v>
      </c>
      <c r="J66" s="139">
        <f>Q66+X66+AE66+AL66</f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96">
        <v>0.85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9">
        <f>AW66+BD66+BK66+BR66</f>
        <v>0</v>
      </c>
      <c r="AQ66" s="135">
        <f>O66</f>
        <v>0</v>
      </c>
      <c r="AR66" s="135">
        <f>P66</f>
        <v>0</v>
      </c>
      <c r="AS66" s="135">
        <f>Q66</f>
        <v>0</v>
      </c>
      <c r="AT66" s="135">
        <f>R66</f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f t="shared" ref="BW66:CC66" si="19">AU66</f>
        <v>0</v>
      </c>
      <c r="BX66" s="135">
        <f t="shared" si="19"/>
        <v>0</v>
      </c>
      <c r="BY66" s="135">
        <f t="shared" si="19"/>
        <v>0</v>
      </c>
      <c r="BZ66" s="135">
        <f t="shared" si="19"/>
        <v>0</v>
      </c>
      <c r="CA66" s="135">
        <f t="shared" si="19"/>
        <v>0</v>
      </c>
      <c r="CB66" s="135">
        <f t="shared" si="19"/>
        <v>0</v>
      </c>
      <c r="CC66" s="135">
        <f t="shared" si="19"/>
        <v>0</v>
      </c>
      <c r="CD66" s="135" t="s">
        <v>872</v>
      </c>
    </row>
    <row r="67" spans="1:82" s="216" customFormat="1" ht="33.75" customHeight="1" x14ac:dyDescent="0.2">
      <c r="A67" s="123" t="s">
        <v>883</v>
      </c>
      <c r="B67" s="124" t="s">
        <v>884</v>
      </c>
      <c r="C67" s="28" t="s">
        <v>872</v>
      </c>
      <c r="D67" s="28" t="s">
        <v>872</v>
      </c>
      <c r="E67" s="28" t="s">
        <v>872</v>
      </c>
      <c r="F67" s="28" t="s">
        <v>872</v>
      </c>
      <c r="G67" s="28" t="s">
        <v>872</v>
      </c>
      <c r="H67" s="28" t="s">
        <v>872</v>
      </c>
      <c r="I67" s="28" t="s">
        <v>872</v>
      </c>
      <c r="J67" s="28" t="s">
        <v>872</v>
      </c>
      <c r="K67" s="28" t="s">
        <v>872</v>
      </c>
      <c r="L67" s="28" t="s">
        <v>872</v>
      </c>
      <c r="M67" s="28" t="s">
        <v>872</v>
      </c>
      <c r="N67" s="28" t="s">
        <v>872</v>
      </c>
      <c r="O67" s="28" t="s">
        <v>872</v>
      </c>
      <c r="P67" s="28" t="s">
        <v>872</v>
      </c>
      <c r="Q67" s="28" t="s">
        <v>872</v>
      </c>
      <c r="R67" s="28" t="s">
        <v>872</v>
      </c>
      <c r="S67" s="28" t="s">
        <v>872</v>
      </c>
      <c r="T67" s="28" t="s">
        <v>872</v>
      </c>
      <c r="U67" s="28" t="s">
        <v>872</v>
      </c>
      <c r="V67" s="28" t="s">
        <v>872</v>
      </c>
      <c r="W67" s="28" t="s">
        <v>872</v>
      </c>
      <c r="X67" s="28" t="s">
        <v>872</v>
      </c>
      <c r="Y67" s="28" t="s">
        <v>872</v>
      </c>
      <c r="Z67" s="28" t="s">
        <v>872</v>
      </c>
      <c r="AA67" s="28" t="s">
        <v>872</v>
      </c>
      <c r="AB67" s="28" t="s">
        <v>872</v>
      </c>
      <c r="AC67" s="28" t="s">
        <v>872</v>
      </c>
      <c r="AD67" s="28" t="s">
        <v>872</v>
      </c>
      <c r="AE67" s="28" t="s">
        <v>872</v>
      </c>
      <c r="AF67" s="28" t="s">
        <v>872</v>
      </c>
      <c r="AG67" s="28" t="s">
        <v>872</v>
      </c>
      <c r="AH67" s="28" t="s">
        <v>872</v>
      </c>
      <c r="AI67" s="28" t="s">
        <v>872</v>
      </c>
      <c r="AJ67" s="28" t="s">
        <v>872</v>
      </c>
      <c r="AK67" s="28" t="s">
        <v>872</v>
      </c>
      <c r="AL67" s="28" t="s">
        <v>872</v>
      </c>
      <c r="AM67" s="28" t="s">
        <v>872</v>
      </c>
      <c r="AN67" s="28" t="s">
        <v>872</v>
      </c>
      <c r="AO67" s="28" t="s">
        <v>872</v>
      </c>
      <c r="AP67" s="28" t="s">
        <v>872</v>
      </c>
      <c r="AQ67" s="28" t="s">
        <v>872</v>
      </c>
      <c r="AR67" s="28" t="s">
        <v>872</v>
      </c>
      <c r="AS67" s="28" t="s">
        <v>872</v>
      </c>
      <c r="AT67" s="28" t="s">
        <v>872</v>
      </c>
      <c r="AU67" s="28" t="s">
        <v>872</v>
      </c>
      <c r="AV67" s="28" t="s">
        <v>872</v>
      </c>
      <c r="AW67" s="28" t="s">
        <v>872</v>
      </c>
      <c r="AX67" s="28" t="s">
        <v>872</v>
      </c>
      <c r="AY67" s="28" t="s">
        <v>872</v>
      </c>
      <c r="AZ67" s="28" t="s">
        <v>872</v>
      </c>
      <c r="BA67" s="28" t="s">
        <v>872</v>
      </c>
      <c r="BB67" s="28" t="s">
        <v>872</v>
      </c>
      <c r="BC67" s="28" t="s">
        <v>872</v>
      </c>
      <c r="BD67" s="28" t="s">
        <v>872</v>
      </c>
      <c r="BE67" s="28" t="s">
        <v>872</v>
      </c>
      <c r="BF67" s="28" t="s">
        <v>872</v>
      </c>
      <c r="BG67" s="28" t="s">
        <v>872</v>
      </c>
      <c r="BH67" s="28" t="s">
        <v>872</v>
      </c>
      <c r="BI67" s="28" t="s">
        <v>872</v>
      </c>
      <c r="BJ67" s="28" t="s">
        <v>872</v>
      </c>
      <c r="BK67" s="28" t="s">
        <v>872</v>
      </c>
      <c r="BL67" s="28" t="s">
        <v>872</v>
      </c>
      <c r="BM67" s="28" t="s">
        <v>872</v>
      </c>
      <c r="BN67" s="28" t="s">
        <v>872</v>
      </c>
      <c r="BO67" s="28" t="s">
        <v>872</v>
      </c>
      <c r="BP67" s="28" t="s">
        <v>872</v>
      </c>
      <c r="BQ67" s="28" t="s">
        <v>872</v>
      </c>
      <c r="BR67" s="28" t="s">
        <v>872</v>
      </c>
      <c r="BS67" s="28" t="s">
        <v>872</v>
      </c>
      <c r="BT67" s="28" t="s">
        <v>872</v>
      </c>
      <c r="BU67" s="28" t="s">
        <v>872</v>
      </c>
      <c r="BV67" s="28" t="s">
        <v>872</v>
      </c>
      <c r="BW67" s="28" t="s">
        <v>872</v>
      </c>
      <c r="BX67" s="28" t="s">
        <v>872</v>
      </c>
      <c r="BY67" s="28" t="s">
        <v>872</v>
      </c>
      <c r="BZ67" s="28" t="s">
        <v>872</v>
      </c>
      <c r="CA67" s="28" t="s">
        <v>872</v>
      </c>
      <c r="CB67" s="28" t="s">
        <v>872</v>
      </c>
      <c r="CC67" s="28" t="s">
        <v>872</v>
      </c>
      <c r="CD67" s="28" t="s">
        <v>872</v>
      </c>
    </row>
    <row r="68" spans="1:82" s="216" customFormat="1" ht="29.25" customHeight="1" x14ac:dyDescent="0.2">
      <c r="A68" s="123" t="s">
        <v>489</v>
      </c>
      <c r="B68" s="124" t="s">
        <v>885</v>
      </c>
      <c r="C68" s="28" t="s">
        <v>872</v>
      </c>
      <c r="D68" s="28" t="str">
        <f t="shared" ref="D68:BO68" si="20">D69</f>
        <v>нд</v>
      </c>
      <c r="E68" s="28">
        <f t="shared" si="20"/>
        <v>0</v>
      </c>
      <c r="F68" s="28">
        <f t="shared" si="20"/>
        <v>0</v>
      </c>
      <c r="G68" s="28">
        <f t="shared" si="20"/>
        <v>0</v>
      </c>
      <c r="H68" s="28">
        <f t="shared" si="20"/>
        <v>0</v>
      </c>
      <c r="I68" s="28">
        <f t="shared" si="20"/>
        <v>0</v>
      </c>
      <c r="J68" s="28">
        <f t="shared" si="20"/>
        <v>0</v>
      </c>
      <c r="K68" s="28">
        <f t="shared" si="20"/>
        <v>0</v>
      </c>
      <c r="L68" s="28">
        <f t="shared" si="20"/>
        <v>0</v>
      </c>
      <c r="M68" s="28">
        <f t="shared" si="20"/>
        <v>0</v>
      </c>
      <c r="N68" s="28">
        <f t="shared" si="20"/>
        <v>0</v>
      </c>
      <c r="O68" s="28">
        <f t="shared" si="20"/>
        <v>0</v>
      </c>
      <c r="P68" s="28">
        <f t="shared" si="20"/>
        <v>0</v>
      </c>
      <c r="Q68" s="28">
        <f t="shared" si="20"/>
        <v>0</v>
      </c>
      <c r="R68" s="28">
        <f t="shared" si="20"/>
        <v>0</v>
      </c>
      <c r="S68" s="28">
        <f t="shared" si="20"/>
        <v>0</v>
      </c>
      <c r="T68" s="28">
        <f t="shared" si="20"/>
        <v>0</v>
      </c>
      <c r="U68" s="28">
        <f t="shared" si="20"/>
        <v>0</v>
      </c>
      <c r="V68" s="28">
        <f t="shared" si="20"/>
        <v>0</v>
      </c>
      <c r="W68" s="28">
        <f t="shared" si="20"/>
        <v>0</v>
      </c>
      <c r="X68" s="28">
        <f t="shared" si="20"/>
        <v>0</v>
      </c>
      <c r="Y68" s="28">
        <f t="shared" si="20"/>
        <v>0</v>
      </c>
      <c r="Z68" s="28">
        <f t="shared" si="20"/>
        <v>0</v>
      </c>
      <c r="AA68" s="28">
        <f t="shared" si="20"/>
        <v>0</v>
      </c>
      <c r="AB68" s="28">
        <f t="shared" si="20"/>
        <v>0</v>
      </c>
      <c r="AC68" s="28">
        <f t="shared" si="20"/>
        <v>0</v>
      </c>
      <c r="AD68" s="28">
        <f t="shared" si="20"/>
        <v>0</v>
      </c>
      <c r="AE68" s="28">
        <f t="shared" si="20"/>
        <v>0</v>
      </c>
      <c r="AF68" s="28">
        <f t="shared" si="20"/>
        <v>0</v>
      </c>
      <c r="AG68" s="28">
        <f t="shared" si="20"/>
        <v>0</v>
      </c>
      <c r="AH68" s="28">
        <f t="shared" si="20"/>
        <v>0</v>
      </c>
      <c r="AI68" s="28">
        <f t="shared" si="20"/>
        <v>0</v>
      </c>
      <c r="AJ68" s="28">
        <f t="shared" si="20"/>
        <v>0</v>
      </c>
      <c r="AK68" s="28">
        <f t="shared" si="20"/>
        <v>0</v>
      </c>
      <c r="AL68" s="28">
        <f t="shared" si="20"/>
        <v>0</v>
      </c>
      <c r="AM68" s="28">
        <f t="shared" si="20"/>
        <v>0</v>
      </c>
      <c r="AN68" s="28">
        <f t="shared" si="20"/>
        <v>0</v>
      </c>
      <c r="AO68" s="28">
        <f t="shared" si="20"/>
        <v>0</v>
      </c>
      <c r="AP68" s="28">
        <f t="shared" si="20"/>
        <v>0</v>
      </c>
      <c r="AQ68" s="28">
        <f t="shared" si="20"/>
        <v>0</v>
      </c>
      <c r="AR68" s="28">
        <f t="shared" si="20"/>
        <v>0</v>
      </c>
      <c r="AS68" s="28">
        <f t="shared" si="20"/>
        <v>0</v>
      </c>
      <c r="AT68" s="28">
        <f t="shared" si="20"/>
        <v>0</v>
      </c>
      <c r="AU68" s="28">
        <f t="shared" si="20"/>
        <v>0</v>
      </c>
      <c r="AV68" s="28">
        <f t="shared" si="20"/>
        <v>0</v>
      </c>
      <c r="AW68" s="28">
        <f t="shared" si="20"/>
        <v>0</v>
      </c>
      <c r="AX68" s="28">
        <f t="shared" si="20"/>
        <v>0</v>
      </c>
      <c r="AY68" s="28">
        <f t="shared" si="20"/>
        <v>0</v>
      </c>
      <c r="AZ68" s="28">
        <f t="shared" si="20"/>
        <v>0</v>
      </c>
      <c r="BA68" s="28">
        <f t="shared" si="20"/>
        <v>0</v>
      </c>
      <c r="BB68" s="28">
        <f t="shared" si="20"/>
        <v>0</v>
      </c>
      <c r="BC68" s="28">
        <f t="shared" si="20"/>
        <v>0</v>
      </c>
      <c r="BD68" s="28">
        <f t="shared" si="20"/>
        <v>0</v>
      </c>
      <c r="BE68" s="28">
        <f t="shared" si="20"/>
        <v>0</v>
      </c>
      <c r="BF68" s="28">
        <f t="shared" si="20"/>
        <v>0</v>
      </c>
      <c r="BG68" s="28">
        <f t="shared" si="20"/>
        <v>0</v>
      </c>
      <c r="BH68" s="28">
        <f t="shared" si="20"/>
        <v>0</v>
      </c>
      <c r="BI68" s="28">
        <f t="shared" si="20"/>
        <v>0</v>
      </c>
      <c r="BJ68" s="28">
        <f t="shared" si="20"/>
        <v>0</v>
      </c>
      <c r="BK68" s="28">
        <f t="shared" si="20"/>
        <v>0</v>
      </c>
      <c r="BL68" s="28">
        <f t="shared" si="20"/>
        <v>0</v>
      </c>
      <c r="BM68" s="28">
        <f t="shared" si="20"/>
        <v>0</v>
      </c>
      <c r="BN68" s="28">
        <f t="shared" si="20"/>
        <v>0</v>
      </c>
      <c r="BO68" s="28">
        <f t="shared" si="20"/>
        <v>0</v>
      </c>
      <c r="BP68" s="28">
        <f t="shared" ref="BP68:CD68" si="21">BP69</f>
        <v>0</v>
      </c>
      <c r="BQ68" s="28">
        <f t="shared" si="21"/>
        <v>0</v>
      </c>
      <c r="BR68" s="28">
        <f t="shared" si="21"/>
        <v>0</v>
      </c>
      <c r="BS68" s="28">
        <f t="shared" si="21"/>
        <v>0</v>
      </c>
      <c r="BT68" s="28">
        <f t="shared" si="21"/>
        <v>0</v>
      </c>
      <c r="BU68" s="28">
        <f t="shared" si="21"/>
        <v>0</v>
      </c>
      <c r="BV68" s="28">
        <f t="shared" si="21"/>
        <v>0</v>
      </c>
      <c r="BW68" s="28">
        <f t="shared" si="21"/>
        <v>0</v>
      </c>
      <c r="BX68" s="28">
        <f t="shared" si="21"/>
        <v>0</v>
      </c>
      <c r="BY68" s="28">
        <f t="shared" si="21"/>
        <v>0</v>
      </c>
      <c r="BZ68" s="28">
        <f t="shared" si="21"/>
        <v>0</v>
      </c>
      <c r="CA68" s="28">
        <f t="shared" si="21"/>
        <v>0</v>
      </c>
      <c r="CB68" s="28">
        <f t="shared" si="21"/>
        <v>0</v>
      </c>
      <c r="CC68" s="28">
        <f t="shared" si="21"/>
        <v>0</v>
      </c>
      <c r="CD68" s="28">
        <f t="shared" si="21"/>
        <v>0</v>
      </c>
    </row>
    <row r="69" spans="1:82" s="216" customFormat="1" ht="27" customHeight="1" outlineLevel="1" x14ac:dyDescent="0.2">
      <c r="A69" s="130" t="s">
        <v>491</v>
      </c>
      <c r="B69" s="131" t="s">
        <v>886</v>
      </c>
      <c r="C69" s="132" t="s">
        <v>872</v>
      </c>
      <c r="D69" s="132" t="s">
        <v>872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0</v>
      </c>
      <c r="AR69" s="132">
        <v>0</v>
      </c>
      <c r="AS69" s="132">
        <v>0</v>
      </c>
      <c r="AT69" s="132">
        <v>0</v>
      </c>
      <c r="AU69" s="132">
        <v>0</v>
      </c>
      <c r="AV69" s="132">
        <v>0</v>
      </c>
      <c r="AW69" s="132">
        <v>0</v>
      </c>
      <c r="AX69" s="132">
        <v>0</v>
      </c>
      <c r="AY69" s="132">
        <v>0</v>
      </c>
      <c r="AZ69" s="132">
        <v>0</v>
      </c>
      <c r="BA69" s="132">
        <v>0</v>
      </c>
      <c r="BB69" s="132">
        <v>0</v>
      </c>
      <c r="BC69" s="132">
        <v>0</v>
      </c>
      <c r="BD69" s="132">
        <v>0</v>
      </c>
      <c r="BE69" s="132">
        <v>0</v>
      </c>
      <c r="BF69" s="132">
        <v>0</v>
      </c>
      <c r="BG69" s="132">
        <v>0</v>
      </c>
      <c r="BH69" s="132">
        <v>0</v>
      </c>
      <c r="BI69" s="132">
        <v>0</v>
      </c>
      <c r="BJ69" s="132">
        <v>0</v>
      </c>
      <c r="BK69" s="132">
        <v>0</v>
      </c>
      <c r="BL69" s="132">
        <v>0</v>
      </c>
      <c r="BM69" s="132">
        <v>0</v>
      </c>
      <c r="BN69" s="132">
        <v>0</v>
      </c>
      <c r="BO69" s="132">
        <v>0</v>
      </c>
      <c r="BP69" s="132">
        <v>0</v>
      </c>
      <c r="BQ69" s="132">
        <v>0</v>
      </c>
      <c r="BR69" s="132">
        <v>0</v>
      </c>
      <c r="BS69" s="132">
        <v>0</v>
      </c>
      <c r="BT69" s="132">
        <v>0</v>
      </c>
      <c r="BU69" s="132">
        <v>0</v>
      </c>
      <c r="BV69" s="132">
        <v>0</v>
      </c>
      <c r="BW69" s="132">
        <v>0</v>
      </c>
      <c r="BX69" s="132">
        <v>0</v>
      </c>
      <c r="BY69" s="132">
        <v>0</v>
      </c>
      <c r="BZ69" s="132">
        <v>0</v>
      </c>
      <c r="CA69" s="132">
        <v>0</v>
      </c>
      <c r="CB69" s="132">
        <v>0</v>
      </c>
      <c r="CC69" s="132">
        <v>0</v>
      </c>
      <c r="CD69" s="132">
        <v>0</v>
      </c>
    </row>
    <row r="70" spans="1:82" s="216" customFormat="1" ht="27" customHeight="1" outlineLevel="1" x14ac:dyDescent="0.2">
      <c r="A70" s="123" t="s">
        <v>494</v>
      </c>
      <c r="B70" s="124" t="s">
        <v>887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8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8">
        <v>0</v>
      </c>
      <c r="AS70" s="28">
        <v>0</v>
      </c>
      <c r="AT70" s="28">
        <v>0</v>
      </c>
      <c r="AU70" s="28">
        <v>0</v>
      </c>
      <c r="AV70" s="28">
        <v>0</v>
      </c>
      <c r="AW70" s="28">
        <v>0</v>
      </c>
      <c r="AX70" s="28">
        <v>0</v>
      </c>
      <c r="AY70" s="28">
        <v>0</v>
      </c>
      <c r="AZ70" s="28">
        <v>0</v>
      </c>
      <c r="BA70" s="28">
        <v>0</v>
      </c>
      <c r="BB70" s="28">
        <v>0</v>
      </c>
      <c r="BC70" s="28">
        <v>0</v>
      </c>
      <c r="BD70" s="28">
        <v>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8">
        <v>0</v>
      </c>
      <c r="BK70" s="28">
        <v>0</v>
      </c>
      <c r="BL70" s="28">
        <v>0</v>
      </c>
      <c r="BM70" s="28">
        <v>0</v>
      </c>
      <c r="BN70" s="28">
        <v>0</v>
      </c>
      <c r="BO70" s="28">
        <v>0</v>
      </c>
      <c r="BP70" s="28">
        <v>0</v>
      </c>
      <c r="BQ70" s="28">
        <v>0</v>
      </c>
      <c r="BR70" s="28">
        <v>0</v>
      </c>
      <c r="BS70" s="28">
        <v>0</v>
      </c>
      <c r="BT70" s="28">
        <v>0</v>
      </c>
      <c r="BU70" s="28">
        <v>0</v>
      </c>
      <c r="BV70" s="28">
        <v>0</v>
      </c>
      <c r="BW70" s="28">
        <v>0</v>
      </c>
      <c r="BX70" s="28">
        <v>0</v>
      </c>
      <c r="BY70" s="28">
        <v>0</v>
      </c>
      <c r="BZ70" s="28">
        <v>0</v>
      </c>
      <c r="CA70" s="28">
        <v>0</v>
      </c>
      <c r="CB70" s="28">
        <v>0</v>
      </c>
      <c r="CC70" s="28">
        <v>0</v>
      </c>
      <c r="CD70" s="28">
        <v>0</v>
      </c>
    </row>
    <row r="71" spans="1:82" s="216" customFormat="1" ht="25.5" customHeight="1" outlineLevel="1" x14ac:dyDescent="0.2">
      <c r="A71" s="123" t="s">
        <v>495</v>
      </c>
      <c r="B71" s="124" t="s">
        <v>888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8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  <c r="AT71" s="28">
        <v>0</v>
      </c>
      <c r="AU71" s="28">
        <v>0</v>
      </c>
      <c r="AV71" s="28">
        <v>0</v>
      </c>
      <c r="AW71" s="28">
        <v>0</v>
      </c>
      <c r="AX71" s="28"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v>0</v>
      </c>
      <c r="BD71" s="28"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8">
        <v>0</v>
      </c>
      <c r="BK71" s="28">
        <v>0</v>
      </c>
      <c r="BL71" s="28">
        <v>0</v>
      </c>
      <c r="BM71" s="28">
        <v>0</v>
      </c>
      <c r="BN71" s="28">
        <v>0</v>
      </c>
      <c r="BO71" s="28">
        <v>0</v>
      </c>
      <c r="BP71" s="28">
        <v>0</v>
      </c>
      <c r="BQ71" s="28">
        <v>0</v>
      </c>
      <c r="BR71" s="28">
        <v>0</v>
      </c>
      <c r="BS71" s="28">
        <v>0</v>
      </c>
      <c r="BT71" s="28">
        <v>0</v>
      </c>
      <c r="BU71" s="28">
        <v>0</v>
      </c>
      <c r="BV71" s="28">
        <v>0</v>
      </c>
      <c r="BW71" s="28">
        <v>0</v>
      </c>
      <c r="BX71" s="28">
        <v>0</v>
      </c>
      <c r="BY71" s="28">
        <v>0</v>
      </c>
      <c r="BZ71" s="28">
        <v>0</v>
      </c>
      <c r="CA71" s="28">
        <v>0</v>
      </c>
      <c r="CB71" s="28">
        <v>0</v>
      </c>
      <c r="CC71" s="28">
        <v>0</v>
      </c>
      <c r="CD71" s="28">
        <v>0</v>
      </c>
    </row>
    <row r="72" spans="1:82" s="216" customFormat="1" ht="24.75" customHeight="1" outlineLevel="1" x14ac:dyDescent="0.2">
      <c r="A72" s="123" t="s">
        <v>496</v>
      </c>
      <c r="B72" s="124" t="s">
        <v>889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8">
        <v>0</v>
      </c>
      <c r="AS72" s="28">
        <v>0</v>
      </c>
      <c r="AT72" s="28">
        <v>0</v>
      </c>
      <c r="AU72" s="28">
        <v>0</v>
      </c>
      <c r="AV72" s="28">
        <v>0</v>
      </c>
      <c r="AW72" s="28">
        <v>0</v>
      </c>
      <c r="AX72" s="28">
        <v>0</v>
      </c>
      <c r="AY72" s="28">
        <v>0</v>
      </c>
      <c r="AZ72" s="28">
        <v>0</v>
      </c>
      <c r="BA72" s="28">
        <v>0</v>
      </c>
      <c r="BB72" s="28">
        <v>0</v>
      </c>
      <c r="BC72" s="28">
        <v>0</v>
      </c>
      <c r="BD72" s="28">
        <v>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8">
        <v>0</v>
      </c>
      <c r="BK72" s="28">
        <v>0</v>
      </c>
      <c r="BL72" s="28">
        <v>0</v>
      </c>
      <c r="BM72" s="28">
        <v>0</v>
      </c>
      <c r="BN72" s="28">
        <v>0</v>
      </c>
      <c r="BO72" s="28">
        <v>0</v>
      </c>
      <c r="BP72" s="28">
        <v>0</v>
      </c>
      <c r="BQ72" s="28">
        <v>0</v>
      </c>
      <c r="BR72" s="28">
        <v>0</v>
      </c>
      <c r="BS72" s="28">
        <v>0</v>
      </c>
      <c r="BT72" s="28">
        <v>0</v>
      </c>
      <c r="BU72" s="28">
        <v>0</v>
      </c>
      <c r="BV72" s="28">
        <v>0</v>
      </c>
      <c r="BW72" s="28">
        <v>0</v>
      </c>
      <c r="BX72" s="28">
        <v>0</v>
      </c>
      <c r="BY72" s="28">
        <v>0</v>
      </c>
      <c r="BZ72" s="28">
        <v>0</v>
      </c>
      <c r="CA72" s="28">
        <v>0</v>
      </c>
      <c r="CB72" s="28">
        <v>0</v>
      </c>
      <c r="CC72" s="28">
        <v>0</v>
      </c>
      <c r="CD72" s="28">
        <v>0</v>
      </c>
    </row>
    <row r="73" spans="1:82" s="216" customFormat="1" ht="26.25" customHeight="1" outlineLevel="1" x14ac:dyDescent="0.2">
      <c r="A73" s="123" t="s">
        <v>497</v>
      </c>
      <c r="B73" s="124" t="s">
        <v>890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8">
        <v>0</v>
      </c>
      <c r="AS73" s="28">
        <v>0</v>
      </c>
      <c r="AT73" s="28">
        <v>0</v>
      </c>
      <c r="AU73" s="28">
        <v>0</v>
      </c>
      <c r="AV73" s="28">
        <v>0</v>
      </c>
      <c r="AW73" s="28">
        <v>0</v>
      </c>
      <c r="AX73" s="28">
        <v>0</v>
      </c>
      <c r="AY73" s="28">
        <v>0</v>
      </c>
      <c r="AZ73" s="28">
        <v>0</v>
      </c>
      <c r="BA73" s="28">
        <v>0</v>
      </c>
      <c r="BB73" s="28">
        <v>0</v>
      </c>
      <c r="BC73" s="28">
        <v>0</v>
      </c>
      <c r="BD73" s="28">
        <v>0</v>
      </c>
      <c r="BE73" s="28">
        <v>0</v>
      </c>
      <c r="BF73" s="28">
        <v>0</v>
      </c>
      <c r="BG73" s="28">
        <v>0</v>
      </c>
      <c r="BH73" s="28">
        <v>0</v>
      </c>
      <c r="BI73" s="28">
        <v>0</v>
      </c>
      <c r="BJ73" s="28">
        <v>0</v>
      </c>
      <c r="BK73" s="28">
        <v>0</v>
      </c>
      <c r="BL73" s="28">
        <v>0</v>
      </c>
      <c r="BM73" s="28">
        <v>0</v>
      </c>
      <c r="BN73" s="28">
        <v>0</v>
      </c>
      <c r="BO73" s="28">
        <v>0</v>
      </c>
      <c r="BP73" s="28">
        <v>0</v>
      </c>
      <c r="BQ73" s="28">
        <v>0</v>
      </c>
      <c r="BR73" s="28">
        <v>0</v>
      </c>
      <c r="BS73" s="28">
        <v>0</v>
      </c>
      <c r="BT73" s="28">
        <v>0</v>
      </c>
      <c r="BU73" s="28">
        <v>0</v>
      </c>
      <c r="BV73" s="28">
        <v>0</v>
      </c>
      <c r="BW73" s="28">
        <v>0</v>
      </c>
      <c r="BX73" s="28">
        <v>0</v>
      </c>
      <c r="BY73" s="28">
        <v>0</v>
      </c>
      <c r="BZ73" s="28">
        <v>0</v>
      </c>
      <c r="CA73" s="28">
        <v>0</v>
      </c>
      <c r="CB73" s="28">
        <v>0</v>
      </c>
      <c r="CC73" s="28">
        <v>0</v>
      </c>
      <c r="CD73" s="28">
        <v>0</v>
      </c>
    </row>
    <row r="74" spans="1:82" s="216" customFormat="1" ht="33.75" customHeight="1" outlineLevel="1" x14ac:dyDescent="0.2">
      <c r="A74" s="123" t="s">
        <v>498</v>
      </c>
      <c r="B74" s="124" t="s">
        <v>891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8">
        <v>0</v>
      </c>
      <c r="AS74" s="28">
        <v>0</v>
      </c>
      <c r="AT74" s="28">
        <v>0</v>
      </c>
      <c r="AU74" s="28">
        <v>0</v>
      </c>
      <c r="AV74" s="28">
        <v>0</v>
      </c>
      <c r="AW74" s="28">
        <v>0</v>
      </c>
      <c r="AX74" s="28">
        <v>0</v>
      </c>
      <c r="AY74" s="28">
        <v>0</v>
      </c>
      <c r="AZ74" s="28">
        <v>0</v>
      </c>
      <c r="BA74" s="28">
        <v>0</v>
      </c>
      <c r="BB74" s="28">
        <v>0</v>
      </c>
      <c r="BC74" s="28">
        <v>0</v>
      </c>
      <c r="BD74" s="28">
        <v>0</v>
      </c>
      <c r="BE74" s="28">
        <v>0</v>
      </c>
      <c r="BF74" s="28">
        <v>0</v>
      </c>
      <c r="BG74" s="28">
        <v>0</v>
      </c>
      <c r="BH74" s="28">
        <v>0</v>
      </c>
      <c r="BI74" s="28">
        <v>0</v>
      </c>
      <c r="BJ74" s="28">
        <v>0</v>
      </c>
      <c r="BK74" s="28">
        <v>0</v>
      </c>
      <c r="BL74" s="28">
        <v>0</v>
      </c>
      <c r="BM74" s="28">
        <v>0</v>
      </c>
      <c r="BN74" s="28">
        <v>0</v>
      </c>
      <c r="BO74" s="28">
        <v>0</v>
      </c>
      <c r="BP74" s="28">
        <v>0</v>
      </c>
      <c r="BQ74" s="28">
        <v>0</v>
      </c>
      <c r="BR74" s="28">
        <v>0</v>
      </c>
      <c r="BS74" s="28">
        <v>0</v>
      </c>
      <c r="BT74" s="28">
        <v>0</v>
      </c>
      <c r="BU74" s="28">
        <v>0</v>
      </c>
      <c r="BV74" s="28">
        <v>0</v>
      </c>
      <c r="BW74" s="28">
        <v>0</v>
      </c>
      <c r="BX74" s="28">
        <v>0</v>
      </c>
      <c r="BY74" s="28">
        <v>0</v>
      </c>
      <c r="BZ74" s="28">
        <v>0</v>
      </c>
      <c r="CA74" s="28">
        <v>0</v>
      </c>
      <c r="CB74" s="28">
        <v>0</v>
      </c>
      <c r="CC74" s="28">
        <v>0</v>
      </c>
      <c r="CD74" s="28">
        <v>0</v>
      </c>
    </row>
    <row r="75" spans="1:82" s="216" customFormat="1" ht="24.75" customHeight="1" outlineLevel="1" x14ac:dyDescent="0.2">
      <c r="A75" s="123" t="s">
        <v>499</v>
      </c>
      <c r="B75" s="124" t="s">
        <v>892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  <c r="AT75" s="28">
        <v>0</v>
      </c>
      <c r="AU75" s="28">
        <v>0</v>
      </c>
      <c r="AV75" s="28">
        <v>0</v>
      </c>
      <c r="AW75" s="28">
        <v>0</v>
      </c>
      <c r="AX75" s="28">
        <v>0</v>
      </c>
      <c r="AY75" s="28">
        <v>0</v>
      </c>
      <c r="AZ75" s="28">
        <v>0</v>
      </c>
      <c r="BA75" s="28">
        <v>0</v>
      </c>
      <c r="BB75" s="28">
        <v>0</v>
      </c>
      <c r="BC75" s="28">
        <v>0</v>
      </c>
      <c r="BD75" s="28">
        <v>0</v>
      </c>
      <c r="BE75" s="28">
        <v>0</v>
      </c>
      <c r="BF75" s="28">
        <v>0</v>
      </c>
      <c r="BG75" s="28">
        <v>0</v>
      </c>
      <c r="BH75" s="28">
        <v>0</v>
      </c>
      <c r="BI75" s="28">
        <v>0</v>
      </c>
      <c r="BJ75" s="28">
        <v>0</v>
      </c>
      <c r="BK75" s="28">
        <v>0</v>
      </c>
      <c r="BL75" s="28">
        <v>0</v>
      </c>
      <c r="BM75" s="28">
        <v>0</v>
      </c>
      <c r="BN75" s="28">
        <v>0</v>
      </c>
      <c r="BO75" s="28">
        <v>0</v>
      </c>
      <c r="BP75" s="28">
        <v>0</v>
      </c>
      <c r="BQ75" s="28">
        <v>0</v>
      </c>
      <c r="BR75" s="28">
        <v>0</v>
      </c>
      <c r="BS75" s="28">
        <v>0</v>
      </c>
      <c r="BT75" s="28">
        <v>0</v>
      </c>
      <c r="BU75" s="28">
        <v>0</v>
      </c>
      <c r="BV75" s="28">
        <v>0</v>
      </c>
      <c r="BW75" s="28">
        <v>0</v>
      </c>
      <c r="BX75" s="28">
        <v>0</v>
      </c>
      <c r="BY75" s="28">
        <v>0</v>
      </c>
      <c r="BZ75" s="28">
        <v>0</v>
      </c>
      <c r="CA75" s="28">
        <v>0</v>
      </c>
      <c r="CB75" s="28">
        <v>0</v>
      </c>
      <c r="CC75" s="28">
        <v>0</v>
      </c>
      <c r="CD75" s="28">
        <v>0</v>
      </c>
    </row>
    <row r="76" spans="1:82" s="216" customFormat="1" ht="25.5" customHeight="1" outlineLevel="1" x14ac:dyDescent="0.2">
      <c r="A76" s="123" t="s">
        <v>893</v>
      </c>
      <c r="B76" s="124" t="s">
        <v>894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8">
        <v>0</v>
      </c>
      <c r="AS76" s="28">
        <v>0</v>
      </c>
      <c r="AT76" s="28">
        <v>0</v>
      </c>
      <c r="AU76" s="28">
        <v>0</v>
      </c>
      <c r="AV76" s="28">
        <v>0</v>
      </c>
      <c r="AW76" s="28">
        <v>0</v>
      </c>
      <c r="AX76" s="28">
        <v>0</v>
      </c>
      <c r="AY76" s="28">
        <v>0</v>
      </c>
      <c r="AZ76" s="28">
        <v>0</v>
      </c>
      <c r="BA76" s="28">
        <v>0</v>
      </c>
      <c r="BB76" s="28">
        <v>0</v>
      </c>
      <c r="BC76" s="28">
        <v>0</v>
      </c>
      <c r="BD76" s="28">
        <v>0</v>
      </c>
      <c r="BE76" s="28">
        <v>0</v>
      </c>
      <c r="BF76" s="28">
        <v>0</v>
      </c>
      <c r="BG76" s="28">
        <v>0</v>
      </c>
      <c r="BH76" s="28">
        <v>0</v>
      </c>
      <c r="BI76" s="28">
        <v>0</v>
      </c>
      <c r="BJ76" s="28">
        <v>0</v>
      </c>
      <c r="BK76" s="28">
        <v>0</v>
      </c>
      <c r="BL76" s="28">
        <v>0</v>
      </c>
      <c r="BM76" s="28">
        <v>0</v>
      </c>
      <c r="BN76" s="28">
        <v>0</v>
      </c>
      <c r="BO76" s="28">
        <v>0</v>
      </c>
      <c r="BP76" s="28">
        <v>0</v>
      </c>
      <c r="BQ76" s="28">
        <v>0</v>
      </c>
      <c r="BR76" s="28">
        <v>0</v>
      </c>
      <c r="BS76" s="28">
        <v>0</v>
      </c>
      <c r="BT76" s="28">
        <v>0</v>
      </c>
      <c r="BU76" s="28">
        <v>0</v>
      </c>
      <c r="BV76" s="28">
        <v>0</v>
      </c>
      <c r="BW76" s="28">
        <v>0</v>
      </c>
      <c r="BX76" s="28">
        <v>0</v>
      </c>
      <c r="BY76" s="28">
        <v>0</v>
      </c>
      <c r="BZ76" s="28">
        <v>0</v>
      </c>
      <c r="CA76" s="28">
        <v>0</v>
      </c>
      <c r="CB76" s="28">
        <v>0</v>
      </c>
      <c r="CC76" s="28">
        <v>0</v>
      </c>
      <c r="CD76" s="28">
        <v>0</v>
      </c>
    </row>
    <row r="77" spans="1:82" s="216" customFormat="1" ht="28.5" customHeight="1" x14ac:dyDescent="0.2">
      <c r="A77" s="123" t="s">
        <v>895</v>
      </c>
      <c r="B77" s="124" t="s">
        <v>896</v>
      </c>
      <c r="C77" s="28" t="s">
        <v>872</v>
      </c>
      <c r="D77" s="28" t="s">
        <v>872</v>
      </c>
      <c r="E77" s="28" t="s">
        <v>872</v>
      </c>
      <c r="F77" s="28" t="s">
        <v>872</v>
      </c>
      <c r="G77" s="28" t="s">
        <v>872</v>
      </c>
      <c r="H77" s="28" t="s">
        <v>872</v>
      </c>
      <c r="I77" s="28" t="s">
        <v>872</v>
      </c>
      <c r="J77" s="28" t="s">
        <v>872</v>
      </c>
      <c r="K77" s="28" t="s">
        <v>872</v>
      </c>
      <c r="L77" s="28" t="s">
        <v>872</v>
      </c>
      <c r="M77" s="28" t="s">
        <v>872</v>
      </c>
      <c r="N77" s="28" t="s">
        <v>872</v>
      </c>
      <c r="O77" s="28" t="s">
        <v>872</v>
      </c>
      <c r="P77" s="28" t="s">
        <v>872</v>
      </c>
      <c r="Q77" s="28" t="s">
        <v>872</v>
      </c>
      <c r="R77" s="28" t="s">
        <v>872</v>
      </c>
      <c r="S77" s="28" t="s">
        <v>872</v>
      </c>
      <c r="T77" s="28" t="s">
        <v>872</v>
      </c>
      <c r="U77" s="28" t="s">
        <v>872</v>
      </c>
      <c r="V77" s="28" t="s">
        <v>872</v>
      </c>
      <c r="W77" s="28" t="s">
        <v>872</v>
      </c>
      <c r="X77" s="28" t="s">
        <v>872</v>
      </c>
      <c r="Y77" s="28" t="s">
        <v>872</v>
      </c>
      <c r="Z77" s="28" t="s">
        <v>872</v>
      </c>
      <c r="AA77" s="28" t="s">
        <v>872</v>
      </c>
      <c r="AB77" s="28" t="s">
        <v>872</v>
      </c>
      <c r="AC77" s="28" t="s">
        <v>872</v>
      </c>
      <c r="AD77" s="28" t="s">
        <v>872</v>
      </c>
      <c r="AE77" s="28" t="s">
        <v>872</v>
      </c>
      <c r="AF77" s="28" t="s">
        <v>872</v>
      </c>
      <c r="AG77" s="28" t="s">
        <v>872</v>
      </c>
      <c r="AH77" s="28" t="s">
        <v>872</v>
      </c>
      <c r="AI77" s="28" t="s">
        <v>872</v>
      </c>
      <c r="AJ77" s="28" t="s">
        <v>872</v>
      </c>
      <c r="AK77" s="28" t="s">
        <v>872</v>
      </c>
      <c r="AL77" s="28" t="s">
        <v>872</v>
      </c>
      <c r="AM77" s="28" t="s">
        <v>872</v>
      </c>
      <c r="AN77" s="28" t="s">
        <v>872</v>
      </c>
      <c r="AO77" s="28" t="s">
        <v>872</v>
      </c>
      <c r="AP77" s="28" t="s">
        <v>872</v>
      </c>
      <c r="AQ77" s="28" t="s">
        <v>872</v>
      </c>
      <c r="AR77" s="28" t="s">
        <v>872</v>
      </c>
      <c r="AS77" s="28" t="s">
        <v>872</v>
      </c>
      <c r="AT77" s="28" t="s">
        <v>872</v>
      </c>
      <c r="AU77" s="28" t="s">
        <v>872</v>
      </c>
      <c r="AV77" s="28" t="s">
        <v>872</v>
      </c>
      <c r="AW77" s="28" t="s">
        <v>872</v>
      </c>
      <c r="AX77" s="28" t="s">
        <v>872</v>
      </c>
      <c r="AY77" s="28" t="s">
        <v>872</v>
      </c>
      <c r="AZ77" s="28" t="s">
        <v>872</v>
      </c>
      <c r="BA77" s="28" t="s">
        <v>872</v>
      </c>
      <c r="BB77" s="28" t="s">
        <v>872</v>
      </c>
      <c r="BC77" s="28" t="s">
        <v>872</v>
      </c>
      <c r="BD77" s="28" t="s">
        <v>872</v>
      </c>
      <c r="BE77" s="28" t="s">
        <v>872</v>
      </c>
      <c r="BF77" s="28" t="s">
        <v>872</v>
      </c>
      <c r="BG77" s="28" t="s">
        <v>872</v>
      </c>
      <c r="BH77" s="28" t="s">
        <v>872</v>
      </c>
      <c r="BI77" s="28" t="s">
        <v>872</v>
      </c>
      <c r="BJ77" s="28" t="s">
        <v>872</v>
      </c>
      <c r="BK77" s="28" t="s">
        <v>872</v>
      </c>
      <c r="BL77" s="28" t="s">
        <v>872</v>
      </c>
      <c r="BM77" s="28" t="s">
        <v>872</v>
      </c>
      <c r="BN77" s="28" t="s">
        <v>872</v>
      </c>
      <c r="BO77" s="28" t="s">
        <v>872</v>
      </c>
      <c r="BP77" s="28" t="s">
        <v>872</v>
      </c>
      <c r="BQ77" s="28" t="s">
        <v>872</v>
      </c>
      <c r="BR77" s="28" t="s">
        <v>872</v>
      </c>
      <c r="BS77" s="28" t="s">
        <v>872</v>
      </c>
      <c r="BT77" s="28" t="s">
        <v>872</v>
      </c>
      <c r="BU77" s="28" t="s">
        <v>872</v>
      </c>
      <c r="BV77" s="28" t="s">
        <v>872</v>
      </c>
      <c r="BW77" s="28" t="s">
        <v>872</v>
      </c>
      <c r="BX77" s="28" t="s">
        <v>872</v>
      </c>
      <c r="BY77" s="28" t="s">
        <v>872</v>
      </c>
      <c r="BZ77" s="28" t="s">
        <v>872</v>
      </c>
      <c r="CA77" s="28" t="s">
        <v>872</v>
      </c>
      <c r="CB77" s="28" t="s">
        <v>872</v>
      </c>
      <c r="CC77" s="28" t="s">
        <v>872</v>
      </c>
      <c r="CD77" s="28" t="s">
        <v>872</v>
      </c>
    </row>
    <row r="78" spans="1:82" s="216" customFormat="1" ht="33.75" hidden="1" customHeight="1" outlineLevel="1" x14ac:dyDescent="0.2">
      <c r="A78" s="123" t="s">
        <v>897</v>
      </c>
      <c r="B78" s="124" t="s">
        <v>898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8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8">
        <v>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0</v>
      </c>
      <c r="AZ78" s="28">
        <v>0</v>
      </c>
      <c r="BA78" s="28">
        <v>0</v>
      </c>
      <c r="BB78" s="28">
        <v>0</v>
      </c>
      <c r="BC78" s="28">
        <v>0</v>
      </c>
      <c r="BD78" s="28">
        <v>0</v>
      </c>
      <c r="BE78" s="28">
        <v>0</v>
      </c>
      <c r="BF78" s="28">
        <v>0</v>
      </c>
      <c r="BG78" s="28">
        <v>0</v>
      </c>
      <c r="BH78" s="28">
        <v>0</v>
      </c>
      <c r="BI78" s="28">
        <v>0</v>
      </c>
      <c r="BJ78" s="28">
        <v>0</v>
      </c>
      <c r="BK78" s="28">
        <v>0</v>
      </c>
      <c r="BL78" s="28">
        <v>0</v>
      </c>
      <c r="BM78" s="28">
        <v>0</v>
      </c>
      <c r="BN78" s="28">
        <v>0</v>
      </c>
      <c r="BO78" s="28">
        <v>0</v>
      </c>
      <c r="BP78" s="28">
        <v>0</v>
      </c>
      <c r="BQ78" s="28">
        <v>0</v>
      </c>
      <c r="BR78" s="28">
        <v>0</v>
      </c>
      <c r="BS78" s="28">
        <v>0</v>
      </c>
      <c r="BT78" s="28">
        <v>0</v>
      </c>
      <c r="BU78" s="28">
        <v>0</v>
      </c>
      <c r="BV78" s="28">
        <v>0</v>
      </c>
      <c r="BW78" s="28">
        <v>0</v>
      </c>
      <c r="BX78" s="28">
        <v>0</v>
      </c>
      <c r="BY78" s="28">
        <v>0</v>
      </c>
      <c r="BZ78" s="28">
        <v>0</v>
      </c>
      <c r="CA78" s="28">
        <v>0</v>
      </c>
      <c r="CB78" s="28">
        <v>0</v>
      </c>
      <c r="CC78" s="28">
        <v>0</v>
      </c>
      <c r="CD78" s="28">
        <v>0</v>
      </c>
    </row>
    <row r="79" spans="1:82" s="216" customFormat="1" ht="33.75" hidden="1" customHeight="1" outlineLevel="1" x14ac:dyDescent="0.2">
      <c r="A79" s="123" t="s">
        <v>899</v>
      </c>
      <c r="B79" s="124" t="s">
        <v>900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8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8">
        <v>0</v>
      </c>
      <c r="AS79" s="28">
        <v>0</v>
      </c>
      <c r="AT79" s="28">
        <v>0</v>
      </c>
      <c r="AU79" s="28">
        <v>0</v>
      </c>
      <c r="AV79" s="28">
        <v>0</v>
      </c>
      <c r="AW79" s="28">
        <v>0</v>
      </c>
      <c r="AX79" s="28">
        <v>0</v>
      </c>
      <c r="AY79" s="28">
        <v>0</v>
      </c>
      <c r="AZ79" s="28">
        <v>0</v>
      </c>
      <c r="BA79" s="28">
        <v>0</v>
      </c>
      <c r="BB79" s="28">
        <v>0</v>
      </c>
      <c r="BC79" s="28">
        <v>0</v>
      </c>
      <c r="BD79" s="28">
        <v>0</v>
      </c>
      <c r="BE79" s="28">
        <v>0</v>
      </c>
      <c r="BF79" s="28">
        <v>0</v>
      </c>
      <c r="BG79" s="28">
        <v>0</v>
      </c>
      <c r="BH79" s="28">
        <v>0</v>
      </c>
      <c r="BI79" s="28">
        <v>0</v>
      </c>
      <c r="BJ79" s="28">
        <v>0</v>
      </c>
      <c r="BK79" s="28">
        <v>0</v>
      </c>
      <c r="BL79" s="28">
        <v>0</v>
      </c>
      <c r="BM79" s="28">
        <v>0</v>
      </c>
      <c r="BN79" s="28">
        <v>0</v>
      </c>
      <c r="BO79" s="28">
        <v>0</v>
      </c>
      <c r="BP79" s="28">
        <v>0</v>
      </c>
      <c r="BQ79" s="28">
        <v>0</v>
      </c>
      <c r="BR79" s="28">
        <v>0</v>
      </c>
      <c r="BS79" s="28">
        <v>0</v>
      </c>
      <c r="BT79" s="28">
        <v>0</v>
      </c>
      <c r="BU79" s="28">
        <v>0</v>
      </c>
      <c r="BV79" s="28">
        <v>0</v>
      </c>
      <c r="BW79" s="28">
        <v>0</v>
      </c>
      <c r="BX79" s="28">
        <v>0</v>
      </c>
      <c r="BY79" s="28">
        <v>0</v>
      </c>
      <c r="BZ79" s="28">
        <v>0</v>
      </c>
      <c r="CA79" s="28">
        <v>0</v>
      </c>
      <c r="CB79" s="28">
        <v>0</v>
      </c>
      <c r="CC79" s="28">
        <v>0</v>
      </c>
      <c r="CD79" s="28">
        <v>0</v>
      </c>
    </row>
    <row r="80" spans="1:82" s="216" customFormat="1" ht="41.25" customHeight="1" collapsed="1" x14ac:dyDescent="0.2">
      <c r="A80" s="123" t="s">
        <v>30</v>
      </c>
      <c r="B80" s="124" t="s">
        <v>901</v>
      </c>
      <c r="C80" s="28" t="s">
        <v>872</v>
      </c>
      <c r="D80" s="28" t="s">
        <v>872</v>
      </c>
      <c r="E80" s="28" t="s">
        <v>872</v>
      </c>
      <c r="F80" s="28" t="s">
        <v>872</v>
      </c>
      <c r="G80" s="28" t="s">
        <v>872</v>
      </c>
      <c r="H80" s="28" t="s">
        <v>872</v>
      </c>
      <c r="I80" s="28" t="s">
        <v>872</v>
      </c>
      <c r="J80" s="28" t="s">
        <v>872</v>
      </c>
      <c r="K80" s="28" t="s">
        <v>872</v>
      </c>
      <c r="L80" s="28" t="s">
        <v>872</v>
      </c>
      <c r="M80" s="28" t="s">
        <v>872</v>
      </c>
      <c r="N80" s="28" t="s">
        <v>872</v>
      </c>
      <c r="O80" s="28" t="s">
        <v>872</v>
      </c>
      <c r="P80" s="28" t="s">
        <v>872</v>
      </c>
      <c r="Q80" s="28" t="s">
        <v>872</v>
      </c>
      <c r="R80" s="28" t="s">
        <v>872</v>
      </c>
      <c r="S80" s="28" t="s">
        <v>872</v>
      </c>
      <c r="T80" s="28" t="s">
        <v>872</v>
      </c>
      <c r="U80" s="28" t="s">
        <v>872</v>
      </c>
      <c r="V80" s="28" t="s">
        <v>872</v>
      </c>
      <c r="W80" s="28" t="s">
        <v>872</v>
      </c>
      <c r="X80" s="28" t="s">
        <v>872</v>
      </c>
      <c r="Y80" s="28" t="s">
        <v>872</v>
      </c>
      <c r="Z80" s="28" t="s">
        <v>872</v>
      </c>
      <c r="AA80" s="28" t="s">
        <v>872</v>
      </c>
      <c r="AB80" s="28" t="s">
        <v>872</v>
      </c>
      <c r="AC80" s="28" t="s">
        <v>872</v>
      </c>
      <c r="AD80" s="28" t="s">
        <v>872</v>
      </c>
      <c r="AE80" s="28" t="s">
        <v>872</v>
      </c>
      <c r="AF80" s="28" t="s">
        <v>872</v>
      </c>
      <c r="AG80" s="28" t="s">
        <v>872</v>
      </c>
      <c r="AH80" s="28" t="s">
        <v>872</v>
      </c>
      <c r="AI80" s="28" t="s">
        <v>872</v>
      </c>
      <c r="AJ80" s="28" t="s">
        <v>872</v>
      </c>
      <c r="AK80" s="28" t="s">
        <v>872</v>
      </c>
      <c r="AL80" s="28" t="s">
        <v>872</v>
      </c>
      <c r="AM80" s="28" t="s">
        <v>872</v>
      </c>
      <c r="AN80" s="28" t="s">
        <v>872</v>
      </c>
      <c r="AO80" s="28" t="s">
        <v>872</v>
      </c>
      <c r="AP80" s="28" t="s">
        <v>872</v>
      </c>
      <c r="AQ80" s="28" t="s">
        <v>872</v>
      </c>
      <c r="AR80" s="28" t="s">
        <v>872</v>
      </c>
      <c r="AS80" s="28" t="s">
        <v>872</v>
      </c>
      <c r="AT80" s="28" t="s">
        <v>872</v>
      </c>
      <c r="AU80" s="28" t="s">
        <v>872</v>
      </c>
      <c r="AV80" s="28" t="s">
        <v>872</v>
      </c>
      <c r="AW80" s="28" t="s">
        <v>872</v>
      </c>
      <c r="AX80" s="28" t="s">
        <v>872</v>
      </c>
      <c r="AY80" s="28" t="s">
        <v>872</v>
      </c>
      <c r="AZ80" s="28" t="s">
        <v>872</v>
      </c>
      <c r="BA80" s="28" t="s">
        <v>872</v>
      </c>
      <c r="BB80" s="28" t="s">
        <v>872</v>
      </c>
      <c r="BC80" s="28" t="s">
        <v>872</v>
      </c>
      <c r="BD80" s="28" t="s">
        <v>872</v>
      </c>
      <c r="BE80" s="28" t="s">
        <v>872</v>
      </c>
      <c r="BF80" s="28" t="s">
        <v>872</v>
      </c>
      <c r="BG80" s="28" t="s">
        <v>872</v>
      </c>
      <c r="BH80" s="28" t="s">
        <v>872</v>
      </c>
      <c r="BI80" s="28" t="s">
        <v>872</v>
      </c>
      <c r="BJ80" s="28" t="s">
        <v>872</v>
      </c>
      <c r="BK80" s="28" t="s">
        <v>872</v>
      </c>
      <c r="BL80" s="28" t="s">
        <v>872</v>
      </c>
      <c r="BM80" s="28" t="s">
        <v>872</v>
      </c>
      <c r="BN80" s="28" t="s">
        <v>872</v>
      </c>
      <c r="BO80" s="28" t="s">
        <v>872</v>
      </c>
      <c r="BP80" s="28" t="s">
        <v>872</v>
      </c>
      <c r="BQ80" s="28" t="s">
        <v>872</v>
      </c>
      <c r="BR80" s="28" t="s">
        <v>872</v>
      </c>
      <c r="BS80" s="28" t="s">
        <v>872</v>
      </c>
      <c r="BT80" s="28" t="s">
        <v>872</v>
      </c>
      <c r="BU80" s="28" t="s">
        <v>872</v>
      </c>
      <c r="BV80" s="28" t="s">
        <v>872</v>
      </c>
      <c r="BW80" s="28" t="s">
        <v>872</v>
      </c>
      <c r="BX80" s="28" t="s">
        <v>872</v>
      </c>
      <c r="BY80" s="28" t="s">
        <v>872</v>
      </c>
      <c r="BZ80" s="28" t="s">
        <v>872</v>
      </c>
      <c r="CA80" s="28" t="s">
        <v>872</v>
      </c>
      <c r="CB80" s="28" t="s">
        <v>872</v>
      </c>
      <c r="CC80" s="28" t="s">
        <v>872</v>
      </c>
      <c r="CD80" s="28" t="s">
        <v>872</v>
      </c>
    </row>
    <row r="81" spans="1:82" s="216" customFormat="1" ht="33.75" hidden="1" customHeight="1" outlineLevel="1" x14ac:dyDescent="0.2">
      <c r="A81" s="123" t="s">
        <v>902</v>
      </c>
      <c r="B81" s="124" t="s">
        <v>903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8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8">
        <v>0</v>
      </c>
      <c r="AS81" s="28">
        <v>0</v>
      </c>
      <c r="AT81" s="28">
        <v>0</v>
      </c>
      <c r="AU81" s="28">
        <v>0</v>
      </c>
      <c r="AV81" s="28">
        <v>0</v>
      </c>
      <c r="AW81" s="28">
        <v>0</v>
      </c>
      <c r="AX81" s="28">
        <v>0</v>
      </c>
      <c r="AY81" s="28">
        <v>0</v>
      </c>
      <c r="AZ81" s="28">
        <v>0</v>
      </c>
      <c r="BA81" s="28">
        <v>0</v>
      </c>
      <c r="BB81" s="28">
        <v>0</v>
      </c>
      <c r="BC81" s="28">
        <v>0</v>
      </c>
      <c r="BD81" s="28">
        <v>0</v>
      </c>
      <c r="BE81" s="28">
        <v>0</v>
      </c>
      <c r="BF81" s="28">
        <v>0</v>
      </c>
      <c r="BG81" s="28">
        <v>0</v>
      </c>
      <c r="BH81" s="28">
        <v>0</v>
      </c>
      <c r="BI81" s="28">
        <v>0</v>
      </c>
      <c r="BJ81" s="28">
        <v>0</v>
      </c>
      <c r="BK81" s="28">
        <v>0</v>
      </c>
      <c r="BL81" s="28">
        <v>0</v>
      </c>
      <c r="BM81" s="28">
        <v>0</v>
      </c>
      <c r="BN81" s="28">
        <v>0</v>
      </c>
      <c r="BO81" s="28">
        <v>0</v>
      </c>
      <c r="BP81" s="28">
        <v>0</v>
      </c>
      <c r="BQ81" s="28">
        <v>0</v>
      </c>
      <c r="BR81" s="28">
        <v>0</v>
      </c>
      <c r="BS81" s="28">
        <v>0</v>
      </c>
      <c r="BT81" s="28">
        <v>0</v>
      </c>
      <c r="BU81" s="28">
        <v>0</v>
      </c>
      <c r="BV81" s="28">
        <v>0</v>
      </c>
      <c r="BW81" s="28">
        <v>0</v>
      </c>
      <c r="BX81" s="28">
        <v>0</v>
      </c>
      <c r="BY81" s="28">
        <v>0</v>
      </c>
      <c r="BZ81" s="28">
        <v>0</v>
      </c>
      <c r="CA81" s="28">
        <v>0</v>
      </c>
      <c r="CB81" s="28">
        <v>0</v>
      </c>
      <c r="CC81" s="28">
        <v>0</v>
      </c>
      <c r="CD81" s="28">
        <v>0</v>
      </c>
    </row>
    <row r="82" spans="1:82" s="216" customFormat="1" ht="33.75" hidden="1" customHeight="1" outlineLevel="1" x14ac:dyDescent="0.2">
      <c r="A82" s="123" t="s">
        <v>904</v>
      </c>
      <c r="B82" s="124" t="s">
        <v>905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8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  <c r="AT82" s="28">
        <v>0</v>
      </c>
      <c r="AU82" s="28">
        <v>0</v>
      </c>
      <c r="AV82" s="28">
        <v>0</v>
      </c>
      <c r="AW82" s="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</row>
    <row r="83" spans="1:82" s="216" customFormat="1" ht="27" customHeight="1" outlineLevel="1" x14ac:dyDescent="0.2">
      <c r="A83" s="130" t="s">
        <v>32</v>
      </c>
      <c r="B83" s="131" t="s">
        <v>906</v>
      </c>
      <c r="C83" s="132" t="s">
        <v>872</v>
      </c>
      <c r="D83" s="132" t="s">
        <v>872</v>
      </c>
      <c r="E83" s="132" t="s">
        <v>872</v>
      </c>
      <c r="F83" s="132" t="s">
        <v>872</v>
      </c>
      <c r="G83" s="160">
        <f>SUM(G84:G85)</f>
        <v>1</v>
      </c>
      <c r="H83" s="138">
        <f>H84</f>
        <v>0</v>
      </c>
      <c r="I83" s="138">
        <f>I84</f>
        <v>0</v>
      </c>
      <c r="J83" s="160">
        <f>J84</f>
        <v>0.25</v>
      </c>
      <c r="K83" s="132" t="s">
        <v>872</v>
      </c>
      <c r="L83" s="132" t="s">
        <v>872</v>
      </c>
      <c r="M83" s="132" t="s">
        <v>872</v>
      </c>
      <c r="N83" s="132" t="s">
        <v>872</v>
      </c>
      <c r="O83" s="132" t="s">
        <v>872</v>
      </c>
      <c r="P83" s="132" t="s">
        <v>872</v>
      </c>
      <c r="Q83" s="132" t="s">
        <v>872</v>
      </c>
      <c r="R83" s="132" t="s">
        <v>872</v>
      </c>
      <c r="S83" s="132" t="s">
        <v>872</v>
      </c>
      <c r="T83" s="132" t="s">
        <v>872</v>
      </c>
      <c r="U83" s="132" t="s">
        <v>872</v>
      </c>
      <c r="V83" s="132" t="s">
        <v>872</v>
      </c>
      <c r="W83" s="132" t="s">
        <v>872</v>
      </c>
      <c r="X83" s="132" t="s">
        <v>872</v>
      </c>
      <c r="Y83" s="132" t="s">
        <v>872</v>
      </c>
      <c r="Z83" s="132" t="s">
        <v>872</v>
      </c>
      <c r="AA83" s="132" t="s">
        <v>872</v>
      </c>
      <c r="AB83" s="132" t="s">
        <v>872</v>
      </c>
      <c r="AC83" s="132" t="s">
        <v>872</v>
      </c>
      <c r="AD83" s="132" t="s">
        <v>872</v>
      </c>
      <c r="AE83" s="132" t="s">
        <v>872</v>
      </c>
      <c r="AF83" s="132" t="s">
        <v>872</v>
      </c>
      <c r="AG83" s="132">
        <f t="shared" ref="AG83:AL83" si="22">SUM(AG84:AG85)</f>
        <v>0</v>
      </c>
      <c r="AH83" s="132">
        <f t="shared" si="22"/>
        <v>0</v>
      </c>
      <c r="AI83" s="195">
        <f t="shared" si="22"/>
        <v>1</v>
      </c>
      <c r="AJ83" s="132">
        <f t="shared" si="22"/>
        <v>0</v>
      </c>
      <c r="AK83" s="132">
        <f t="shared" si="22"/>
        <v>0</v>
      </c>
      <c r="AL83" s="132">
        <f t="shared" si="22"/>
        <v>0.25</v>
      </c>
      <c r="AM83" s="132" t="s">
        <v>872</v>
      </c>
      <c r="AN83" s="132" t="s">
        <v>872</v>
      </c>
      <c r="AO83" s="132" t="s">
        <v>872</v>
      </c>
      <c r="AP83" s="132" t="s">
        <v>872</v>
      </c>
      <c r="AQ83" s="132" t="s">
        <v>872</v>
      </c>
      <c r="AR83" s="132" t="s">
        <v>872</v>
      </c>
      <c r="AS83" s="132" t="s">
        <v>872</v>
      </c>
      <c r="AT83" s="132" t="s">
        <v>872</v>
      </c>
      <c r="AU83" s="132" t="s">
        <v>872</v>
      </c>
      <c r="AV83" s="132" t="s">
        <v>872</v>
      </c>
      <c r="AW83" s="132" t="s">
        <v>872</v>
      </c>
      <c r="AX83" s="132" t="s">
        <v>872</v>
      </c>
      <c r="AY83" s="132" t="s">
        <v>872</v>
      </c>
      <c r="AZ83" s="132" t="s">
        <v>872</v>
      </c>
      <c r="BA83" s="132" t="s">
        <v>872</v>
      </c>
      <c r="BB83" s="132" t="s">
        <v>872</v>
      </c>
      <c r="BC83" s="132" t="s">
        <v>872</v>
      </c>
      <c r="BD83" s="132" t="s">
        <v>872</v>
      </c>
      <c r="BE83" s="132" t="s">
        <v>872</v>
      </c>
      <c r="BF83" s="132" t="s">
        <v>872</v>
      </c>
      <c r="BG83" s="132" t="s">
        <v>872</v>
      </c>
      <c r="BH83" s="132" t="s">
        <v>872</v>
      </c>
      <c r="BI83" s="132" t="s">
        <v>872</v>
      </c>
      <c r="BJ83" s="132" t="s">
        <v>872</v>
      </c>
      <c r="BK83" s="132" t="s">
        <v>872</v>
      </c>
      <c r="BL83" s="132" t="s">
        <v>872</v>
      </c>
      <c r="BM83" s="132" t="s">
        <v>872</v>
      </c>
      <c r="BN83" s="132" t="s">
        <v>872</v>
      </c>
      <c r="BO83" s="132" t="s">
        <v>872</v>
      </c>
      <c r="BP83" s="132" t="s">
        <v>872</v>
      </c>
      <c r="BQ83" s="132" t="s">
        <v>872</v>
      </c>
      <c r="BR83" s="132" t="s">
        <v>872</v>
      </c>
      <c r="BS83" s="132" t="s">
        <v>872</v>
      </c>
      <c r="BT83" s="132" t="s">
        <v>872</v>
      </c>
      <c r="BU83" s="132" t="s">
        <v>872</v>
      </c>
      <c r="BV83" s="132" t="s">
        <v>872</v>
      </c>
      <c r="BW83" s="132" t="s">
        <v>872</v>
      </c>
      <c r="BX83" s="132" t="s">
        <v>872</v>
      </c>
      <c r="BY83" s="132" t="s">
        <v>872</v>
      </c>
      <c r="BZ83" s="132" t="s">
        <v>872</v>
      </c>
      <c r="CA83" s="132" t="s">
        <v>872</v>
      </c>
      <c r="CB83" s="132" t="s">
        <v>872</v>
      </c>
      <c r="CC83" s="132" t="s">
        <v>872</v>
      </c>
      <c r="CD83" s="132" t="s">
        <v>872</v>
      </c>
    </row>
    <row r="84" spans="1:82" s="216" customFormat="1" ht="24" customHeight="1" outlineLevel="1" x14ac:dyDescent="0.2">
      <c r="A84" s="83" t="s">
        <v>504</v>
      </c>
      <c r="B84" s="214" t="s">
        <v>946</v>
      </c>
      <c r="C84" s="288" t="s">
        <v>947</v>
      </c>
      <c r="D84" s="135" t="s">
        <v>872</v>
      </c>
      <c r="E84" s="135">
        <v>0</v>
      </c>
      <c r="F84" s="135">
        <v>0</v>
      </c>
      <c r="G84" s="196">
        <f>N84+U84+AB84+AI84</f>
        <v>0</v>
      </c>
      <c r="H84" s="135">
        <v>0</v>
      </c>
      <c r="I84" s="135">
        <v>0</v>
      </c>
      <c r="J84" s="196">
        <f>Q84+X84+AE84+AL84</f>
        <v>0.25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  <c r="X84" s="135">
        <v>0</v>
      </c>
      <c r="Y84" s="135">
        <v>0</v>
      </c>
      <c r="Z84" s="135">
        <v>0</v>
      </c>
      <c r="AA84" s="135">
        <v>0</v>
      </c>
      <c r="AB84" s="135">
        <v>0</v>
      </c>
      <c r="AC84" s="135">
        <v>0</v>
      </c>
      <c r="AD84" s="135">
        <v>0</v>
      </c>
      <c r="AE84" s="135">
        <v>0</v>
      </c>
      <c r="AF84" s="135">
        <v>0</v>
      </c>
      <c r="AG84" s="135">
        <v>0</v>
      </c>
      <c r="AH84" s="135">
        <v>0</v>
      </c>
      <c r="AI84" s="139">
        <v>0</v>
      </c>
      <c r="AJ84" s="139">
        <v>0</v>
      </c>
      <c r="AK84" s="139">
        <v>0</v>
      </c>
      <c r="AL84" s="135">
        <v>0.25</v>
      </c>
      <c r="AM84" s="135">
        <v>0</v>
      </c>
      <c r="AN84" s="135"/>
      <c r="AO84" s="135"/>
      <c r="AP84" s="220"/>
      <c r="AQ84" s="135"/>
      <c r="AR84" s="135"/>
      <c r="AS84" s="135"/>
      <c r="AT84" s="135"/>
      <c r="AU84" s="135">
        <v>0</v>
      </c>
      <c r="AV84" s="135">
        <v>0</v>
      </c>
      <c r="AW84" s="135">
        <v>0</v>
      </c>
      <c r="AX84" s="135">
        <v>0</v>
      </c>
      <c r="AY84" s="135">
        <v>0</v>
      </c>
      <c r="AZ84" s="135">
        <v>0</v>
      </c>
      <c r="BA84" s="135">
        <v>0</v>
      </c>
      <c r="BB84" s="135">
        <v>0</v>
      </c>
      <c r="BC84" s="135">
        <v>0</v>
      </c>
      <c r="BD84" s="135">
        <v>0</v>
      </c>
      <c r="BE84" s="135">
        <v>0</v>
      </c>
      <c r="BF84" s="135">
        <v>0</v>
      </c>
      <c r="BG84" s="135">
        <v>0</v>
      </c>
      <c r="BH84" s="135">
        <v>0</v>
      </c>
      <c r="BI84" s="135">
        <v>0</v>
      </c>
      <c r="BJ84" s="135">
        <v>0</v>
      </c>
      <c r="BK84" s="135">
        <v>0</v>
      </c>
      <c r="BL84" s="135">
        <v>0</v>
      </c>
      <c r="BM84" s="135">
        <v>0</v>
      </c>
      <c r="BN84" s="135">
        <v>0</v>
      </c>
      <c r="BO84" s="135">
        <v>0</v>
      </c>
      <c r="BP84" s="135">
        <v>0</v>
      </c>
      <c r="BQ84" s="135">
        <v>0</v>
      </c>
      <c r="BR84" s="135">
        <v>0</v>
      </c>
      <c r="BS84" s="135">
        <v>0</v>
      </c>
      <c r="BT84" s="135">
        <v>0</v>
      </c>
      <c r="BU84" s="135">
        <v>0</v>
      </c>
      <c r="BV84" s="135">
        <v>0</v>
      </c>
      <c r="BW84" s="135">
        <v>0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 t="s">
        <v>872</v>
      </c>
    </row>
    <row r="85" spans="1:82" s="216" customFormat="1" ht="24" customHeight="1" outlineLevel="1" x14ac:dyDescent="0.2">
      <c r="A85" s="83" t="s">
        <v>506</v>
      </c>
      <c r="B85" s="214" t="s">
        <v>948</v>
      </c>
      <c r="C85" s="288" t="s">
        <v>949</v>
      </c>
      <c r="D85" s="135" t="s">
        <v>872</v>
      </c>
      <c r="E85" s="135"/>
      <c r="F85" s="135">
        <v>0</v>
      </c>
      <c r="G85" s="196">
        <f>N85+U85+AB85+AI85</f>
        <v>1</v>
      </c>
      <c r="H85" s="139">
        <v>0</v>
      </c>
      <c r="I85" s="139">
        <v>0</v>
      </c>
      <c r="J85" s="139">
        <f>Q85+X85+AE85+AL85</f>
        <v>0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39">
        <v>0</v>
      </c>
      <c r="W85" s="139">
        <v>0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  <c r="AC85" s="139">
        <v>0</v>
      </c>
      <c r="AD85" s="139">
        <v>0</v>
      </c>
      <c r="AE85" s="139">
        <v>0</v>
      </c>
      <c r="AF85" s="139">
        <v>0</v>
      </c>
      <c r="AG85" s="139">
        <v>0</v>
      </c>
      <c r="AH85" s="139">
        <v>0</v>
      </c>
      <c r="AI85" s="220">
        <v>1</v>
      </c>
      <c r="AJ85" s="135">
        <v>0</v>
      </c>
      <c r="AK85" s="135">
        <v>0</v>
      </c>
      <c r="AL85" s="135">
        <v>0</v>
      </c>
      <c r="AM85" s="135">
        <v>0</v>
      </c>
      <c r="AN85" s="135"/>
      <c r="AO85" s="135"/>
      <c r="AP85" s="196"/>
      <c r="AQ85" s="135"/>
      <c r="AR85" s="135"/>
      <c r="AS85" s="135"/>
      <c r="AT85" s="135"/>
      <c r="AU85" s="135">
        <v>0</v>
      </c>
      <c r="AV85" s="135">
        <v>0</v>
      </c>
      <c r="AW85" s="135">
        <v>0</v>
      </c>
      <c r="AX85" s="135">
        <v>0</v>
      </c>
      <c r="AY85" s="135">
        <v>0</v>
      </c>
      <c r="AZ85" s="135">
        <v>0</v>
      </c>
      <c r="BA85" s="135">
        <v>0</v>
      </c>
      <c r="BB85" s="135">
        <v>0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0</v>
      </c>
      <c r="BS85" s="135">
        <v>0</v>
      </c>
      <c r="BT85" s="135">
        <v>0</v>
      </c>
      <c r="BU85" s="135">
        <v>0</v>
      </c>
      <c r="BV85" s="135">
        <v>0</v>
      </c>
      <c r="BW85" s="135">
        <v>0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 t="s">
        <v>872</v>
      </c>
    </row>
    <row r="86" spans="1:82" s="216" customFormat="1" ht="27" customHeight="1" x14ac:dyDescent="0.2">
      <c r="A86" s="123" t="s">
        <v>34</v>
      </c>
      <c r="B86" s="124" t="s">
        <v>907</v>
      </c>
      <c r="C86" s="28" t="s">
        <v>872</v>
      </c>
      <c r="D86" s="28" t="s">
        <v>872</v>
      </c>
      <c r="E86" s="28" t="s">
        <v>872</v>
      </c>
      <c r="F86" s="28" t="s">
        <v>872</v>
      </c>
      <c r="G86" s="28" t="s">
        <v>872</v>
      </c>
      <c r="H86" s="28" t="s">
        <v>872</v>
      </c>
      <c r="I86" s="28" t="s">
        <v>872</v>
      </c>
      <c r="J86" s="28" t="s">
        <v>872</v>
      </c>
      <c r="K86" s="28" t="s">
        <v>872</v>
      </c>
      <c r="L86" s="28" t="s">
        <v>872</v>
      </c>
      <c r="M86" s="28" t="s">
        <v>872</v>
      </c>
      <c r="N86" s="28" t="s">
        <v>872</v>
      </c>
      <c r="O86" s="28" t="s">
        <v>872</v>
      </c>
      <c r="P86" s="28" t="s">
        <v>872</v>
      </c>
      <c r="Q86" s="28" t="s">
        <v>872</v>
      </c>
      <c r="R86" s="28" t="s">
        <v>872</v>
      </c>
      <c r="S86" s="28" t="s">
        <v>872</v>
      </c>
      <c r="T86" s="28" t="s">
        <v>872</v>
      </c>
      <c r="U86" s="28" t="s">
        <v>872</v>
      </c>
      <c r="V86" s="28" t="s">
        <v>872</v>
      </c>
      <c r="W86" s="28" t="s">
        <v>872</v>
      </c>
      <c r="X86" s="28" t="s">
        <v>872</v>
      </c>
      <c r="Y86" s="28" t="s">
        <v>872</v>
      </c>
      <c r="Z86" s="28" t="s">
        <v>872</v>
      </c>
      <c r="AA86" s="28" t="s">
        <v>872</v>
      </c>
      <c r="AB86" s="28" t="s">
        <v>872</v>
      </c>
      <c r="AC86" s="28" t="s">
        <v>872</v>
      </c>
      <c r="AD86" s="28" t="s">
        <v>872</v>
      </c>
      <c r="AE86" s="28" t="s">
        <v>872</v>
      </c>
      <c r="AF86" s="28" t="s">
        <v>872</v>
      </c>
      <c r="AG86" s="28" t="s">
        <v>872</v>
      </c>
      <c r="AH86" s="28" t="s">
        <v>872</v>
      </c>
      <c r="AI86" s="28" t="s">
        <v>872</v>
      </c>
      <c r="AJ86" s="28" t="s">
        <v>872</v>
      </c>
      <c r="AK86" s="28" t="s">
        <v>872</v>
      </c>
      <c r="AL86" s="28" t="s">
        <v>872</v>
      </c>
      <c r="AM86" s="28" t="s">
        <v>872</v>
      </c>
      <c r="AN86" s="28" t="s">
        <v>872</v>
      </c>
      <c r="AO86" s="28" t="s">
        <v>872</v>
      </c>
      <c r="AP86" s="28" t="s">
        <v>872</v>
      </c>
      <c r="AQ86" s="28" t="s">
        <v>872</v>
      </c>
      <c r="AR86" s="28" t="s">
        <v>872</v>
      </c>
      <c r="AS86" s="28" t="s">
        <v>872</v>
      </c>
      <c r="AT86" s="28" t="s">
        <v>872</v>
      </c>
      <c r="AU86" s="28" t="s">
        <v>872</v>
      </c>
      <c r="AV86" s="28" t="s">
        <v>872</v>
      </c>
      <c r="AW86" s="28" t="s">
        <v>872</v>
      </c>
      <c r="AX86" s="28" t="s">
        <v>872</v>
      </c>
      <c r="AY86" s="28" t="s">
        <v>872</v>
      </c>
      <c r="AZ86" s="28" t="s">
        <v>872</v>
      </c>
      <c r="BA86" s="28" t="s">
        <v>872</v>
      </c>
      <c r="BB86" s="28" t="s">
        <v>872</v>
      </c>
      <c r="BC86" s="28" t="s">
        <v>872</v>
      </c>
      <c r="BD86" s="28" t="s">
        <v>872</v>
      </c>
      <c r="BE86" s="28" t="s">
        <v>872</v>
      </c>
      <c r="BF86" s="28" t="s">
        <v>872</v>
      </c>
      <c r="BG86" s="28" t="s">
        <v>872</v>
      </c>
      <c r="BH86" s="28" t="s">
        <v>872</v>
      </c>
      <c r="BI86" s="28" t="s">
        <v>872</v>
      </c>
      <c r="BJ86" s="28" t="s">
        <v>872</v>
      </c>
      <c r="BK86" s="28" t="s">
        <v>872</v>
      </c>
      <c r="BL86" s="28" t="s">
        <v>872</v>
      </c>
      <c r="BM86" s="28" t="s">
        <v>872</v>
      </c>
      <c r="BN86" s="28" t="s">
        <v>872</v>
      </c>
      <c r="BO86" s="28" t="s">
        <v>872</v>
      </c>
      <c r="BP86" s="28" t="s">
        <v>872</v>
      </c>
      <c r="BQ86" s="28" t="s">
        <v>872</v>
      </c>
      <c r="BR86" s="28" t="s">
        <v>872</v>
      </c>
      <c r="BS86" s="28" t="s">
        <v>872</v>
      </c>
      <c r="BT86" s="28" t="s">
        <v>872</v>
      </c>
      <c r="BU86" s="28" t="s">
        <v>872</v>
      </c>
      <c r="BV86" s="28" t="s">
        <v>872</v>
      </c>
      <c r="BW86" s="28" t="s">
        <v>872</v>
      </c>
      <c r="BX86" s="28" t="s">
        <v>872</v>
      </c>
      <c r="BY86" s="28" t="s">
        <v>872</v>
      </c>
      <c r="BZ86" s="28" t="s">
        <v>872</v>
      </c>
      <c r="CA86" s="28" t="s">
        <v>872</v>
      </c>
      <c r="CB86" s="28" t="s">
        <v>872</v>
      </c>
      <c r="CC86" s="28" t="s">
        <v>872</v>
      </c>
      <c r="CD86" s="28" t="s">
        <v>872</v>
      </c>
    </row>
    <row r="87" spans="1:82" s="216" customFormat="1" ht="33.75" customHeight="1" x14ac:dyDescent="0.2">
      <c r="A87" s="123" t="s">
        <v>36</v>
      </c>
      <c r="B87" s="124" t="s">
        <v>908</v>
      </c>
      <c r="C87" s="28" t="s">
        <v>872</v>
      </c>
      <c r="D87" s="28" t="s">
        <v>872</v>
      </c>
      <c r="E87" s="28" t="s">
        <v>872</v>
      </c>
      <c r="F87" s="28" t="s">
        <v>872</v>
      </c>
      <c r="G87" s="28" t="s">
        <v>872</v>
      </c>
      <c r="H87" s="28" t="s">
        <v>872</v>
      </c>
      <c r="I87" s="28" t="s">
        <v>872</v>
      </c>
      <c r="J87" s="28" t="s">
        <v>872</v>
      </c>
      <c r="K87" s="28" t="s">
        <v>872</v>
      </c>
      <c r="L87" s="28" t="s">
        <v>872</v>
      </c>
      <c r="M87" s="28" t="s">
        <v>872</v>
      </c>
      <c r="N87" s="28" t="s">
        <v>872</v>
      </c>
      <c r="O87" s="28" t="s">
        <v>872</v>
      </c>
      <c r="P87" s="28" t="s">
        <v>872</v>
      </c>
      <c r="Q87" s="28" t="s">
        <v>872</v>
      </c>
      <c r="R87" s="28" t="s">
        <v>872</v>
      </c>
      <c r="S87" s="28" t="s">
        <v>872</v>
      </c>
      <c r="T87" s="28" t="s">
        <v>872</v>
      </c>
      <c r="U87" s="28" t="s">
        <v>872</v>
      </c>
      <c r="V87" s="28" t="s">
        <v>872</v>
      </c>
      <c r="W87" s="28" t="s">
        <v>872</v>
      </c>
      <c r="X87" s="28" t="s">
        <v>872</v>
      </c>
      <c r="Y87" s="28" t="s">
        <v>872</v>
      </c>
      <c r="Z87" s="28" t="s">
        <v>872</v>
      </c>
      <c r="AA87" s="28" t="s">
        <v>872</v>
      </c>
      <c r="AB87" s="28" t="s">
        <v>872</v>
      </c>
      <c r="AC87" s="28" t="s">
        <v>872</v>
      </c>
      <c r="AD87" s="28" t="s">
        <v>872</v>
      </c>
      <c r="AE87" s="28" t="s">
        <v>872</v>
      </c>
      <c r="AF87" s="28" t="s">
        <v>872</v>
      </c>
      <c r="AG87" s="28" t="s">
        <v>872</v>
      </c>
      <c r="AH87" s="28" t="s">
        <v>872</v>
      </c>
      <c r="AI87" s="28" t="s">
        <v>872</v>
      </c>
      <c r="AJ87" s="28" t="s">
        <v>872</v>
      </c>
      <c r="AK87" s="28" t="s">
        <v>872</v>
      </c>
      <c r="AL87" s="28" t="s">
        <v>872</v>
      </c>
      <c r="AM87" s="28" t="s">
        <v>872</v>
      </c>
      <c r="AN87" s="28" t="s">
        <v>872</v>
      </c>
      <c r="AO87" s="28" t="s">
        <v>872</v>
      </c>
      <c r="AP87" s="28" t="s">
        <v>872</v>
      </c>
      <c r="AQ87" s="28" t="s">
        <v>872</v>
      </c>
      <c r="AR87" s="28" t="s">
        <v>872</v>
      </c>
      <c r="AS87" s="28" t="s">
        <v>872</v>
      </c>
      <c r="AT87" s="28" t="s">
        <v>872</v>
      </c>
      <c r="AU87" s="28" t="s">
        <v>872</v>
      </c>
      <c r="AV87" s="28" t="s">
        <v>872</v>
      </c>
      <c r="AW87" s="28" t="s">
        <v>872</v>
      </c>
      <c r="AX87" s="28" t="s">
        <v>872</v>
      </c>
      <c r="AY87" s="28" t="s">
        <v>872</v>
      </c>
      <c r="AZ87" s="28" t="s">
        <v>872</v>
      </c>
      <c r="BA87" s="28" t="s">
        <v>872</v>
      </c>
      <c r="BB87" s="28" t="s">
        <v>872</v>
      </c>
      <c r="BC87" s="28" t="s">
        <v>872</v>
      </c>
      <c r="BD87" s="28" t="s">
        <v>872</v>
      </c>
      <c r="BE87" s="28" t="s">
        <v>872</v>
      </c>
      <c r="BF87" s="28" t="s">
        <v>872</v>
      </c>
      <c r="BG87" s="28" t="s">
        <v>872</v>
      </c>
      <c r="BH87" s="28" t="s">
        <v>872</v>
      </c>
      <c r="BI87" s="28" t="s">
        <v>872</v>
      </c>
      <c r="BJ87" s="28" t="s">
        <v>872</v>
      </c>
      <c r="BK87" s="28" t="s">
        <v>872</v>
      </c>
      <c r="BL87" s="28" t="s">
        <v>872</v>
      </c>
      <c r="BM87" s="28" t="s">
        <v>872</v>
      </c>
      <c r="BN87" s="28" t="s">
        <v>872</v>
      </c>
      <c r="BO87" s="28" t="s">
        <v>872</v>
      </c>
      <c r="BP87" s="28" t="s">
        <v>872</v>
      </c>
      <c r="BQ87" s="28" t="s">
        <v>872</v>
      </c>
      <c r="BR87" s="28" t="s">
        <v>872</v>
      </c>
      <c r="BS87" s="28" t="s">
        <v>872</v>
      </c>
      <c r="BT87" s="28" t="s">
        <v>872</v>
      </c>
      <c r="BU87" s="28" t="s">
        <v>872</v>
      </c>
      <c r="BV87" s="28" t="s">
        <v>872</v>
      </c>
      <c r="BW87" s="28" t="s">
        <v>872</v>
      </c>
      <c r="BX87" s="28" t="s">
        <v>872</v>
      </c>
      <c r="BY87" s="28" t="s">
        <v>872</v>
      </c>
      <c r="BZ87" s="28" t="s">
        <v>872</v>
      </c>
      <c r="CA87" s="28" t="s">
        <v>872</v>
      </c>
      <c r="CB87" s="28" t="s">
        <v>872</v>
      </c>
      <c r="CC87" s="28" t="s">
        <v>872</v>
      </c>
      <c r="CD87" s="28" t="s">
        <v>872</v>
      </c>
    </row>
    <row r="88" spans="1:82" s="158" customFormat="1" ht="24" customHeight="1" x14ac:dyDescent="0.25">
      <c r="A88" s="155"/>
      <c r="B88" s="156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7"/>
      <c r="BX88" s="157"/>
      <c r="BY88" s="157"/>
      <c r="BZ88" s="157"/>
      <c r="CA88" s="157"/>
      <c r="CB88" s="157"/>
      <c r="CC88" s="157"/>
      <c r="CD88" s="157"/>
    </row>
    <row r="89" spans="1:82" x14ac:dyDescent="0.25">
      <c r="A89" s="2" t="s">
        <v>807</v>
      </c>
    </row>
    <row r="90" spans="1:82" x14ac:dyDescent="0.25">
      <c r="A90" s="2" t="s">
        <v>808</v>
      </c>
    </row>
  </sheetData>
  <mergeCells count="44">
    <mergeCell ref="BW20:CC22"/>
    <mergeCell ref="L12:AG12"/>
    <mergeCell ref="CD20:CD23"/>
    <mergeCell ref="AN21:BV21"/>
    <mergeCell ref="AU22:BA22"/>
    <mergeCell ref="Z22:AF22"/>
    <mergeCell ref="AG22:AM22"/>
    <mergeCell ref="BI22:BO22"/>
    <mergeCell ref="BP22:BV22"/>
    <mergeCell ref="BB22:BH22"/>
    <mergeCell ref="AL20:BV20"/>
    <mergeCell ref="S22:Y22"/>
    <mergeCell ref="L13:Z13"/>
    <mergeCell ref="P15:Q15"/>
    <mergeCell ref="E20:AK20"/>
    <mergeCell ref="E21:AM21"/>
    <mergeCell ref="E22:K22"/>
    <mergeCell ref="L22:R22"/>
    <mergeCell ref="O18:AB18"/>
    <mergeCell ref="A9:AK9"/>
    <mergeCell ref="L10:M10"/>
    <mergeCell ref="N10:O10"/>
    <mergeCell ref="P10:Q10"/>
    <mergeCell ref="AN22:AT22"/>
    <mergeCell ref="A20:A23"/>
    <mergeCell ref="B20:B23"/>
    <mergeCell ref="C20:C23"/>
    <mergeCell ref="D20:D23"/>
    <mergeCell ref="HR7:HT7"/>
    <mergeCell ref="HU7:HW7"/>
    <mergeCell ref="HE4:IA4"/>
    <mergeCell ref="HA5:IA5"/>
    <mergeCell ref="HA6:IA6"/>
    <mergeCell ref="GZ7:HA7"/>
    <mergeCell ref="HB7:HD7"/>
    <mergeCell ref="HE7:HF7"/>
    <mergeCell ref="HG7:HQ7"/>
    <mergeCell ref="CB1:CE1"/>
    <mergeCell ref="CA2:CE2"/>
    <mergeCell ref="BZ4:CE4"/>
    <mergeCell ref="CC8:CE8"/>
    <mergeCell ref="BZ6:CE6"/>
    <mergeCell ref="BX5:CE5"/>
    <mergeCell ref="CA7:CE7"/>
  </mergeCells>
  <pageMargins left="0.11811023622047245" right="0.11811023622047245" top="0.19685039370078741" bottom="0.15748031496062992" header="0.31496062992125984" footer="0.31496062992125984"/>
  <pageSetup paperSize="9" scale="34" fitToWidth="0" orientation="landscape" r:id="rId1"/>
  <ignoredErrors>
    <ignoredError sqref="E62:F62" formulaRange="1"/>
    <ignoredError sqref="G62 BD25 K27" formula="1"/>
    <ignoredError sqref="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B87"/>
  <sheetViews>
    <sheetView view="pageBreakPreview" zoomScaleNormal="115" zoomScaleSheetLayoutView="100" workbookViewId="0">
      <selection activeCell="A57" sqref="A57:C59"/>
    </sheetView>
  </sheetViews>
  <sheetFormatPr defaultRowHeight="15.75" outlineLevelRow="1" x14ac:dyDescent="0.25"/>
  <cols>
    <col min="1" max="1" width="7" style="1" customWidth="1"/>
    <col min="2" max="2" width="39" style="1" customWidth="1"/>
    <col min="3" max="3" width="10.140625" style="1" customWidth="1"/>
    <col min="4" max="4" width="8.42578125" style="1" customWidth="1"/>
    <col min="5" max="59" width="2.7109375" style="1" customWidth="1"/>
    <col min="60" max="60" width="6.5703125" style="1" customWidth="1"/>
    <col min="61" max="16384" width="9.140625" style="1"/>
  </cols>
  <sheetData>
    <row r="1" spans="1:236" s="54" customFormat="1" ht="10.5" x14ac:dyDescent="0.2">
      <c r="BH1" s="55" t="s">
        <v>809</v>
      </c>
    </row>
    <row r="2" spans="1:236" s="54" customFormat="1" ht="21" customHeight="1" x14ac:dyDescent="0.2">
      <c r="BD2" s="375" t="s">
        <v>3</v>
      </c>
      <c r="BE2" s="375"/>
      <c r="BF2" s="375"/>
      <c r="BG2" s="375"/>
      <c r="BH2" s="375"/>
    </row>
    <row r="3" spans="1:236" s="3" customFormat="1" ht="6" hidden="1" customHeight="1" x14ac:dyDescent="0.2">
      <c r="T3" s="5"/>
      <c r="U3" s="5"/>
      <c r="V3" s="5"/>
    </row>
    <row r="4" spans="1:236" s="170" customFormat="1" ht="24" customHeight="1" x14ac:dyDescent="0.2">
      <c r="BA4" s="399" t="s">
        <v>911</v>
      </c>
      <c r="BB4" s="399"/>
      <c r="BC4" s="399"/>
      <c r="BD4" s="399"/>
      <c r="BE4" s="399"/>
      <c r="BF4" s="399"/>
      <c r="BG4" s="399"/>
      <c r="BH4" s="399"/>
      <c r="HE4" s="313"/>
      <c r="HF4" s="313"/>
      <c r="HG4" s="313"/>
      <c r="HH4" s="313"/>
      <c r="HI4" s="313"/>
      <c r="HJ4" s="313"/>
      <c r="HK4" s="313"/>
      <c r="HL4" s="313"/>
      <c r="HM4" s="313"/>
      <c r="HN4" s="313"/>
      <c r="HO4" s="313"/>
      <c r="HP4" s="313"/>
      <c r="HQ4" s="313"/>
      <c r="HR4" s="313"/>
      <c r="HS4" s="313"/>
      <c r="HT4" s="313"/>
      <c r="HU4" s="313"/>
      <c r="HV4" s="313"/>
      <c r="HW4" s="313"/>
      <c r="HX4" s="313"/>
      <c r="HY4" s="313"/>
      <c r="HZ4" s="313"/>
      <c r="IA4" s="313"/>
      <c r="IB4" s="313"/>
    </row>
    <row r="5" spans="1:236" s="170" customFormat="1" ht="15" customHeight="1" x14ac:dyDescent="0.2">
      <c r="BA5" s="400" t="s">
        <v>926</v>
      </c>
      <c r="BB5" s="400"/>
      <c r="BC5" s="400"/>
      <c r="BD5" s="400"/>
      <c r="BE5" s="400"/>
      <c r="BF5" s="400"/>
      <c r="BG5" s="400"/>
      <c r="BH5" s="400"/>
      <c r="GZ5" s="172"/>
      <c r="HA5" s="314"/>
      <c r="HB5" s="314"/>
      <c r="HC5" s="314"/>
      <c r="HD5" s="314"/>
      <c r="HE5" s="314"/>
      <c r="HF5" s="314"/>
      <c r="HG5" s="314"/>
      <c r="HH5" s="314"/>
      <c r="HI5" s="314"/>
      <c r="HJ5" s="314"/>
      <c r="HK5" s="314"/>
      <c r="HL5" s="314"/>
      <c r="HM5" s="314"/>
      <c r="HN5" s="314"/>
      <c r="HO5" s="314"/>
      <c r="HP5" s="314"/>
      <c r="HQ5" s="314"/>
      <c r="HR5" s="314"/>
      <c r="HS5" s="314"/>
      <c r="HT5" s="314"/>
      <c r="HU5" s="314"/>
      <c r="HV5" s="314"/>
      <c r="HW5" s="314"/>
      <c r="HX5" s="314"/>
      <c r="HY5" s="314"/>
      <c r="HZ5" s="314"/>
      <c r="IA5" s="314"/>
      <c r="IB5" s="314"/>
    </row>
    <row r="6" spans="1:236" s="170" customFormat="1" ht="12.75" customHeight="1" x14ac:dyDescent="0.2">
      <c r="BA6" s="419" t="s">
        <v>912</v>
      </c>
      <c r="BB6" s="419"/>
      <c r="BC6" s="419"/>
      <c r="BD6" s="419"/>
      <c r="BE6" s="419"/>
      <c r="BF6" s="419"/>
      <c r="BG6" s="419"/>
      <c r="BH6" s="419"/>
      <c r="HA6" s="315"/>
      <c r="HB6" s="315"/>
      <c r="HC6" s="315"/>
      <c r="HD6" s="315"/>
      <c r="HE6" s="315"/>
      <c r="HF6" s="315"/>
      <c r="HG6" s="315"/>
      <c r="HH6" s="315"/>
      <c r="HI6" s="315"/>
      <c r="HJ6" s="315"/>
      <c r="HK6" s="315"/>
      <c r="HL6" s="315"/>
      <c r="HM6" s="315"/>
      <c r="HN6" s="315"/>
      <c r="HO6" s="315"/>
      <c r="HP6" s="315"/>
      <c r="HQ6" s="315"/>
      <c r="HR6" s="315"/>
      <c r="HS6" s="315"/>
      <c r="HT6" s="315"/>
      <c r="HU6" s="315"/>
      <c r="HV6" s="315"/>
      <c r="HW6" s="315"/>
      <c r="HX6" s="315"/>
      <c r="HY6" s="315"/>
      <c r="HZ6" s="315"/>
      <c r="IA6" s="315"/>
      <c r="IB6" s="315"/>
    </row>
    <row r="7" spans="1:236" s="170" customFormat="1" ht="12.75" customHeight="1" x14ac:dyDescent="0.2">
      <c r="BA7" s="400" t="s">
        <v>960</v>
      </c>
      <c r="BB7" s="400"/>
      <c r="BC7" s="400"/>
      <c r="BD7" s="400"/>
      <c r="BE7" s="400"/>
      <c r="BF7" s="400"/>
      <c r="BG7" s="400"/>
      <c r="BH7" s="400"/>
      <c r="GW7" s="174"/>
      <c r="GX7" s="174"/>
      <c r="GY7" s="174"/>
      <c r="GZ7" s="314"/>
      <c r="HA7" s="314"/>
      <c r="HB7" s="324"/>
      <c r="HC7" s="324"/>
      <c r="HD7" s="324"/>
      <c r="HE7" s="329"/>
      <c r="HF7" s="329"/>
      <c r="HG7" s="324"/>
      <c r="HH7" s="324"/>
      <c r="HI7" s="324"/>
      <c r="HJ7" s="324"/>
      <c r="HK7" s="324"/>
      <c r="HL7" s="324"/>
      <c r="HM7" s="324"/>
      <c r="HN7" s="324"/>
      <c r="HO7" s="324"/>
      <c r="HP7" s="324"/>
      <c r="HQ7" s="324"/>
      <c r="HR7" s="314"/>
      <c r="HS7" s="314"/>
      <c r="HT7" s="314"/>
      <c r="HU7" s="312"/>
      <c r="HV7" s="312"/>
      <c r="HW7" s="312"/>
      <c r="HY7" s="173"/>
      <c r="IB7" s="173"/>
    </row>
    <row r="8" spans="1:236" s="170" customFormat="1" ht="12.75" customHeight="1" x14ac:dyDescent="0.2">
      <c r="BA8" s="420" t="s">
        <v>913</v>
      </c>
      <c r="BB8" s="420"/>
      <c r="BC8" s="420"/>
      <c r="BD8" s="420"/>
      <c r="BE8" s="420"/>
      <c r="BF8" s="420"/>
      <c r="BG8" s="420"/>
      <c r="BH8" s="420"/>
      <c r="IB8" s="171"/>
    </row>
    <row r="9" spans="1:236" s="54" customFormat="1" ht="9.75" customHeight="1" x14ac:dyDescent="0.2">
      <c r="A9" s="418" t="s">
        <v>810</v>
      </c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8"/>
      <c r="AL9" s="418"/>
      <c r="AM9" s="418"/>
      <c r="AN9" s="418"/>
      <c r="AO9" s="418"/>
      <c r="AP9" s="418"/>
      <c r="AQ9" s="418"/>
      <c r="AR9" s="418"/>
      <c r="AS9" s="418"/>
      <c r="AT9" s="418"/>
      <c r="AU9" s="418"/>
      <c r="AV9" s="418"/>
      <c r="AW9" s="418"/>
      <c r="AX9" s="418"/>
      <c r="AY9" s="418"/>
      <c r="AZ9" s="418"/>
      <c r="BA9" s="418"/>
      <c r="BB9" s="418"/>
      <c r="BC9" s="418"/>
      <c r="BD9" s="418"/>
      <c r="BE9" s="418"/>
      <c r="BF9" s="418"/>
      <c r="BG9" s="418"/>
      <c r="BH9" s="418"/>
    </row>
    <row r="10" spans="1:236" s="54" customFormat="1" ht="10.5" x14ac:dyDescent="0.2">
      <c r="U10" s="55" t="s">
        <v>693</v>
      </c>
      <c r="V10" s="421" t="str">
        <f>Ф15!L10</f>
        <v>II</v>
      </c>
      <c r="W10" s="422"/>
      <c r="X10" s="418" t="s">
        <v>725</v>
      </c>
      <c r="Y10" s="418"/>
      <c r="Z10" s="421" t="str">
        <f>Ф15!P10</f>
        <v>2022</v>
      </c>
      <c r="AA10" s="422"/>
      <c r="AB10" s="54" t="s">
        <v>695</v>
      </c>
    </row>
    <row r="11" spans="1:236" ht="9" customHeight="1" x14ac:dyDescent="0.25"/>
    <row r="12" spans="1:236" s="54" customFormat="1" ht="10.5" x14ac:dyDescent="0.2">
      <c r="U12" s="71" t="s">
        <v>811</v>
      </c>
      <c r="V12" s="423" t="str">
        <f>Ф15!L12</f>
        <v>Общество с ограниченной ответственностью "Дальневосточная энергосетевая компания"</v>
      </c>
      <c r="W12" s="423"/>
      <c r="X12" s="423"/>
      <c r="Y12" s="423"/>
      <c r="Z12" s="423"/>
      <c r="AA12" s="423"/>
      <c r="AB12" s="423"/>
      <c r="AC12" s="423"/>
      <c r="AD12" s="423"/>
      <c r="AE12" s="423"/>
      <c r="AF12" s="423"/>
      <c r="AG12" s="423"/>
      <c r="AH12" s="423"/>
      <c r="AI12" s="423"/>
      <c r="AJ12" s="423"/>
      <c r="AK12" s="423"/>
      <c r="AL12" s="423"/>
      <c r="AM12" s="423"/>
      <c r="AN12" s="423"/>
      <c r="AO12" s="423"/>
      <c r="AP12" s="423"/>
      <c r="AQ12" s="423"/>
      <c r="AR12" s="423"/>
      <c r="AS12" s="423"/>
      <c r="AT12" s="423"/>
      <c r="AU12" s="423"/>
      <c r="AV12" s="423"/>
      <c r="AW12" s="423"/>
    </row>
    <row r="13" spans="1:236" s="59" customFormat="1" ht="10.5" customHeight="1" x14ac:dyDescent="0.15">
      <c r="V13" s="378" t="s">
        <v>4</v>
      </c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8"/>
      <c r="AJ13" s="378"/>
      <c r="AK13" s="378"/>
      <c r="AL13" s="378"/>
      <c r="AM13" s="378"/>
    </row>
    <row r="14" spans="1:236" ht="9" customHeight="1" x14ac:dyDescent="0.25"/>
    <row r="15" spans="1:236" s="54" customFormat="1" ht="10.5" x14ac:dyDescent="0.2">
      <c r="Y15" s="55" t="s">
        <v>697</v>
      </c>
      <c r="Z15" s="421" t="str">
        <f>Ф15!P15</f>
        <v>2022</v>
      </c>
      <c r="AA15" s="422"/>
      <c r="AB15" s="54" t="s">
        <v>5</v>
      </c>
    </row>
    <row r="16" spans="1:236" ht="9" customHeight="1" x14ac:dyDescent="0.25"/>
    <row r="17" spans="1:60" s="54" customFormat="1" ht="20.25" customHeight="1" x14ac:dyDescent="0.2">
      <c r="X17" s="55" t="s">
        <v>698</v>
      </c>
      <c r="Y17" s="432" t="str">
        <f>Ф15!O17</f>
        <v>Приказом Министерства энергетики и газоснабжения Приморского края от 19.10.2021 г. № 45пр-179.</v>
      </c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/>
      <c r="AO17" s="433"/>
    </row>
    <row r="18" spans="1:60" s="59" customFormat="1" ht="9" customHeight="1" x14ac:dyDescent="0.15">
      <c r="X18" s="378" t="s">
        <v>6</v>
      </c>
      <c r="Y18" s="378"/>
      <c r="Z18" s="378"/>
      <c r="AA18" s="378"/>
      <c r="AB18" s="378"/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378"/>
      <c r="AN18" s="378"/>
      <c r="AO18" s="378"/>
    </row>
    <row r="19" spans="1:60" s="54" customFormat="1" ht="9" customHeight="1" x14ac:dyDescent="0.2">
      <c r="E19" s="61"/>
      <c r="F19" s="61"/>
      <c r="G19" s="61"/>
      <c r="H19" s="61"/>
      <c r="I19" s="61"/>
    </row>
    <row r="20" spans="1:60" s="59" customFormat="1" ht="12.75" customHeight="1" x14ac:dyDescent="0.15">
      <c r="A20" s="424" t="s">
        <v>699</v>
      </c>
      <c r="B20" s="424" t="s">
        <v>700</v>
      </c>
      <c r="C20" s="424" t="s">
        <v>701</v>
      </c>
      <c r="D20" s="424" t="s">
        <v>812</v>
      </c>
      <c r="E20" s="426" t="s">
        <v>921</v>
      </c>
      <c r="F20" s="427"/>
      <c r="G20" s="427"/>
      <c r="H20" s="427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7"/>
      <c r="AI20" s="427"/>
      <c r="AJ20" s="427"/>
      <c r="AK20" s="427"/>
      <c r="AL20" s="427"/>
      <c r="AM20" s="427"/>
      <c r="AN20" s="427"/>
      <c r="AO20" s="427"/>
      <c r="AP20" s="427"/>
      <c r="AQ20" s="427"/>
      <c r="AR20" s="427"/>
      <c r="AS20" s="427"/>
      <c r="AT20" s="427"/>
      <c r="AU20" s="427"/>
      <c r="AV20" s="427"/>
      <c r="AW20" s="427"/>
      <c r="AX20" s="427"/>
      <c r="AY20" s="427"/>
      <c r="AZ20" s="427"/>
      <c r="BA20" s="427"/>
      <c r="BB20" s="428"/>
      <c r="BC20" s="434" t="s">
        <v>803</v>
      </c>
      <c r="BD20" s="435"/>
      <c r="BE20" s="435"/>
      <c r="BF20" s="435"/>
      <c r="BG20" s="436"/>
      <c r="BH20" s="424" t="s">
        <v>705</v>
      </c>
    </row>
    <row r="21" spans="1:60" s="59" customFormat="1" ht="9.75" customHeight="1" x14ac:dyDescent="0.15">
      <c r="A21" s="425"/>
      <c r="B21" s="425"/>
      <c r="C21" s="425"/>
      <c r="D21" s="425"/>
      <c r="E21" s="429" t="s">
        <v>0</v>
      </c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0"/>
      <c r="AA21" s="430"/>
      <c r="AB21" s="430"/>
      <c r="AC21" s="431"/>
      <c r="AD21" s="429" t="s">
        <v>1</v>
      </c>
      <c r="AE21" s="430"/>
      <c r="AF21" s="430"/>
      <c r="AG21" s="430"/>
      <c r="AH21" s="430"/>
      <c r="AI21" s="430"/>
      <c r="AJ21" s="430"/>
      <c r="AK21" s="430"/>
      <c r="AL21" s="430"/>
      <c r="AM21" s="430"/>
      <c r="AN21" s="430"/>
      <c r="AO21" s="430"/>
      <c r="AP21" s="430"/>
      <c r="AQ21" s="430"/>
      <c r="AR21" s="430"/>
      <c r="AS21" s="430"/>
      <c r="AT21" s="430"/>
      <c r="AU21" s="430"/>
      <c r="AV21" s="430"/>
      <c r="AW21" s="430"/>
      <c r="AX21" s="430"/>
      <c r="AY21" s="430"/>
      <c r="AZ21" s="430"/>
      <c r="BA21" s="430"/>
      <c r="BB21" s="431"/>
      <c r="BC21" s="437"/>
      <c r="BD21" s="438"/>
      <c r="BE21" s="438"/>
      <c r="BF21" s="438"/>
      <c r="BG21" s="439"/>
      <c r="BH21" s="425"/>
    </row>
    <row r="22" spans="1:60" s="59" customFormat="1" ht="10.5" customHeight="1" x14ac:dyDescent="0.15">
      <c r="A22" s="425"/>
      <c r="B22" s="425"/>
      <c r="C22" s="425"/>
      <c r="D22" s="425"/>
      <c r="E22" s="429" t="s">
        <v>706</v>
      </c>
      <c r="F22" s="430"/>
      <c r="G22" s="430"/>
      <c r="H22" s="430"/>
      <c r="I22" s="431"/>
      <c r="J22" s="429" t="s">
        <v>707</v>
      </c>
      <c r="K22" s="430"/>
      <c r="L22" s="430"/>
      <c r="M22" s="430"/>
      <c r="N22" s="431"/>
      <c r="O22" s="429" t="s">
        <v>708</v>
      </c>
      <c r="P22" s="430"/>
      <c r="Q22" s="430"/>
      <c r="R22" s="430"/>
      <c r="S22" s="431"/>
      <c r="T22" s="429" t="s">
        <v>709</v>
      </c>
      <c r="U22" s="430"/>
      <c r="V22" s="430"/>
      <c r="W22" s="430"/>
      <c r="X22" s="431"/>
      <c r="Y22" s="429" t="s">
        <v>710</v>
      </c>
      <c r="Z22" s="430"/>
      <c r="AA22" s="430"/>
      <c r="AB22" s="430"/>
      <c r="AC22" s="431"/>
      <c r="AD22" s="429" t="s">
        <v>706</v>
      </c>
      <c r="AE22" s="430"/>
      <c r="AF22" s="430"/>
      <c r="AG22" s="430"/>
      <c r="AH22" s="431"/>
      <c r="AI22" s="429" t="s">
        <v>707</v>
      </c>
      <c r="AJ22" s="430"/>
      <c r="AK22" s="430"/>
      <c r="AL22" s="430"/>
      <c r="AM22" s="431"/>
      <c r="AN22" s="429" t="s">
        <v>708</v>
      </c>
      <c r="AO22" s="430"/>
      <c r="AP22" s="430"/>
      <c r="AQ22" s="430"/>
      <c r="AR22" s="431"/>
      <c r="AS22" s="429" t="s">
        <v>709</v>
      </c>
      <c r="AT22" s="430"/>
      <c r="AU22" s="430"/>
      <c r="AV22" s="430"/>
      <c r="AW22" s="431"/>
      <c r="AX22" s="429" t="s">
        <v>710</v>
      </c>
      <c r="AY22" s="430"/>
      <c r="AZ22" s="430"/>
      <c r="BA22" s="430"/>
      <c r="BB22" s="431"/>
      <c r="BC22" s="440"/>
      <c r="BD22" s="441"/>
      <c r="BE22" s="441"/>
      <c r="BF22" s="441"/>
      <c r="BG22" s="442"/>
      <c r="BH22" s="425"/>
    </row>
    <row r="23" spans="1:60" s="59" customFormat="1" ht="32.25" customHeight="1" x14ac:dyDescent="0.15">
      <c r="A23" s="425"/>
      <c r="B23" s="425"/>
      <c r="C23" s="425"/>
      <c r="D23" s="425"/>
      <c r="E23" s="73" t="s">
        <v>739</v>
      </c>
      <c r="F23" s="73" t="s">
        <v>740</v>
      </c>
      <c r="G23" s="73" t="s">
        <v>741</v>
      </c>
      <c r="H23" s="73" t="s">
        <v>346</v>
      </c>
      <c r="I23" s="73" t="str">
        <f>N23</f>
        <v>счетчики(шт.)</v>
      </c>
      <c r="J23" s="73" t="s">
        <v>739</v>
      </c>
      <c r="K23" s="73" t="s">
        <v>740</v>
      </c>
      <c r="L23" s="73" t="s">
        <v>741</v>
      </c>
      <c r="M23" s="73" t="s">
        <v>346</v>
      </c>
      <c r="N23" s="73" t="s">
        <v>918</v>
      </c>
      <c r="O23" s="73" t="s">
        <v>739</v>
      </c>
      <c r="P23" s="73" t="s">
        <v>740</v>
      </c>
      <c r="Q23" s="73" t="s">
        <v>741</v>
      </c>
      <c r="R23" s="73" t="s">
        <v>346</v>
      </c>
      <c r="S23" s="73" t="s">
        <v>918</v>
      </c>
      <c r="T23" s="73" t="s">
        <v>739</v>
      </c>
      <c r="U23" s="73" t="s">
        <v>740</v>
      </c>
      <c r="V23" s="73" t="s">
        <v>741</v>
      </c>
      <c r="W23" s="73" t="s">
        <v>346</v>
      </c>
      <c r="X23" s="73" t="s">
        <v>918</v>
      </c>
      <c r="Y23" s="73" t="s">
        <v>739</v>
      </c>
      <c r="Z23" s="73" t="s">
        <v>740</v>
      </c>
      <c r="AA23" s="73" t="s">
        <v>741</v>
      </c>
      <c r="AB23" s="73" t="s">
        <v>346</v>
      </c>
      <c r="AC23" s="73" t="s">
        <v>918</v>
      </c>
      <c r="AD23" s="73" t="s">
        <v>739</v>
      </c>
      <c r="AE23" s="73" t="s">
        <v>740</v>
      </c>
      <c r="AF23" s="73" t="s">
        <v>741</v>
      </c>
      <c r="AG23" s="73" t="s">
        <v>346</v>
      </c>
      <c r="AH23" s="73" t="s">
        <v>918</v>
      </c>
      <c r="AI23" s="73" t="s">
        <v>739</v>
      </c>
      <c r="AJ23" s="73" t="s">
        <v>740</v>
      </c>
      <c r="AK23" s="73" t="s">
        <v>741</v>
      </c>
      <c r="AL23" s="73" t="s">
        <v>346</v>
      </c>
      <c r="AM23" s="73" t="s">
        <v>918</v>
      </c>
      <c r="AN23" s="73" t="s">
        <v>739</v>
      </c>
      <c r="AO23" s="73" t="s">
        <v>740</v>
      </c>
      <c r="AP23" s="73" t="s">
        <v>741</v>
      </c>
      <c r="AQ23" s="73" t="s">
        <v>346</v>
      </c>
      <c r="AR23" s="73" t="s">
        <v>918</v>
      </c>
      <c r="AS23" s="73" t="s">
        <v>739</v>
      </c>
      <c r="AT23" s="73" t="s">
        <v>740</v>
      </c>
      <c r="AU23" s="73" t="s">
        <v>741</v>
      </c>
      <c r="AV23" s="73" t="s">
        <v>346</v>
      </c>
      <c r="AW23" s="73" t="s">
        <v>918</v>
      </c>
      <c r="AX23" s="73" t="s">
        <v>739</v>
      </c>
      <c r="AY23" s="73" t="s">
        <v>740</v>
      </c>
      <c r="AZ23" s="73" t="s">
        <v>741</v>
      </c>
      <c r="BA23" s="73" t="s">
        <v>346</v>
      </c>
      <c r="BB23" s="73" t="s">
        <v>918</v>
      </c>
      <c r="BC23" s="73" t="s">
        <v>739</v>
      </c>
      <c r="BD23" s="73" t="s">
        <v>740</v>
      </c>
      <c r="BE23" s="73" t="s">
        <v>741</v>
      </c>
      <c r="BF23" s="73" t="s">
        <v>346</v>
      </c>
      <c r="BG23" s="73" t="s">
        <v>918</v>
      </c>
      <c r="BH23" s="425"/>
    </row>
    <row r="24" spans="1:60" s="59" customFormat="1" ht="8.25" x14ac:dyDescent="0.15">
      <c r="A24" s="74">
        <v>1</v>
      </c>
      <c r="B24" s="74">
        <v>2</v>
      </c>
      <c r="C24" s="74">
        <v>3</v>
      </c>
      <c r="D24" s="74">
        <v>4</v>
      </c>
      <c r="E24" s="74" t="s">
        <v>159</v>
      </c>
      <c r="F24" s="74" t="s">
        <v>164</v>
      </c>
      <c r="G24" s="74" t="s">
        <v>165</v>
      </c>
      <c r="H24" s="74" t="s">
        <v>166</v>
      </c>
      <c r="I24" s="74" t="s">
        <v>167</v>
      </c>
      <c r="J24" s="74" t="s">
        <v>161</v>
      </c>
      <c r="K24" s="74" t="s">
        <v>162</v>
      </c>
      <c r="L24" s="74" t="s">
        <v>163</v>
      </c>
      <c r="M24" s="74" t="s">
        <v>742</v>
      </c>
      <c r="N24" s="74" t="s">
        <v>743</v>
      </c>
      <c r="O24" s="74" t="s">
        <v>746</v>
      </c>
      <c r="P24" s="74" t="s">
        <v>747</v>
      </c>
      <c r="Q24" s="74" t="s">
        <v>748</v>
      </c>
      <c r="R24" s="74" t="s">
        <v>749</v>
      </c>
      <c r="S24" s="74" t="s">
        <v>750</v>
      </c>
      <c r="T24" s="74" t="s">
        <v>753</v>
      </c>
      <c r="U24" s="74" t="s">
        <v>754</v>
      </c>
      <c r="V24" s="74" t="s">
        <v>755</v>
      </c>
      <c r="W24" s="74" t="s">
        <v>756</v>
      </c>
      <c r="X24" s="74" t="s">
        <v>757</v>
      </c>
      <c r="Y24" s="74" t="s">
        <v>760</v>
      </c>
      <c r="Z24" s="74" t="s">
        <v>761</v>
      </c>
      <c r="AA24" s="74" t="s">
        <v>762</v>
      </c>
      <c r="AB24" s="74" t="s">
        <v>763</v>
      </c>
      <c r="AC24" s="74" t="s">
        <v>764</v>
      </c>
      <c r="AD24" s="74" t="s">
        <v>176</v>
      </c>
      <c r="AE24" s="74" t="s">
        <v>180</v>
      </c>
      <c r="AF24" s="74" t="s">
        <v>182</v>
      </c>
      <c r="AG24" s="74" t="s">
        <v>184</v>
      </c>
      <c r="AH24" s="74" t="s">
        <v>186</v>
      </c>
      <c r="AI24" s="74" t="s">
        <v>177</v>
      </c>
      <c r="AJ24" s="74" t="s">
        <v>178</v>
      </c>
      <c r="AK24" s="74" t="s">
        <v>179</v>
      </c>
      <c r="AL24" s="74" t="s">
        <v>767</v>
      </c>
      <c r="AM24" s="74" t="s">
        <v>768</v>
      </c>
      <c r="AN24" s="74" t="s">
        <v>771</v>
      </c>
      <c r="AO24" s="74" t="s">
        <v>772</v>
      </c>
      <c r="AP24" s="74" t="s">
        <v>773</v>
      </c>
      <c r="AQ24" s="74" t="s">
        <v>774</v>
      </c>
      <c r="AR24" s="74" t="s">
        <v>775</v>
      </c>
      <c r="AS24" s="74" t="s">
        <v>778</v>
      </c>
      <c r="AT24" s="74" t="s">
        <v>779</v>
      </c>
      <c r="AU24" s="74" t="s">
        <v>780</v>
      </c>
      <c r="AV24" s="74" t="s">
        <v>781</v>
      </c>
      <c r="AW24" s="74" t="s">
        <v>782</v>
      </c>
      <c r="AX24" s="74" t="s">
        <v>785</v>
      </c>
      <c r="AY24" s="74" t="s">
        <v>786</v>
      </c>
      <c r="AZ24" s="74" t="s">
        <v>787</v>
      </c>
      <c r="BA24" s="74" t="s">
        <v>788</v>
      </c>
      <c r="BB24" s="74" t="s">
        <v>789</v>
      </c>
      <c r="BC24" s="74" t="s">
        <v>199</v>
      </c>
      <c r="BD24" s="74" t="s">
        <v>203</v>
      </c>
      <c r="BE24" s="74" t="s">
        <v>204</v>
      </c>
      <c r="BF24" s="74" t="s">
        <v>205</v>
      </c>
      <c r="BG24" s="74" t="s">
        <v>206</v>
      </c>
      <c r="BH24" s="74">
        <v>8</v>
      </c>
    </row>
    <row r="25" spans="1:60" s="59" customFormat="1" ht="26.25" customHeight="1" x14ac:dyDescent="0.15">
      <c r="A25" s="115" t="s">
        <v>837</v>
      </c>
      <c r="B25" s="116" t="s">
        <v>712</v>
      </c>
      <c r="C25" s="117" t="str">
        <f>C26</f>
        <v>нд</v>
      </c>
      <c r="D25" s="117" t="str">
        <f>D26</f>
        <v>нд</v>
      </c>
      <c r="E25" s="117" t="str">
        <f t="shared" ref="E25:AS25" si="0">E26</f>
        <v>нд</v>
      </c>
      <c r="F25" s="117" t="str">
        <f t="shared" si="0"/>
        <v>нд</v>
      </c>
      <c r="G25" s="117" t="str">
        <f t="shared" si="0"/>
        <v>нд</v>
      </c>
      <c r="H25" s="117" t="str">
        <f t="shared" si="0"/>
        <v>нд</v>
      </c>
      <c r="I25" s="117" t="str">
        <f t="shared" si="0"/>
        <v>нд</v>
      </c>
      <c r="J25" s="117" t="str">
        <f t="shared" si="0"/>
        <v>нд</v>
      </c>
      <c r="K25" s="117" t="str">
        <f t="shared" si="0"/>
        <v>нд</v>
      </c>
      <c r="L25" s="117" t="str">
        <f t="shared" si="0"/>
        <v>нд</v>
      </c>
      <c r="M25" s="117" t="str">
        <f t="shared" si="0"/>
        <v>нд</v>
      </c>
      <c r="N25" s="117" t="str">
        <f t="shared" si="0"/>
        <v>нд</v>
      </c>
      <c r="O25" s="117" t="str">
        <f t="shared" si="0"/>
        <v>нд</v>
      </c>
      <c r="P25" s="117" t="str">
        <f t="shared" si="0"/>
        <v>нд</v>
      </c>
      <c r="Q25" s="117" t="str">
        <f t="shared" si="0"/>
        <v>нд</v>
      </c>
      <c r="R25" s="117" t="str">
        <f t="shared" si="0"/>
        <v>нд</v>
      </c>
      <c r="S25" s="117" t="str">
        <f t="shared" si="0"/>
        <v>нд</v>
      </c>
      <c r="T25" s="117" t="str">
        <f t="shared" si="0"/>
        <v>нд</v>
      </c>
      <c r="U25" s="117" t="str">
        <f t="shared" si="0"/>
        <v>нд</v>
      </c>
      <c r="V25" s="117" t="str">
        <f t="shared" si="0"/>
        <v>нд</v>
      </c>
      <c r="W25" s="117" t="str">
        <f t="shared" si="0"/>
        <v>нд</v>
      </c>
      <c r="X25" s="117" t="str">
        <f t="shared" si="0"/>
        <v>нд</v>
      </c>
      <c r="Y25" s="117" t="str">
        <f t="shared" si="0"/>
        <v>нд</v>
      </c>
      <c r="Z25" s="117" t="str">
        <f t="shared" si="0"/>
        <v>нд</v>
      </c>
      <c r="AA25" s="117" t="str">
        <f t="shared" si="0"/>
        <v>нд</v>
      </c>
      <c r="AB25" s="117" t="str">
        <f t="shared" si="0"/>
        <v>нд</v>
      </c>
      <c r="AC25" s="117" t="str">
        <f t="shared" si="0"/>
        <v>нд</v>
      </c>
      <c r="AD25" s="117" t="str">
        <f t="shared" si="0"/>
        <v>нд</v>
      </c>
      <c r="AE25" s="117" t="str">
        <f t="shared" si="0"/>
        <v>нд</v>
      </c>
      <c r="AF25" s="117" t="str">
        <f t="shared" si="0"/>
        <v>нд</v>
      </c>
      <c r="AG25" s="117" t="str">
        <f t="shared" si="0"/>
        <v>нд</v>
      </c>
      <c r="AH25" s="117" t="str">
        <f t="shared" si="0"/>
        <v>нд</v>
      </c>
      <c r="AI25" s="117" t="str">
        <f t="shared" si="0"/>
        <v>нд</v>
      </c>
      <c r="AJ25" s="117" t="str">
        <f t="shared" si="0"/>
        <v>нд</v>
      </c>
      <c r="AK25" s="117" t="str">
        <f t="shared" si="0"/>
        <v>нд</v>
      </c>
      <c r="AL25" s="117" t="str">
        <f t="shared" si="0"/>
        <v>нд</v>
      </c>
      <c r="AM25" s="117" t="str">
        <f t="shared" si="0"/>
        <v>нд</v>
      </c>
      <c r="AN25" s="117" t="str">
        <f t="shared" si="0"/>
        <v>нд</v>
      </c>
      <c r="AO25" s="117" t="str">
        <f t="shared" si="0"/>
        <v>нд</v>
      </c>
      <c r="AP25" s="117" t="str">
        <f t="shared" si="0"/>
        <v>нд</v>
      </c>
      <c r="AQ25" s="117" t="str">
        <f t="shared" si="0"/>
        <v>нд</v>
      </c>
      <c r="AR25" s="117" t="str">
        <f t="shared" si="0"/>
        <v>нд</v>
      </c>
      <c r="AS25" s="117" t="str">
        <f t="shared" si="0"/>
        <v>нд</v>
      </c>
      <c r="AT25" s="117" t="str">
        <f t="shared" ref="AT25:BH25" si="1">AT26</f>
        <v>нд</v>
      </c>
      <c r="AU25" s="117" t="str">
        <f t="shared" si="1"/>
        <v>нд</v>
      </c>
      <c r="AV25" s="117" t="str">
        <f t="shared" si="1"/>
        <v>нд</v>
      </c>
      <c r="AW25" s="117" t="str">
        <f t="shared" si="1"/>
        <v>нд</v>
      </c>
      <c r="AX25" s="117" t="str">
        <f t="shared" si="1"/>
        <v>нд</v>
      </c>
      <c r="AY25" s="117" t="str">
        <f t="shared" si="1"/>
        <v>нд</v>
      </c>
      <c r="AZ25" s="117" t="str">
        <f t="shared" si="1"/>
        <v>нд</v>
      </c>
      <c r="BA25" s="117" t="str">
        <f t="shared" si="1"/>
        <v>нд</v>
      </c>
      <c r="BB25" s="117" t="str">
        <f t="shared" si="1"/>
        <v>нд</v>
      </c>
      <c r="BC25" s="117" t="str">
        <f t="shared" si="1"/>
        <v>нд</v>
      </c>
      <c r="BD25" s="117" t="str">
        <f t="shared" si="1"/>
        <v>нд</v>
      </c>
      <c r="BE25" s="117" t="str">
        <f t="shared" si="1"/>
        <v>нд</v>
      </c>
      <c r="BF25" s="117" t="str">
        <f t="shared" si="1"/>
        <v>нд</v>
      </c>
      <c r="BG25" s="117" t="str">
        <f t="shared" si="1"/>
        <v>нд</v>
      </c>
      <c r="BH25" s="117" t="str">
        <f t="shared" si="1"/>
        <v>нд</v>
      </c>
    </row>
    <row r="26" spans="1:60" s="59" customFormat="1" ht="16.5" customHeight="1" x14ac:dyDescent="0.15">
      <c r="A26" s="118" t="s">
        <v>838</v>
      </c>
      <c r="B26" s="119" t="s">
        <v>839</v>
      </c>
      <c r="C26" s="120" t="s">
        <v>872</v>
      </c>
      <c r="D26" s="120" t="str">
        <f>D33</f>
        <v>нд</v>
      </c>
      <c r="E26" s="120" t="str">
        <f t="shared" ref="E26:AS26" si="2">E33</f>
        <v>нд</v>
      </c>
      <c r="F26" s="120" t="str">
        <f t="shared" si="2"/>
        <v>нд</v>
      </c>
      <c r="G26" s="120" t="str">
        <f t="shared" si="2"/>
        <v>нд</v>
      </c>
      <c r="H26" s="120" t="str">
        <f t="shared" si="2"/>
        <v>нд</v>
      </c>
      <c r="I26" s="120" t="str">
        <f t="shared" si="2"/>
        <v>нд</v>
      </c>
      <c r="J26" s="120" t="str">
        <f t="shared" si="2"/>
        <v>нд</v>
      </c>
      <c r="K26" s="120" t="str">
        <f t="shared" si="2"/>
        <v>нд</v>
      </c>
      <c r="L26" s="120" t="str">
        <f t="shared" si="2"/>
        <v>нд</v>
      </c>
      <c r="M26" s="120" t="str">
        <f t="shared" si="2"/>
        <v>нд</v>
      </c>
      <c r="N26" s="120" t="str">
        <f t="shared" si="2"/>
        <v>нд</v>
      </c>
      <c r="O26" s="120" t="str">
        <f t="shared" si="2"/>
        <v>нд</v>
      </c>
      <c r="P26" s="120" t="str">
        <f t="shared" si="2"/>
        <v>нд</v>
      </c>
      <c r="Q26" s="120" t="str">
        <f t="shared" si="2"/>
        <v>нд</v>
      </c>
      <c r="R26" s="120" t="str">
        <f t="shared" si="2"/>
        <v>нд</v>
      </c>
      <c r="S26" s="120" t="str">
        <f t="shared" si="2"/>
        <v>нд</v>
      </c>
      <c r="T26" s="120" t="str">
        <f t="shared" si="2"/>
        <v>нд</v>
      </c>
      <c r="U26" s="120" t="str">
        <f t="shared" si="2"/>
        <v>нд</v>
      </c>
      <c r="V26" s="120" t="str">
        <f t="shared" si="2"/>
        <v>нд</v>
      </c>
      <c r="W26" s="120" t="str">
        <f t="shared" si="2"/>
        <v>нд</v>
      </c>
      <c r="X26" s="120" t="str">
        <f t="shared" si="2"/>
        <v>нд</v>
      </c>
      <c r="Y26" s="120" t="str">
        <f t="shared" si="2"/>
        <v>нд</v>
      </c>
      <c r="Z26" s="120" t="str">
        <f t="shared" si="2"/>
        <v>нд</v>
      </c>
      <c r="AA26" s="120" t="str">
        <f t="shared" si="2"/>
        <v>нд</v>
      </c>
      <c r="AB26" s="120" t="str">
        <f t="shared" si="2"/>
        <v>нд</v>
      </c>
      <c r="AC26" s="120" t="str">
        <f t="shared" si="2"/>
        <v>нд</v>
      </c>
      <c r="AD26" s="120" t="str">
        <f t="shared" si="2"/>
        <v>нд</v>
      </c>
      <c r="AE26" s="120" t="str">
        <f t="shared" si="2"/>
        <v>нд</v>
      </c>
      <c r="AF26" s="120" t="str">
        <f t="shared" si="2"/>
        <v>нд</v>
      </c>
      <c r="AG26" s="120" t="str">
        <f t="shared" si="2"/>
        <v>нд</v>
      </c>
      <c r="AH26" s="120" t="str">
        <f t="shared" si="2"/>
        <v>нд</v>
      </c>
      <c r="AI26" s="120" t="str">
        <f t="shared" si="2"/>
        <v>нд</v>
      </c>
      <c r="AJ26" s="120" t="str">
        <f t="shared" si="2"/>
        <v>нд</v>
      </c>
      <c r="AK26" s="120" t="str">
        <f t="shared" si="2"/>
        <v>нд</v>
      </c>
      <c r="AL26" s="120" t="str">
        <f t="shared" si="2"/>
        <v>нд</v>
      </c>
      <c r="AM26" s="120" t="str">
        <f t="shared" si="2"/>
        <v>нд</v>
      </c>
      <c r="AN26" s="120" t="str">
        <f t="shared" si="2"/>
        <v>нд</v>
      </c>
      <c r="AO26" s="120" t="str">
        <f t="shared" si="2"/>
        <v>нд</v>
      </c>
      <c r="AP26" s="120" t="str">
        <f t="shared" si="2"/>
        <v>нд</v>
      </c>
      <c r="AQ26" s="120" t="str">
        <f t="shared" si="2"/>
        <v>нд</v>
      </c>
      <c r="AR26" s="120" t="str">
        <f t="shared" si="2"/>
        <v>нд</v>
      </c>
      <c r="AS26" s="120" t="str">
        <f t="shared" si="2"/>
        <v>нд</v>
      </c>
      <c r="AT26" s="120" t="str">
        <f t="shared" ref="AT26:BH26" si="3">AT33</f>
        <v>нд</v>
      </c>
      <c r="AU26" s="120" t="str">
        <f t="shared" si="3"/>
        <v>нд</v>
      </c>
      <c r="AV26" s="120" t="str">
        <f t="shared" si="3"/>
        <v>нд</v>
      </c>
      <c r="AW26" s="120" t="str">
        <f t="shared" si="3"/>
        <v>нд</v>
      </c>
      <c r="AX26" s="120" t="str">
        <f t="shared" si="3"/>
        <v>нд</v>
      </c>
      <c r="AY26" s="120" t="str">
        <f t="shared" si="3"/>
        <v>нд</v>
      </c>
      <c r="AZ26" s="120" t="str">
        <f t="shared" si="3"/>
        <v>нд</v>
      </c>
      <c r="BA26" s="120" t="str">
        <f t="shared" si="3"/>
        <v>нд</v>
      </c>
      <c r="BB26" s="120" t="str">
        <f t="shared" si="3"/>
        <v>нд</v>
      </c>
      <c r="BC26" s="120" t="str">
        <f t="shared" si="3"/>
        <v>нд</v>
      </c>
      <c r="BD26" s="120" t="str">
        <f t="shared" si="3"/>
        <v>нд</v>
      </c>
      <c r="BE26" s="120" t="str">
        <f t="shared" si="3"/>
        <v>нд</v>
      </c>
      <c r="BF26" s="120" t="str">
        <f t="shared" si="3"/>
        <v>нд</v>
      </c>
      <c r="BG26" s="120" t="str">
        <f t="shared" si="3"/>
        <v>нд</v>
      </c>
      <c r="BH26" s="120" t="str">
        <f t="shared" si="3"/>
        <v>нд</v>
      </c>
    </row>
    <row r="27" spans="1:60" ht="25.5" customHeight="1" x14ac:dyDescent="0.25">
      <c r="A27" s="118" t="s">
        <v>840</v>
      </c>
      <c r="B27" s="119" t="s">
        <v>841</v>
      </c>
      <c r="C27" s="120" t="s">
        <v>872</v>
      </c>
      <c r="D27" s="120" t="s">
        <v>872</v>
      </c>
      <c r="E27" s="120" t="s">
        <v>872</v>
      </c>
      <c r="F27" s="120" t="s">
        <v>872</v>
      </c>
      <c r="G27" s="120" t="s">
        <v>872</v>
      </c>
      <c r="H27" s="120" t="s">
        <v>872</v>
      </c>
      <c r="I27" s="120" t="s">
        <v>872</v>
      </c>
      <c r="J27" s="120" t="s">
        <v>872</v>
      </c>
      <c r="K27" s="120" t="s">
        <v>872</v>
      </c>
      <c r="L27" s="120" t="s">
        <v>872</v>
      </c>
      <c r="M27" s="120" t="s">
        <v>872</v>
      </c>
      <c r="N27" s="120" t="s">
        <v>872</v>
      </c>
      <c r="O27" s="120" t="s">
        <v>872</v>
      </c>
      <c r="P27" s="120" t="s">
        <v>872</v>
      </c>
      <c r="Q27" s="120" t="s">
        <v>872</v>
      </c>
      <c r="R27" s="120" t="s">
        <v>872</v>
      </c>
      <c r="S27" s="120" t="s">
        <v>872</v>
      </c>
      <c r="T27" s="120" t="s">
        <v>872</v>
      </c>
      <c r="U27" s="120" t="s">
        <v>872</v>
      </c>
      <c r="V27" s="120" t="s">
        <v>872</v>
      </c>
      <c r="W27" s="120" t="s">
        <v>872</v>
      </c>
      <c r="X27" s="120" t="s">
        <v>872</v>
      </c>
      <c r="Y27" s="120" t="s">
        <v>872</v>
      </c>
      <c r="Z27" s="120" t="s">
        <v>872</v>
      </c>
      <c r="AA27" s="120" t="s">
        <v>872</v>
      </c>
      <c r="AB27" s="120" t="s">
        <v>872</v>
      </c>
      <c r="AC27" s="120" t="s">
        <v>872</v>
      </c>
      <c r="AD27" s="120" t="s">
        <v>872</v>
      </c>
      <c r="AE27" s="120" t="s">
        <v>872</v>
      </c>
      <c r="AF27" s="120" t="s">
        <v>872</v>
      </c>
      <c r="AG27" s="120" t="s">
        <v>872</v>
      </c>
      <c r="AH27" s="120" t="s">
        <v>872</v>
      </c>
      <c r="AI27" s="120" t="s">
        <v>872</v>
      </c>
      <c r="AJ27" s="120" t="s">
        <v>872</v>
      </c>
      <c r="AK27" s="120" t="s">
        <v>872</v>
      </c>
      <c r="AL27" s="120" t="s">
        <v>872</v>
      </c>
      <c r="AM27" s="120" t="s">
        <v>872</v>
      </c>
      <c r="AN27" s="120" t="s">
        <v>872</v>
      </c>
      <c r="AO27" s="120" t="s">
        <v>872</v>
      </c>
      <c r="AP27" s="120" t="s">
        <v>872</v>
      </c>
      <c r="AQ27" s="120" t="s">
        <v>872</v>
      </c>
      <c r="AR27" s="120" t="s">
        <v>872</v>
      </c>
      <c r="AS27" s="120" t="s">
        <v>872</v>
      </c>
      <c r="AT27" s="120" t="s">
        <v>872</v>
      </c>
      <c r="AU27" s="120" t="s">
        <v>872</v>
      </c>
      <c r="AV27" s="120" t="s">
        <v>872</v>
      </c>
      <c r="AW27" s="120" t="s">
        <v>872</v>
      </c>
      <c r="AX27" s="120" t="s">
        <v>872</v>
      </c>
      <c r="AY27" s="120" t="s">
        <v>872</v>
      </c>
      <c r="AZ27" s="120" t="s">
        <v>872</v>
      </c>
      <c r="BA27" s="120" t="s">
        <v>872</v>
      </c>
      <c r="BB27" s="120" t="s">
        <v>872</v>
      </c>
      <c r="BC27" s="120" t="s">
        <v>872</v>
      </c>
      <c r="BD27" s="120" t="s">
        <v>872</v>
      </c>
      <c r="BE27" s="120" t="s">
        <v>872</v>
      </c>
      <c r="BF27" s="120" t="s">
        <v>872</v>
      </c>
      <c r="BG27" s="120" t="s">
        <v>872</v>
      </c>
      <c r="BH27" s="120" t="s">
        <v>872</v>
      </c>
    </row>
    <row r="28" spans="1:60" ht="48.75" customHeight="1" x14ac:dyDescent="0.25">
      <c r="A28" s="121" t="s">
        <v>842</v>
      </c>
      <c r="B28" s="122" t="s">
        <v>843</v>
      </c>
      <c r="C28" s="28" t="s">
        <v>872</v>
      </c>
      <c r="D28" s="28" t="s">
        <v>872</v>
      </c>
      <c r="E28" s="28" t="s">
        <v>872</v>
      </c>
      <c r="F28" s="28" t="s">
        <v>872</v>
      </c>
      <c r="G28" s="28" t="s">
        <v>872</v>
      </c>
      <c r="H28" s="28" t="s">
        <v>872</v>
      </c>
      <c r="I28" s="28" t="s">
        <v>872</v>
      </c>
      <c r="J28" s="28" t="s">
        <v>872</v>
      </c>
      <c r="K28" s="28" t="s">
        <v>872</v>
      </c>
      <c r="L28" s="28" t="s">
        <v>872</v>
      </c>
      <c r="M28" s="28" t="s">
        <v>872</v>
      </c>
      <c r="N28" s="28" t="s">
        <v>872</v>
      </c>
      <c r="O28" s="28" t="s">
        <v>872</v>
      </c>
      <c r="P28" s="28" t="s">
        <v>872</v>
      </c>
      <c r="Q28" s="28" t="s">
        <v>872</v>
      </c>
      <c r="R28" s="28" t="s">
        <v>872</v>
      </c>
      <c r="S28" s="28" t="s">
        <v>872</v>
      </c>
      <c r="T28" s="28" t="s">
        <v>872</v>
      </c>
      <c r="U28" s="28" t="s">
        <v>872</v>
      </c>
      <c r="V28" s="28" t="s">
        <v>872</v>
      </c>
      <c r="W28" s="28" t="s">
        <v>872</v>
      </c>
      <c r="X28" s="28" t="s">
        <v>872</v>
      </c>
      <c r="Y28" s="28" t="s">
        <v>872</v>
      </c>
      <c r="Z28" s="28" t="s">
        <v>872</v>
      </c>
      <c r="AA28" s="28" t="s">
        <v>872</v>
      </c>
      <c r="AB28" s="28" t="s">
        <v>872</v>
      </c>
      <c r="AC28" s="28" t="s">
        <v>872</v>
      </c>
      <c r="AD28" s="28" t="s">
        <v>872</v>
      </c>
      <c r="AE28" s="28" t="s">
        <v>872</v>
      </c>
      <c r="AF28" s="28" t="s">
        <v>872</v>
      </c>
      <c r="AG28" s="28" t="s">
        <v>872</v>
      </c>
      <c r="AH28" s="28" t="s">
        <v>872</v>
      </c>
      <c r="AI28" s="28" t="s">
        <v>872</v>
      </c>
      <c r="AJ28" s="28" t="s">
        <v>872</v>
      </c>
      <c r="AK28" s="28" t="s">
        <v>872</v>
      </c>
      <c r="AL28" s="28" t="s">
        <v>872</v>
      </c>
      <c r="AM28" s="28" t="s">
        <v>872</v>
      </c>
      <c r="AN28" s="28" t="s">
        <v>872</v>
      </c>
      <c r="AO28" s="28" t="s">
        <v>872</v>
      </c>
      <c r="AP28" s="28" t="s">
        <v>872</v>
      </c>
      <c r="AQ28" s="28" t="s">
        <v>872</v>
      </c>
      <c r="AR28" s="28" t="s">
        <v>872</v>
      </c>
      <c r="AS28" s="28" t="s">
        <v>872</v>
      </c>
      <c r="AT28" s="28" t="s">
        <v>872</v>
      </c>
      <c r="AU28" s="28" t="s">
        <v>872</v>
      </c>
      <c r="AV28" s="28" t="s">
        <v>872</v>
      </c>
      <c r="AW28" s="28" t="s">
        <v>872</v>
      </c>
      <c r="AX28" s="28" t="s">
        <v>872</v>
      </c>
      <c r="AY28" s="28" t="s">
        <v>872</v>
      </c>
      <c r="AZ28" s="28" t="s">
        <v>872</v>
      </c>
      <c r="BA28" s="28" t="s">
        <v>872</v>
      </c>
      <c r="BB28" s="28" t="s">
        <v>872</v>
      </c>
      <c r="BC28" s="28" t="s">
        <v>872</v>
      </c>
      <c r="BD28" s="28" t="s">
        <v>872</v>
      </c>
      <c r="BE28" s="28" t="s">
        <v>872</v>
      </c>
      <c r="BF28" s="28" t="s">
        <v>872</v>
      </c>
      <c r="BG28" s="28" t="s">
        <v>872</v>
      </c>
      <c r="BH28" s="28" t="s">
        <v>872</v>
      </c>
    </row>
    <row r="29" spans="1:60" ht="24" customHeight="1" x14ac:dyDescent="0.25">
      <c r="A29" s="121" t="s">
        <v>844</v>
      </c>
      <c r="B29" s="122" t="s">
        <v>845</v>
      </c>
      <c r="C29" s="28" t="s">
        <v>872</v>
      </c>
      <c r="D29" s="28" t="s">
        <v>872</v>
      </c>
      <c r="E29" s="28" t="s">
        <v>872</v>
      </c>
      <c r="F29" s="28" t="s">
        <v>872</v>
      </c>
      <c r="G29" s="28" t="s">
        <v>872</v>
      </c>
      <c r="H29" s="28" t="s">
        <v>872</v>
      </c>
      <c r="I29" s="28" t="s">
        <v>872</v>
      </c>
      <c r="J29" s="28" t="s">
        <v>872</v>
      </c>
      <c r="K29" s="28" t="s">
        <v>872</v>
      </c>
      <c r="L29" s="28" t="s">
        <v>872</v>
      </c>
      <c r="M29" s="28" t="s">
        <v>872</v>
      </c>
      <c r="N29" s="28" t="s">
        <v>872</v>
      </c>
      <c r="O29" s="28" t="s">
        <v>872</v>
      </c>
      <c r="P29" s="28" t="s">
        <v>872</v>
      </c>
      <c r="Q29" s="28" t="s">
        <v>872</v>
      </c>
      <c r="R29" s="28" t="s">
        <v>872</v>
      </c>
      <c r="S29" s="28" t="s">
        <v>872</v>
      </c>
      <c r="T29" s="28" t="s">
        <v>872</v>
      </c>
      <c r="U29" s="28" t="s">
        <v>872</v>
      </c>
      <c r="V29" s="28" t="s">
        <v>872</v>
      </c>
      <c r="W29" s="28" t="s">
        <v>872</v>
      </c>
      <c r="X29" s="28" t="s">
        <v>872</v>
      </c>
      <c r="Y29" s="28" t="s">
        <v>872</v>
      </c>
      <c r="Z29" s="28" t="s">
        <v>872</v>
      </c>
      <c r="AA29" s="28" t="s">
        <v>872</v>
      </c>
      <c r="AB29" s="28" t="s">
        <v>872</v>
      </c>
      <c r="AC29" s="28" t="s">
        <v>872</v>
      </c>
      <c r="AD29" s="28" t="s">
        <v>872</v>
      </c>
      <c r="AE29" s="28" t="s">
        <v>872</v>
      </c>
      <c r="AF29" s="28" t="s">
        <v>872</v>
      </c>
      <c r="AG29" s="28" t="s">
        <v>872</v>
      </c>
      <c r="AH29" s="28" t="s">
        <v>872</v>
      </c>
      <c r="AI29" s="28" t="s">
        <v>872</v>
      </c>
      <c r="AJ29" s="28" t="s">
        <v>872</v>
      </c>
      <c r="AK29" s="28" t="s">
        <v>872</v>
      </c>
      <c r="AL29" s="28" t="s">
        <v>872</v>
      </c>
      <c r="AM29" s="28" t="s">
        <v>872</v>
      </c>
      <c r="AN29" s="28" t="s">
        <v>872</v>
      </c>
      <c r="AO29" s="28" t="s">
        <v>872</v>
      </c>
      <c r="AP29" s="28" t="s">
        <v>872</v>
      </c>
      <c r="AQ29" s="28" t="s">
        <v>872</v>
      </c>
      <c r="AR29" s="28" t="s">
        <v>872</v>
      </c>
      <c r="AS29" s="28" t="s">
        <v>872</v>
      </c>
      <c r="AT29" s="28" t="s">
        <v>872</v>
      </c>
      <c r="AU29" s="28" t="s">
        <v>872</v>
      </c>
      <c r="AV29" s="28" t="s">
        <v>872</v>
      </c>
      <c r="AW29" s="28" t="s">
        <v>872</v>
      </c>
      <c r="AX29" s="28" t="s">
        <v>872</v>
      </c>
      <c r="AY29" s="28" t="s">
        <v>872</v>
      </c>
      <c r="AZ29" s="28" t="s">
        <v>872</v>
      </c>
      <c r="BA29" s="28" t="s">
        <v>872</v>
      </c>
      <c r="BB29" s="28" t="s">
        <v>872</v>
      </c>
      <c r="BC29" s="28" t="s">
        <v>872</v>
      </c>
      <c r="BD29" s="28" t="s">
        <v>872</v>
      </c>
      <c r="BE29" s="28" t="s">
        <v>872</v>
      </c>
      <c r="BF29" s="28" t="s">
        <v>872</v>
      </c>
      <c r="BG29" s="28" t="s">
        <v>872</v>
      </c>
      <c r="BH29" s="28" t="s">
        <v>872</v>
      </c>
    </row>
    <row r="30" spans="1:60" ht="30" customHeight="1" x14ac:dyDescent="0.25">
      <c r="A30" s="121" t="s">
        <v>846</v>
      </c>
      <c r="B30" s="122" t="s">
        <v>847</v>
      </c>
      <c r="C30" s="28" t="s">
        <v>872</v>
      </c>
      <c r="D30" s="28" t="s">
        <v>872</v>
      </c>
      <c r="E30" s="28" t="s">
        <v>872</v>
      </c>
      <c r="F30" s="28" t="s">
        <v>872</v>
      </c>
      <c r="G30" s="28" t="s">
        <v>872</v>
      </c>
      <c r="H30" s="28" t="s">
        <v>872</v>
      </c>
      <c r="I30" s="28" t="s">
        <v>872</v>
      </c>
      <c r="J30" s="28" t="s">
        <v>872</v>
      </c>
      <c r="K30" s="28" t="s">
        <v>872</v>
      </c>
      <c r="L30" s="28" t="s">
        <v>872</v>
      </c>
      <c r="M30" s="28" t="s">
        <v>872</v>
      </c>
      <c r="N30" s="28" t="s">
        <v>872</v>
      </c>
      <c r="O30" s="28" t="s">
        <v>872</v>
      </c>
      <c r="P30" s="28" t="s">
        <v>872</v>
      </c>
      <c r="Q30" s="28" t="s">
        <v>872</v>
      </c>
      <c r="R30" s="28" t="s">
        <v>872</v>
      </c>
      <c r="S30" s="28" t="s">
        <v>872</v>
      </c>
      <c r="T30" s="28" t="s">
        <v>872</v>
      </c>
      <c r="U30" s="28" t="s">
        <v>872</v>
      </c>
      <c r="V30" s="28" t="s">
        <v>872</v>
      </c>
      <c r="W30" s="28" t="s">
        <v>872</v>
      </c>
      <c r="X30" s="28" t="s">
        <v>872</v>
      </c>
      <c r="Y30" s="28" t="s">
        <v>872</v>
      </c>
      <c r="Z30" s="28" t="s">
        <v>872</v>
      </c>
      <c r="AA30" s="28" t="s">
        <v>872</v>
      </c>
      <c r="AB30" s="28" t="s">
        <v>872</v>
      </c>
      <c r="AC30" s="28" t="s">
        <v>872</v>
      </c>
      <c r="AD30" s="28" t="s">
        <v>872</v>
      </c>
      <c r="AE30" s="28" t="s">
        <v>872</v>
      </c>
      <c r="AF30" s="28" t="s">
        <v>872</v>
      </c>
      <c r="AG30" s="28" t="s">
        <v>872</v>
      </c>
      <c r="AH30" s="28" t="s">
        <v>872</v>
      </c>
      <c r="AI30" s="28" t="s">
        <v>872</v>
      </c>
      <c r="AJ30" s="28" t="s">
        <v>872</v>
      </c>
      <c r="AK30" s="28" t="s">
        <v>872</v>
      </c>
      <c r="AL30" s="28" t="s">
        <v>872</v>
      </c>
      <c r="AM30" s="28" t="s">
        <v>872</v>
      </c>
      <c r="AN30" s="28" t="s">
        <v>872</v>
      </c>
      <c r="AO30" s="28" t="s">
        <v>872</v>
      </c>
      <c r="AP30" s="28" t="s">
        <v>872</v>
      </c>
      <c r="AQ30" s="28" t="s">
        <v>872</v>
      </c>
      <c r="AR30" s="28" t="s">
        <v>872</v>
      </c>
      <c r="AS30" s="28" t="s">
        <v>872</v>
      </c>
      <c r="AT30" s="28" t="s">
        <v>872</v>
      </c>
      <c r="AU30" s="28" t="s">
        <v>872</v>
      </c>
      <c r="AV30" s="28" t="s">
        <v>872</v>
      </c>
      <c r="AW30" s="28" t="s">
        <v>872</v>
      </c>
      <c r="AX30" s="28" t="s">
        <v>872</v>
      </c>
      <c r="AY30" s="28" t="s">
        <v>872</v>
      </c>
      <c r="AZ30" s="28" t="s">
        <v>872</v>
      </c>
      <c r="BA30" s="28" t="s">
        <v>872</v>
      </c>
      <c r="BB30" s="28" t="s">
        <v>872</v>
      </c>
      <c r="BC30" s="28" t="s">
        <v>872</v>
      </c>
      <c r="BD30" s="28" t="s">
        <v>872</v>
      </c>
      <c r="BE30" s="28" t="s">
        <v>872</v>
      </c>
      <c r="BF30" s="28" t="s">
        <v>872</v>
      </c>
      <c r="BG30" s="28" t="s">
        <v>872</v>
      </c>
      <c r="BH30" s="28" t="s">
        <v>872</v>
      </c>
    </row>
    <row r="31" spans="1:60" ht="16.5" customHeight="1" x14ac:dyDescent="0.25">
      <c r="A31" s="121" t="s">
        <v>848</v>
      </c>
      <c r="B31" s="122" t="s">
        <v>849</v>
      </c>
      <c r="C31" s="28" t="s">
        <v>872</v>
      </c>
      <c r="D31" s="28" t="s">
        <v>872</v>
      </c>
      <c r="E31" s="28" t="s">
        <v>872</v>
      </c>
      <c r="F31" s="28" t="s">
        <v>872</v>
      </c>
      <c r="G31" s="28" t="s">
        <v>872</v>
      </c>
      <c r="H31" s="28" t="s">
        <v>872</v>
      </c>
      <c r="I31" s="28" t="s">
        <v>872</v>
      </c>
      <c r="J31" s="28" t="s">
        <v>872</v>
      </c>
      <c r="K31" s="28" t="s">
        <v>872</v>
      </c>
      <c r="L31" s="28" t="s">
        <v>872</v>
      </c>
      <c r="M31" s="28" t="s">
        <v>872</v>
      </c>
      <c r="N31" s="28" t="s">
        <v>872</v>
      </c>
      <c r="O31" s="28" t="s">
        <v>872</v>
      </c>
      <c r="P31" s="28" t="s">
        <v>872</v>
      </c>
      <c r="Q31" s="28" t="s">
        <v>872</v>
      </c>
      <c r="R31" s="28" t="s">
        <v>872</v>
      </c>
      <c r="S31" s="28" t="s">
        <v>872</v>
      </c>
      <c r="T31" s="28" t="s">
        <v>872</v>
      </c>
      <c r="U31" s="28" t="s">
        <v>872</v>
      </c>
      <c r="V31" s="28" t="s">
        <v>872</v>
      </c>
      <c r="W31" s="28" t="s">
        <v>872</v>
      </c>
      <c r="X31" s="28" t="s">
        <v>872</v>
      </c>
      <c r="Y31" s="28" t="s">
        <v>872</v>
      </c>
      <c r="Z31" s="28" t="s">
        <v>872</v>
      </c>
      <c r="AA31" s="28" t="s">
        <v>872</v>
      </c>
      <c r="AB31" s="28" t="s">
        <v>872</v>
      </c>
      <c r="AC31" s="28" t="s">
        <v>872</v>
      </c>
      <c r="AD31" s="28" t="s">
        <v>872</v>
      </c>
      <c r="AE31" s="28" t="s">
        <v>872</v>
      </c>
      <c r="AF31" s="28" t="s">
        <v>872</v>
      </c>
      <c r="AG31" s="28" t="s">
        <v>872</v>
      </c>
      <c r="AH31" s="28" t="s">
        <v>872</v>
      </c>
      <c r="AI31" s="28" t="s">
        <v>872</v>
      </c>
      <c r="AJ31" s="28" t="s">
        <v>872</v>
      </c>
      <c r="AK31" s="28" t="s">
        <v>872</v>
      </c>
      <c r="AL31" s="28" t="s">
        <v>872</v>
      </c>
      <c r="AM31" s="28" t="s">
        <v>872</v>
      </c>
      <c r="AN31" s="28" t="s">
        <v>872</v>
      </c>
      <c r="AO31" s="28" t="s">
        <v>872</v>
      </c>
      <c r="AP31" s="28" t="s">
        <v>872</v>
      </c>
      <c r="AQ31" s="28" t="s">
        <v>872</v>
      </c>
      <c r="AR31" s="28" t="s">
        <v>872</v>
      </c>
      <c r="AS31" s="28" t="s">
        <v>872</v>
      </c>
      <c r="AT31" s="28" t="s">
        <v>872</v>
      </c>
      <c r="AU31" s="28" t="s">
        <v>872</v>
      </c>
      <c r="AV31" s="28" t="s">
        <v>872</v>
      </c>
      <c r="AW31" s="28" t="s">
        <v>872</v>
      </c>
      <c r="AX31" s="28" t="s">
        <v>872</v>
      </c>
      <c r="AY31" s="28" t="s">
        <v>872</v>
      </c>
      <c r="AZ31" s="28" t="s">
        <v>872</v>
      </c>
      <c r="BA31" s="28" t="s">
        <v>872</v>
      </c>
      <c r="BB31" s="28" t="s">
        <v>872</v>
      </c>
      <c r="BC31" s="28" t="s">
        <v>872</v>
      </c>
      <c r="BD31" s="28" t="s">
        <v>872</v>
      </c>
      <c r="BE31" s="28" t="s">
        <v>872</v>
      </c>
      <c r="BF31" s="28" t="s">
        <v>872</v>
      </c>
      <c r="BG31" s="28" t="s">
        <v>872</v>
      </c>
      <c r="BH31" s="28" t="s">
        <v>872</v>
      </c>
    </row>
    <row r="32" spans="1:60" ht="15" customHeight="1" x14ac:dyDescent="0.25">
      <c r="A32" s="123" t="s">
        <v>850</v>
      </c>
      <c r="B32" s="124" t="s">
        <v>909</v>
      </c>
      <c r="C32" s="28" t="s">
        <v>872</v>
      </c>
      <c r="D32" s="28" t="s">
        <v>872</v>
      </c>
      <c r="E32" s="28" t="s">
        <v>872</v>
      </c>
      <c r="F32" s="28" t="s">
        <v>872</v>
      </c>
      <c r="G32" s="28" t="s">
        <v>872</v>
      </c>
      <c r="H32" s="28" t="s">
        <v>872</v>
      </c>
      <c r="I32" s="28" t="s">
        <v>872</v>
      </c>
      <c r="J32" s="28" t="s">
        <v>872</v>
      </c>
      <c r="K32" s="28" t="s">
        <v>872</v>
      </c>
      <c r="L32" s="28" t="s">
        <v>872</v>
      </c>
      <c r="M32" s="28" t="s">
        <v>872</v>
      </c>
      <c r="N32" s="28" t="s">
        <v>872</v>
      </c>
      <c r="O32" s="28" t="s">
        <v>872</v>
      </c>
      <c r="P32" s="28" t="s">
        <v>872</v>
      </c>
      <c r="Q32" s="28" t="s">
        <v>872</v>
      </c>
      <c r="R32" s="28" t="s">
        <v>872</v>
      </c>
      <c r="S32" s="28" t="s">
        <v>872</v>
      </c>
      <c r="T32" s="28" t="s">
        <v>872</v>
      </c>
      <c r="U32" s="28" t="s">
        <v>872</v>
      </c>
      <c r="V32" s="28" t="s">
        <v>872</v>
      </c>
      <c r="W32" s="28" t="s">
        <v>872</v>
      </c>
      <c r="X32" s="28" t="s">
        <v>872</v>
      </c>
      <c r="Y32" s="28" t="s">
        <v>872</v>
      </c>
      <c r="Z32" s="28" t="s">
        <v>872</v>
      </c>
      <c r="AA32" s="28" t="s">
        <v>872</v>
      </c>
      <c r="AB32" s="28" t="s">
        <v>872</v>
      </c>
      <c r="AC32" s="28" t="s">
        <v>872</v>
      </c>
      <c r="AD32" s="28" t="s">
        <v>872</v>
      </c>
      <c r="AE32" s="28" t="s">
        <v>872</v>
      </c>
      <c r="AF32" s="28" t="s">
        <v>872</v>
      </c>
      <c r="AG32" s="28" t="s">
        <v>872</v>
      </c>
      <c r="AH32" s="28" t="s">
        <v>872</v>
      </c>
      <c r="AI32" s="28" t="s">
        <v>872</v>
      </c>
      <c r="AJ32" s="28" t="s">
        <v>872</v>
      </c>
      <c r="AK32" s="28" t="s">
        <v>872</v>
      </c>
      <c r="AL32" s="28" t="s">
        <v>872</v>
      </c>
      <c r="AM32" s="28" t="s">
        <v>872</v>
      </c>
      <c r="AN32" s="28" t="s">
        <v>872</v>
      </c>
      <c r="AO32" s="28" t="s">
        <v>872</v>
      </c>
      <c r="AP32" s="28" t="s">
        <v>872</v>
      </c>
      <c r="AQ32" s="28" t="s">
        <v>872</v>
      </c>
      <c r="AR32" s="28" t="s">
        <v>872</v>
      </c>
      <c r="AS32" s="28" t="s">
        <v>872</v>
      </c>
      <c r="AT32" s="28" t="s">
        <v>872</v>
      </c>
      <c r="AU32" s="28" t="s">
        <v>872</v>
      </c>
      <c r="AV32" s="28" t="s">
        <v>872</v>
      </c>
      <c r="AW32" s="28" t="s">
        <v>872</v>
      </c>
      <c r="AX32" s="28" t="s">
        <v>872</v>
      </c>
      <c r="AY32" s="28" t="s">
        <v>872</v>
      </c>
      <c r="AZ32" s="28" t="s">
        <v>872</v>
      </c>
      <c r="BA32" s="28" t="s">
        <v>872</v>
      </c>
      <c r="BB32" s="28" t="s">
        <v>872</v>
      </c>
      <c r="BC32" s="28" t="s">
        <v>872</v>
      </c>
      <c r="BD32" s="28" t="s">
        <v>872</v>
      </c>
      <c r="BE32" s="28" t="s">
        <v>872</v>
      </c>
      <c r="BF32" s="28" t="s">
        <v>872</v>
      </c>
      <c r="BG32" s="28" t="s">
        <v>872</v>
      </c>
      <c r="BH32" s="28" t="s">
        <v>872</v>
      </c>
    </row>
    <row r="33" spans="1:60" ht="22.5" customHeight="1" x14ac:dyDescent="0.25">
      <c r="A33" s="125" t="s">
        <v>20</v>
      </c>
      <c r="B33" s="126" t="s">
        <v>851</v>
      </c>
      <c r="C33" s="120" t="str">
        <f>C50</f>
        <v>нд</v>
      </c>
      <c r="D33" s="120" t="str">
        <f>D50</f>
        <v>нд</v>
      </c>
      <c r="E33" s="120" t="str">
        <f t="shared" ref="E33:AS33" si="4">E50</f>
        <v>нд</v>
      </c>
      <c r="F33" s="120" t="str">
        <f t="shared" si="4"/>
        <v>нд</v>
      </c>
      <c r="G33" s="120" t="str">
        <f t="shared" si="4"/>
        <v>нд</v>
      </c>
      <c r="H33" s="120" t="str">
        <f t="shared" si="4"/>
        <v>нд</v>
      </c>
      <c r="I33" s="120" t="str">
        <f t="shared" si="4"/>
        <v>нд</v>
      </c>
      <c r="J33" s="120" t="str">
        <f t="shared" si="4"/>
        <v>нд</v>
      </c>
      <c r="K33" s="120" t="str">
        <f t="shared" si="4"/>
        <v>нд</v>
      </c>
      <c r="L33" s="120" t="str">
        <f t="shared" si="4"/>
        <v>нд</v>
      </c>
      <c r="M33" s="120" t="str">
        <f t="shared" si="4"/>
        <v>нд</v>
      </c>
      <c r="N33" s="120" t="str">
        <f t="shared" si="4"/>
        <v>нд</v>
      </c>
      <c r="O33" s="120" t="str">
        <f t="shared" si="4"/>
        <v>нд</v>
      </c>
      <c r="P33" s="120" t="str">
        <f t="shared" si="4"/>
        <v>нд</v>
      </c>
      <c r="Q33" s="120" t="str">
        <f t="shared" si="4"/>
        <v>нд</v>
      </c>
      <c r="R33" s="120" t="str">
        <f t="shared" si="4"/>
        <v>нд</v>
      </c>
      <c r="S33" s="120" t="str">
        <f t="shared" si="4"/>
        <v>нд</v>
      </c>
      <c r="T33" s="120" t="str">
        <f t="shared" si="4"/>
        <v>нд</v>
      </c>
      <c r="U33" s="120" t="str">
        <f t="shared" si="4"/>
        <v>нд</v>
      </c>
      <c r="V33" s="120" t="str">
        <f t="shared" si="4"/>
        <v>нд</v>
      </c>
      <c r="W33" s="120" t="str">
        <f t="shared" si="4"/>
        <v>нд</v>
      </c>
      <c r="X33" s="120" t="str">
        <f t="shared" si="4"/>
        <v>нд</v>
      </c>
      <c r="Y33" s="120" t="str">
        <f t="shared" si="4"/>
        <v>нд</v>
      </c>
      <c r="Z33" s="120" t="str">
        <f t="shared" si="4"/>
        <v>нд</v>
      </c>
      <c r="AA33" s="120" t="str">
        <f t="shared" si="4"/>
        <v>нд</v>
      </c>
      <c r="AB33" s="120" t="str">
        <f t="shared" si="4"/>
        <v>нд</v>
      </c>
      <c r="AC33" s="120" t="str">
        <f t="shared" si="4"/>
        <v>нд</v>
      </c>
      <c r="AD33" s="120" t="str">
        <f t="shared" si="4"/>
        <v>нд</v>
      </c>
      <c r="AE33" s="120" t="str">
        <f t="shared" si="4"/>
        <v>нд</v>
      </c>
      <c r="AF33" s="120" t="str">
        <f t="shared" si="4"/>
        <v>нд</v>
      </c>
      <c r="AG33" s="120" t="str">
        <f t="shared" si="4"/>
        <v>нд</v>
      </c>
      <c r="AH33" s="120" t="str">
        <f t="shared" si="4"/>
        <v>нд</v>
      </c>
      <c r="AI33" s="120" t="str">
        <f t="shared" si="4"/>
        <v>нд</v>
      </c>
      <c r="AJ33" s="120" t="str">
        <f t="shared" si="4"/>
        <v>нд</v>
      </c>
      <c r="AK33" s="120" t="str">
        <f t="shared" si="4"/>
        <v>нд</v>
      </c>
      <c r="AL33" s="120" t="str">
        <f t="shared" si="4"/>
        <v>нд</v>
      </c>
      <c r="AM33" s="120" t="str">
        <f t="shared" si="4"/>
        <v>нд</v>
      </c>
      <c r="AN33" s="120" t="str">
        <f t="shared" si="4"/>
        <v>нд</v>
      </c>
      <c r="AO33" s="120" t="str">
        <f t="shared" si="4"/>
        <v>нд</v>
      </c>
      <c r="AP33" s="120" t="str">
        <f t="shared" si="4"/>
        <v>нд</v>
      </c>
      <c r="AQ33" s="120" t="str">
        <f t="shared" si="4"/>
        <v>нд</v>
      </c>
      <c r="AR33" s="120" t="str">
        <f t="shared" si="4"/>
        <v>нд</v>
      </c>
      <c r="AS33" s="120" t="str">
        <f t="shared" si="4"/>
        <v>нд</v>
      </c>
      <c r="AT33" s="120" t="str">
        <f t="shared" ref="AT33:BH33" si="5">AT50</f>
        <v>нд</v>
      </c>
      <c r="AU33" s="120" t="str">
        <f t="shared" si="5"/>
        <v>нд</v>
      </c>
      <c r="AV33" s="120" t="str">
        <f t="shared" si="5"/>
        <v>нд</v>
      </c>
      <c r="AW33" s="120" t="str">
        <f t="shared" si="5"/>
        <v>нд</v>
      </c>
      <c r="AX33" s="120" t="str">
        <f t="shared" si="5"/>
        <v>нд</v>
      </c>
      <c r="AY33" s="120" t="str">
        <f t="shared" si="5"/>
        <v>нд</v>
      </c>
      <c r="AZ33" s="120" t="str">
        <f t="shared" si="5"/>
        <v>нд</v>
      </c>
      <c r="BA33" s="120" t="str">
        <f t="shared" si="5"/>
        <v>нд</v>
      </c>
      <c r="BB33" s="120" t="str">
        <f t="shared" si="5"/>
        <v>нд</v>
      </c>
      <c r="BC33" s="120" t="str">
        <f t="shared" si="5"/>
        <v>нд</v>
      </c>
      <c r="BD33" s="120" t="str">
        <f t="shared" si="5"/>
        <v>нд</v>
      </c>
      <c r="BE33" s="120" t="str">
        <f t="shared" si="5"/>
        <v>нд</v>
      </c>
      <c r="BF33" s="120" t="str">
        <f t="shared" si="5"/>
        <v>нд</v>
      </c>
      <c r="BG33" s="120" t="str">
        <f t="shared" si="5"/>
        <v>нд</v>
      </c>
      <c r="BH33" s="120" t="str">
        <f t="shared" si="5"/>
        <v>нд</v>
      </c>
    </row>
    <row r="34" spans="1:60" ht="36.75" customHeight="1" x14ac:dyDescent="0.25">
      <c r="A34" s="123" t="s">
        <v>22</v>
      </c>
      <c r="B34" s="124" t="s">
        <v>852</v>
      </c>
      <c r="C34" s="28" t="s">
        <v>872</v>
      </c>
      <c r="D34" s="28" t="s">
        <v>872</v>
      </c>
      <c r="E34" s="28" t="s">
        <v>872</v>
      </c>
      <c r="F34" s="28" t="s">
        <v>872</v>
      </c>
      <c r="G34" s="28" t="s">
        <v>872</v>
      </c>
      <c r="H34" s="28" t="s">
        <v>872</v>
      </c>
      <c r="I34" s="28" t="s">
        <v>872</v>
      </c>
      <c r="J34" s="28" t="s">
        <v>872</v>
      </c>
      <c r="K34" s="28" t="s">
        <v>872</v>
      </c>
      <c r="L34" s="28" t="s">
        <v>872</v>
      </c>
      <c r="M34" s="28" t="s">
        <v>872</v>
      </c>
      <c r="N34" s="28" t="s">
        <v>872</v>
      </c>
      <c r="O34" s="28" t="s">
        <v>872</v>
      </c>
      <c r="P34" s="28" t="s">
        <v>872</v>
      </c>
      <c r="Q34" s="28" t="s">
        <v>872</v>
      </c>
      <c r="R34" s="28" t="s">
        <v>872</v>
      </c>
      <c r="S34" s="28" t="s">
        <v>872</v>
      </c>
      <c r="T34" s="28" t="s">
        <v>872</v>
      </c>
      <c r="U34" s="28" t="s">
        <v>872</v>
      </c>
      <c r="V34" s="28" t="s">
        <v>872</v>
      </c>
      <c r="W34" s="28" t="s">
        <v>872</v>
      </c>
      <c r="X34" s="28" t="s">
        <v>872</v>
      </c>
      <c r="Y34" s="28" t="s">
        <v>872</v>
      </c>
      <c r="Z34" s="28" t="s">
        <v>872</v>
      </c>
      <c r="AA34" s="28" t="s">
        <v>872</v>
      </c>
      <c r="AB34" s="28" t="s">
        <v>872</v>
      </c>
      <c r="AC34" s="28" t="s">
        <v>872</v>
      </c>
      <c r="AD34" s="28" t="s">
        <v>872</v>
      </c>
      <c r="AE34" s="28" t="s">
        <v>872</v>
      </c>
      <c r="AF34" s="28" t="s">
        <v>872</v>
      </c>
      <c r="AG34" s="28" t="s">
        <v>872</v>
      </c>
      <c r="AH34" s="28" t="s">
        <v>872</v>
      </c>
      <c r="AI34" s="28" t="s">
        <v>872</v>
      </c>
      <c r="AJ34" s="28" t="s">
        <v>872</v>
      </c>
      <c r="AK34" s="28" t="s">
        <v>872</v>
      </c>
      <c r="AL34" s="28" t="s">
        <v>872</v>
      </c>
      <c r="AM34" s="28" t="s">
        <v>872</v>
      </c>
      <c r="AN34" s="28" t="s">
        <v>872</v>
      </c>
      <c r="AO34" s="28" t="s">
        <v>872</v>
      </c>
      <c r="AP34" s="28" t="s">
        <v>872</v>
      </c>
      <c r="AQ34" s="28" t="s">
        <v>872</v>
      </c>
      <c r="AR34" s="28" t="s">
        <v>872</v>
      </c>
      <c r="AS34" s="28" t="s">
        <v>872</v>
      </c>
      <c r="AT34" s="28" t="s">
        <v>872</v>
      </c>
      <c r="AU34" s="28" t="s">
        <v>872</v>
      </c>
      <c r="AV34" s="28" t="s">
        <v>872</v>
      </c>
      <c r="AW34" s="28" t="s">
        <v>872</v>
      </c>
      <c r="AX34" s="28" t="s">
        <v>872</v>
      </c>
      <c r="AY34" s="28" t="s">
        <v>872</v>
      </c>
      <c r="AZ34" s="28" t="s">
        <v>872</v>
      </c>
      <c r="BA34" s="28" t="s">
        <v>872</v>
      </c>
      <c r="BB34" s="28" t="s">
        <v>872</v>
      </c>
      <c r="BC34" s="28" t="s">
        <v>872</v>
      </c>
      <c r="BD34" s="28" t="s">
        <v>872</v>
      </c>
      <c r="BE34" s="28" t="s">
        <v>872</v>
      </c>
      <c r="BF34" s="28" t="s">
        <v>872</v>
      </c>
      <c r="BG34" s="28" t="s">
        <v>872</v>
      </c>
      <c r="BH34" s="28" t="s">
        <v>872</v>
      </c>
    </row>
    <row r="35" spans="1:60" ht="51.75" hidden="1" customHeight="1" outlineLevel="1" x14ac:dyDescent="0.25">
      <c r="A35" s="123" t="s">
        <v>439</v>
      </c>
      <c r="B35" s="124" t="s">
        <v>853</v>
      </c>
      <c r="C35" s="28" t="s">
        <v>872</v>
      </c>
      <c r="D35" s="28" t="s">
        <v>872</v>
      </c>
      <c r="E35" s="28" t="s">
        <v>872</v>
      </c>
      <c r="F35" s="28" t="s">
        <v>872</v>
      </c>
      <c r="G35" s="28" t="s">
        <v>872</v>
      </c>
      <c r="H35" s="28" t="s">
        <v>872</v>
      </c>
      <c r="I35" s="28" t="s">
        <v>872</v>
      </c>
      <c r="J35" s="28" t="s">
        <v>872</v>
      </c>
      <c r="K35" s="28" t="s">
        <v>872</v>
      </c>
      <c r="L35" s="28" t="s">
        <v>872</v>
      </c>
      <c r="M35" s="28" t="s">
        <v>872</v>
      </c>
      <c r="N35" s="28" t="s">
        <v>872</v>
      </c>
      <c r="O35" s="28" t="s">
        <v>872</v>
      </c>
      <c r="P35" s="28" t="s">
        <v>872</v>
      </c>
      <c r="Q35" s="28" t="s">
        <v>872</v>
      </c>
      <c r="R35" s="28" t="s">
        <v>872</v>
      </c>
      <c r="S35" s="28" t="s">
        <v>872</v>
      </c>
      <c r="T35" s="28" t="s">
        <v>872</v>
      </c>
      <c r="U35" s="28" t="s">
        <v>872</v>
      </c>
      <c r="V35" s="28" t="s">
        <v>872</v>
      </c>
      <c r="W35" s="28" t="s">
        <v>872</v>
      </c>
      <c r="X35" s="28" t="s">
        <v>872</v>
      </c>
      <c r="Y35" s="28" t="s">
        <v>872</v>
      </c>
      <c r="Z35" s="28" t="s">
        <v>872</v>
      </c>
      <c r="AA35" s="28" t="s">
        <v>872</v>
      </c>
      <c r="AB35" s="28" t="s">
        <v>872</v>
      </c>
      <c r="AC35" s="28" t="s">
        <v>872</v>
      </c>
      <c r="AD35" s="28" t="s">
        <v>872</v>
      </c>
      <c r="AE35" s="28" t="s">
        <v>872</v>
      </c>
      <c r="AF35" s="28" t="s">
        <v>872</v>
      </c>
      <c r="AG35" s="28" t="s">
        <v>872</v>
      </c>
      <c r="AH35" s="28" t="s">
        <v>872</v>
      </c>
      <c r="AI35" s="28" t="s">
        <v>872</v>
      </c>
      <c r="AJ35" s="28" t="s">
        <v>872</v>
      </c>
      <c r="AK35" s="28" t="s">
        <v>872</v>
      </c>
      <c r="AL35" s="28" t="s">
        <v>872</v>
      </c>
      <c r="AM35" s="28" t="s">
        <v>872</v>
      </c>
      <c r="AN35" s="28" t="s">
        <v>872</v>
      </c>
      <c r="AO35" s="28" t="s">
        <v>872</v>
      </c>
      <c r="AP35" s="28" t="s">
        <v>872</v>
      </c>
      <c r="AQ35" s="28" t="s">
        <v>872</v>
      </c>
      <c r="AR35" s="28" t="s">
        <v>872</v>
      </c>
      <c r="AS35" s="28" t="s">
        <v>872</v>
      </c>
      <c r="AT35" s="28" t="s">
        <v>872</v>
      </c>
      <c r="AU35" s="28" t="s">
        <v>872</v>
      </c>
      <c r="AV35" s="28" t="s">
        <v>872</v>
      </c>
      <c r="AW35" s="28" t="s">
        <v>872</v>
      </c>
      <c r="AX35" s="28" t="s">
        <v>872</v>
      </c>
      <c r="AY35" s="28" t="s">
        <v>872</v>
      </c>
      <c r="AZ35" s="28" t="s">
        <v>872</v>
      </c>
      <c r="BA35" s="28" t="s">
        <v>872</v>
      </c>
      <c r="BB35" s="28" t="s">
        <v>872</v>
      </c>
      <c r="BC35" s="28" t="s">
        <v>872</v>
      </c>
      <c r="BD35" s="28" t="s">
        <v>872</v>
      </c>
      <c r="BE35" s="28" t="s">
        <v>872</v>
      </c>
      <c r="BF35" s="28" t="s">
        <v>872</v>
      </c>
      <c r="BG35" s="28" t="s">
        <v>872</v>
      </c>
      <c r="BH35" s="28" t="s">
        <v>872</v>
      </c>
    </row>
    <row r="36" spans="1:60" ht="51" hidden="1" customHeight="1" outlineLevel="1" x14ac:dyDescent="0.25">
      <c r="A36" s="123" t="s">
        <v>444</v>
      </c>
      <c r="B36" s="124" t="s">
        <v>854</v>
      </c>
      <c r="C36" s="28" t="s">
        <v>872</v>
      </c>
      <c r="D36" s="28" t="s">
        <v>872</v>
      </c>
      <c r="E36" s="28" t="s">
        <v>872</v>
      </c>
      <c r="F36" s="28" t="s">
        <v>872</v>
      </c>
      <c r="G36" s="28" t="s">
        <v>872</v>
      </c>
      <c r="H36" s="28" t="s">
        <v>872</v>
      </c>
      <c r="I36" s="28" t="s">
        <v>872</v>
      </c>
      <c r="J36" s="28" t="s">
        <v>872</v>
      </c>
      <c r="K36" s="28" t="s">
        <v>872</v>
      </c>
      <c r="L36" s="28" t="s">
        <v>872</v>
      </c>
      <c r="M36" s="28" t="s">
        <v>872</v>
      </c>
      <c r="N36" s="28" t="s">
        <v>872</v>
      </c>
      <c r="O36" s="28" t="s">
        <v>872</v>
      </c>
      <c r="P36" s="28" t="s">
        <v>872</v>
      </c>
      <c r="Q36" s="28" t="s">
        <v>872</v>
      </c>
      <c r="R36" s="28" t="s">
        <v>872</v>
      </c>
      <c r="S36" s="28" t="s">
        <v>872</v>
      </c>
      <c r="T36" s="28" t="s">
        <v>872</v>
      </c>
      <c r="U36" s="28" t="s">
        <v>872</v>
      </c>
      <c r="V36" s="28" t="s">
        <v>872</v>
      </c>
      <c r="W36" s="28" t="s">
        <v>872</v>
      </c>
      <c r="X36" s="28" t="s">
        <v>872</v>
      </c>
      <c r="Y36" s="28" t="s">
        <v>872</v>
      </c>
      <c r="Z36" s="28" t="s">
        <v>872</v>
      </c>
      <c r="AA36" s="28" t="s">
        <v>872</v>
      </c>
      <c r="AB36" s="28" t="s">
        <v>872</v>
      </c>
      <c r="AC36" s="28" t="s">
        <v>872</v>
      </c>
      <c r="AD36" s="28" t="s">
        <v>872</v>
      </c>
      <c r="AE36" s="28" t="s">
        <v>872</v>
      </c>
      <c r="AF36" s="28" t="s">
        <v>872</v>
      </c>
      <c r="AG36" s="28" t="s">
        <v>872</v>
      </c>
      <c r="AH36" s="28" t="s">
        <v>872</v>
      </c>
      <c r="AI36" s="28" t="s">
        <v>872</v>
      </c>
      <c r="AJ36" s="28" t="s">
        <v>872</v>
      </c>
      <c r="AK36" s="28" t="s">
        <v>872</v>
      </c>
      <c r="AL36" s="28" t="s">
        <v>872</v>
      </c>
      <c r="AM36" s="28" t="s">
        <v>872</v>
      </c>
      <c r="AN36" s="28" t="s">
        <v>872</v>
      </c>
      <c r="AO36" s="28" t="s">
        <v>872</v>
      </c>
      <c r="AP36" s="28" t="s">
        <v>872</v>
      </c>
      <c r="AQ36" s="28" t="s">
        <v>872</v>
      </c>
      <c r="AR36" s="28" t="s">
        <v>872</v>
      </c>
      <c r="AS36" s="28" t="s">
        <v>872</v>
      </c>
      <c r="AT36" s="28" t="s">
        <v>872</v>
      </c>
      <c r="AU36" s="28" t="s">
        <v>872</v>
      </c>
      <c r="AV36" s="28" t="s">
        <v>872</v>
      </c>
      <c r="AW36" s="28" t="s">
        <v>872</v>
      </c>
      <c r="AX36" s="28" t="s">
        <v>872</v>
      </c>
      <c r="AY36" s="28" t="s">
        <v>872</v>
      </c>
      <c r="AZ36" s="28" t="s">
        <v>872</v>
      </c>
      <c r="BA36" s="28" t="s">
        <v>872</v>
      </c>
      <c r="BB36" s="28" t="s">
        <v>872</v>
      </c>
      <c r="BC36" s="28" t="s">
        <v>872</v>
      </c>
      <c r="BD36" s="28" t="s">
        <v>872</v>
      </c>
      <c r="BE36" s="28" t="s">
        <v>872</v>
      </c>
      <c r="BF36" s="28" t="s">
        <v>872</v>
      </c>
      <c r="BG36" s="28" t="s">
        <v>872</v>
      </c>
      <c r="BH36" s="28" t="s">
        <v>872</v>
      </c>
    </row>
    <row r="37" spans="1:60" ht="40.5" hidden="1" customHeight="1" outlineLevel="1" x14ac:dyDescent="0.25">
      <c r="A37" s="123" t="s">
        <v>446</v>
      </c>
      <c r="B37" s="124" t="s">
        <v>855</v>
      </c>
      <c r="C37" s="28" t="s">
        <v>872</v>
      </c>
      <c r="D37" s="28" t="s">
        <v>872</v>
      </c>
      <c r="E37" s="28" t="s">
        <v>872</v>
      </c>
      <c r="F37" s="28" t="s">
        <v>872</v>
      </c>
      <c r="G37" s="28" t="s">
        <v>872</v>
      </c>
      <c r="H37" s="28" t="s">
        <v>872</v>
      </c>
      <c r="I37" s="28" t="s">
        <v>872</v>
      </c>
      <c r="J37" s="28" t="s">
        <v>872</v>
      </c>
      <c r="K37" s="28" t="s">
        <v>872</v>
      </c>
      <c r="L37" s="28" t="s">
        <v>872</v>
      </c>
      <c r="M37" s="28" t="s">
        <v>872</v>
      </c>
      <c r="N37" s="28" t="s">
        <v>872</v>
      </c>
      <c r="O37" s="28" t="s">
        <v>872</v>
      </c>
      <c r="P37" s="28" t="s">
        <v>872</v>
      </c>
      <c r="Q37" s="28" t="s">
        <v>872</v>
      </c>
      <c r="R37" s="28" t="s">
        <v>872</v>
      </c>
      <c r="S37" s="28" t="s">
        <v>872</v>
      </c>
      <c r="T37" s="28" t="s">
        <v>872</v>
      </c>
      <c r="U37" s="28" t="s">
        <v>872</v>
      </c>
      <c r="V37" s="28" t="s">
        <v>872</v>
      </c>
      <c r="W37" s="28" t="s">
        <v>872</v>
      </c>
      <c r="X37" s="28" t="s">
        <v>872</v>
      </c>
      <c r="Y37" s="28" t="s">
        <v>872</v>
      </c>
      <c r="Z37" s="28" t="s">
        <v>872</v>
      </c>
      <c r="AA37" s="28" t="s">
        <v>872</v>
      </c>
      <c r="AB37" s="28" t="s">
        <v>872</v>
      </c>
      <c r="AC37" s="28" t="s">
        <v>872</v>
      </c>
      <c r="AD37" s="28" t="s">
        <v>872</v>
      </c>
      <c r="AE37" s="28" t="s">
        <v>872</v>
      </c>
      <c r="AF37" s="28" t="s">
        <v>872</v>
      </c>
      <c r="AG37" s="28" t="s">
        <v>872</v>
      </c>
      <c r="AH37" s="28" t="s">
        <v>872</v>
      </c>
      <c r="AI37" s="28" t="s">
        <v>872</v>
      </c>
      <c r="AJ37" s="28" t="s">
        <v>872</v>
      </c>
      <c r="AK37" s="28" t="s">
        <v>872</v>
      </c>
      <c r="AL37" s="28" t="s">
        <v>872</v>
      </c>
      <c r="AM37" s="28" t="s">
        <v>872</v>
      </c>
      <c r="AN37" s="28" t="s">
        <v>872</v>
      </c>
      <c r="AO37" s="28" t="s">
        <v>872</v>
      </c>
      <c r="AP37" s="28" t="s">
        <v>872</v>
      </c>
      <c r="AQ37" s="28" t="s">
        <v>872</v>
      </c>
      <c r="AR37" s="28" t="s">
        <v>872</v>
      </c>
      <c r="AS37" s="28" t="s">
        <v>872</v>
      </c>
      <c r="AT37" s="28" t="s">
        <v>872</v>
      </c>
      <c r="AU37" s="28" t="s">
        <v>872</v>
      </c>
      <c r="AV37" s="28" t="s">
        <v>872</v>
      </c>
      <c r="AW37" s="28" t="s">
        <v>872</v>
      </c>
      <c r="AX37" s="28" t="s">
        <v>872</v>
      </c>
      <c r="AY37" s="28" t="s">
        <v>872</v>
      </c>
      <c r="AZ37" s="28" t="s">
        <v>872</v>
      </c>
      <c r="BA37" s="28" t="s">
        <v>872</v>
      </c>
      <c r="BB37" s="28" t="s">
        <v>872</v>
      </c>
      <c r="BC37" s="28" t="s">
        <v>872</v>
      </c>
      <c r="BD37" s="28" t="s">
        <v>872</v>
      </c>
      <c r="BE37" s="28" t="s">
        <v>872</v>
      </c>
      <c r="BF37" s="28" t="s">
        <v>872</v>
      </c>
      <c r="BG37" s="28" t="s">
        <v>872</v>
      </c>
      <c r="BH37" s="28" t="s">
        <v>872</v>
      </c>
    </row>
    <row r="38" spans="1:60" ht="32.25" customHeight="1" collapsed="1" x14ac:dyDescent="0.25">
      <c r="A38" s="123" t="s">
        <v>24</v>
      </c>
      <c r="B38" s="124" t="s">
        <v>856</v>
      </c>
      <c r="C38" s="28" t="s">
        <v>872</v>
      </c>
      <c r="D38" s="28" t="s">
        <v>872</v>
      </c>
      <c r="E38" s="28" t="s">
        <v>872</v>
      </c>
      <c r="F38" s="28" t="s">
        <v>872</v>
      </c>
      <c r="G38" s="28" t="s">
        <v>872</v>
      </c>
      <c r="H38" s="28" t="s">
        <v>872</v>
      </c>
      <c r="I38" s="28" t="s">
        <v>872</v>
      </c>
      <c r="J38" s="28" t="s">
        <v>872</v>
      </c>
      <c r="K38" s="28" t="s">
        <v>872</v>
      </c>
      <c r="L38" s="28" t="s">
        <v>872</v>
      </c>
      <c r="M38" s="28" t="s">
        <v>872</v>
      </c>
      <c r="N38" s="28" t="s">
        <v>872</v>
      </c>
      <c r="O38" s="28" t="s">
        <v>872</v>
      </c>
      <c r="P38" s="28" t="s">
        <v>872</v>
      </c>
      <c r="Q38" s="28" t="s">
        <v>872</v>
      </c>
      <c r="R38" s="28" t="s">
        <v>872</v>
      </c>
      <c r="S38" s="28" t="s">
        <v>872</v>
      </c>
      <c r="T38" s="28" t="s">
        <v>872</v>
      </c>
      <c r="U38" s="28" t="s">
        <v>872</v>
      </c>
      <c r="V38" s="28" t="s">
        <v>872</v>
      </c>
      <c r="W38" s="28" t="s">
        <v>872</v>
      </c>
      <c r="X38" s="28" t="s">
        <v>872</v>
      </c>
      <c r="Y38" s="28" t="s">
        <v>872</v>
      </c>
      <c r="Z38" s="28" t="s">
        <v>872</v>
      </c>
      <c r="AA38" s="28" t="s">
        <v>872</v>
      </c>
      <c r="AB38" s="28" t="s">
        <v>872</v>
      </c>
      <c r="AC38" s="28" t="s">
        <v>872</v>
      </c>
      <c r="AD38" s="28" t="s">
        <v>872</v>
      </c>
      <c r="AE38" s="28" t="s">
        <v>872</v>
      </c>
      <c r="AF38" s="28" t="s">
        <v>872</v>
      </c>
      <c r="AG38" s="28" t="s">
        <v>872</v>
      </c>
      <c r="AH38" s="28" t="s">
        <v>872</v>
      </c>
      <c r="AI38" s="28" t="s">
        <v>872</v>
      </c>
      <c r="AJ38" s="28" t="s">
        <v>872</v>
      </c>
      <c r="AK38" s="28" t="s">
        <v>872</v>
      </c>
      <c r="AL38" s="28" t="s">
        <v>872</v>
      </c>
      <c r="AM38" s="28" t="s">
        <v>872</v>
      </c>
      <c r="AN38" s="28" t="s">
        <v>872</v>
      </c>
      <c r="AO38" s="28" t="s">
        <v>872</v>
      </c>
      <c r="AP38" s="28" t="s">
        <v>872</v>
      </c>
      <c r="AQ38" s="28" t="s">
        <v>872</v>
      </c>
      <c r="AR38" s="28" t="s">
        <v>872</v>
      </c>
      <c r="AS38" s="28" t="s">
        <v>872</v>
      </c>
      <c r="AT38" s="28" t="s">
        <v>872</v>
      </c>
      <c r="AU38" s="28" t="s">
        <v>872</v>
      </c>
      <c r="AV38" s="28" t="s">
        <v>872</v>
      </c>
      <c r="AW38" s="28" t="s">
        <v>872</v>
      </c>
      <c r="AX38" s="28" t="s">
        <v>872</v>
      </c>
      <c r="AY38" s="28" t="s">
        <v>872</v>
      </c>
      <c r="AZ38" s="28" t="s">
        <v>872</v>
      </c>
      <c r="BA38" s="28" t="s">
        <v>872</v>
      </c>
      <c r="BB38" s="28" t="s">
        <v>872</v>
      </c>
      <c r="BC38" s="28" t="s">
        <v>872</v>
      </c>
      <c r="BD38" s="28" t="s">
        <v>872</v>
      </c>
      <c r="BE38" s="28" t="s">
        <v>872</v>
      </c>
      <c r="BF38" s="28" t="s">
        <v>872</v>
      </c>
      <c r="BG38" s="28" t="s">
        <v>872</v>
      </c>
      <c r="BH38" s="28" t="s">
        <v>872</v>
      </c>
    </row>
    <row r="39" spans="1:60" ht="54" hidden="1" customHeight="1" outlineLevel="1" x14ac:dyDescent="0.25">
      <c r="A39" s="123" t="s">
        <v>467</v>
      </c>
      <c r="B39" s="124" t="s">
        <v>857</v>
      </c>
      <c r="C39" s="28" t="s">
        <v>872</v>
      </c>
      <c r="D39" s="28" t="s">
        <v>872</v>
      </c>
      <c r="E39" s="28" t="s">
        <v>872</v>
      </c>
      <c r="F39" s="28" t="s">
        <v>872</v>
      </c>
      <c r="G39" s="28" t="s">
        <v>872</v>
      </c>
      <c r="H39" s="28" t="s">
        <v>872</v>
      </c>
      <c r="I39" s="28" t="s">
        <v>872</v>
      </c>
      <c r="J39" s="28" t="s">
        <v>872</v>
      </c>
      <c r="K39" s="28" t="s">
        <v>872</v>
      </c>
      <c r="L39" s="28" t="s">
        <v>872</v>
      </c>
      <c r="M39" s="28" t="s">
        <v>872</v>
      </c>
      <c r="N39" s="28" t="s">
        <v>872</v>
      </c>
      <c r="O39" s="28" t="s">
        <v>872</v>
      </c>
      <c r="P39" s="28" t="s">
        <v>872</v>
      </c>
      <c r="Q39" s="28" t="s">
        <v>872</v>
      </c>
      <c r="R39" s="28" t="s">
        <v>872</v>
      </c>
      <c r="S39" s="28" t="s">
        <v>872</v>
      </c>
      <c r="T39" s="28" t="s">
        <v>872</v>
      </c>
      <c r="U39" s="28" t="s">
        <v>872</v>
      </c>
      <c r="V39" s="28" t="s">
        <v>872</v>
      </c>
      <c r="W39" s="28" t="s">
        <v>872</v>
      </c>
      <c r="X39" s="28" t="s">
        <v>872</v>
      </c>
      <c r="Y39" s="28" t="s">
        <v>872</v>
      </c>
      <c r="Z39" s="28" t="s">
        <v>872</v>
      </c>
      <c r="AA39" s="28" t="s">
        <v>872</v>
      </c>
      <c r="AB39" s="28" t="s">
        <v>872</v>
      </c>
      <c r="AC39" s="28" t="s">
        <v>872</v>
      </c>
      <c r="AD39" s="28" t="s">
        <v>872</v>
      </c>
      <c r="AE39" s="28" t="s">
        <v>872</v>
      </c>
      <c r="AF39" s="28" t="s">
        <v>872</v>
      </c>
      <c r="AG39" s="28" t="s">
        <v>872</v>
      </c>
      <c r="AH39" s="28" t="s">
        <v>872</v>
      </c>
      <c r="AI39" s="28" t="s">
        <v>872</v>
      </c>
      <c r="AJ39" s="28" t="s">
        <v>872</v>
      </c>
      <c r="AK39" s="28" t="s">
        <v>872</v>
      </c>
      <c r="AL39" s="28" t="s">
        <v>872</v>
      </c>
      <c r="AM39" s="28" t="s">
        <v>872</v>
      </c>
      <c r="AN39" s="28" t="s">
        <v>872</v>
      </c>
      <c r="AO39" s="28" t="s">
        <v>872</v>
      </c>
      <c r="AP39" s="28" t="s">
        <v>872</v>
      </c>
      <c r="AQ39" s="28" t="s">
        <v>872</v>
      </c>
      <c r="AR39" s="28" t="s">
        <v>872</v>
      </c>
      <c r="AS39" s="28" t="s">
        <v>872</v>
      </c>
      <c r="AT39" s="28" t="s">
        <v>872</v>
      </c>
      <c r="AU39" s="28" t="s">
        <v>872</v>
      </c>
      <c r="AV39" s="28" t="s">
        <v>872</v>
      </c>
      <c r="AW39" s="28" t="s">
        <v>872</v>
      </c>
      <c r="AX39" s="28" t="s">
        <v>872</v>
      </c>
      <c r="AY39" s="28" t="s">
        <v>872</v>
      </c>
      <c r="AZ39" s="28" t="s">
        <v>872</v>
      </c>
      <c r="BA39" s="28" t="s">
        <v>872</v>
      </c>
      <c r="BB39" s="28" t="s">
        <v>872</v>
      </c>
      <c r="BC39" s="28" t="s">
        <v>872</v>
      </c>
      <c r="BD39" s="28" t="s">
        <v>872</v>
      </c>
      <c r="BE39" s="28" t="s">
        <v>872</v>
      </c>
      <c r="BF39" s="28" t="s">
        <v>872</v>
      </c>
      <c r="BG39" s="28" t="s">
        <v>872</v>
      </c>
      <c r="BH39" s="28" t="s">
        <v>872</v>
      </c>
    </row>
    <row r="40" spans="1:60" ht="36" hidden="1" customHeight="1" outlineLevel="1" x14ac:dyDescent="0.25">
      <c r="A40" s="123" t="s">
        <v>468</v>
      </c>
      <c r="B40" s="124" t="s">
        <v>858</v>
      </c>
      <c r="C40" s="28" t="s">
        <v>872</v>
      </c>
      <c r="D40" s="28" t="s">
        <v>872</v>
      </c>
      <c r="E40" s="28" t="s">
        <v>872</v>
      </c>
      <c r="F40" s="28" t="s">
        <v>872</v>
      </c>
      <c r="G40" s="28" t="s">
        <v>872</v>
      </c>
      <c r="H40" s="28" t="s">
        <v>872</v>
      </c>
      <c r="I40" s="28" t="s">
        <v>872</v>
      </c>
      <c r="J40" s="28" t="s">
        <v>872</v>
      </c>
      <c r="K40" s="28" t="s">
        <v>872</v>
      </c>
      <c r="L40" s="28" t="s">
        <v>872</v>
      </c>
      <c r="M40" s="28" t="s">
        <v>872</v>
      </c>
      <c r="N40" s="28" t="s">
        <v>872</v>
      </c>
      <c r="O40" s="28" t="s">
        <v>872</v>
      </c>
      <c r="P40" s="28" t="s">
        <v>872</v>
      </c>
      <c r="Q40" s="28" t="s">
        <v>872</v>
      </c>
      <c r="R40" s="28" t="s">
        <v>872</v>
      </c>
      <c r="S40" s="28" t="s">
        <v>872</v>
      </c>
      <c r="T40" s="28" t="s">
        <v>872</v>
      </c>
      <c r="U40" s="28" t="s">
        <v>872</v>
      </c>
      <c r="V40" s="28" t="s">
        <v>872</v>
      </c>
      <c r="W40" s="28" t="s">
        <v>872</v>
      </c>
      <c r="X40" s="28" t="s">
        <v>872</v>
      </c>
      <c r="Y40" s="28" t="s">
        <v>872</v>
      </c>
      <c r="Z40" s="28" t="s">
        <v>872</v>
      </c>
      <c r="AA40" s="28" t="s">
        <v>872</v>
      </c>
      <c r="AB40" s="28" t="s">
        <v>872</v>
      </c>
      <c r="AC40" s="28" t="s">
        <v>872</v>
      </c>
      <c r="AD40" s="28" t="s">
        <v>872</v>
      </c>
      <c r="AE40" s="28" t="s">
        <v>872</v>
      </c>
      <c r="AF40" s="28" t="s">
        <v>872</v>
      </c>
      <c r="AG40" s="28" t="s">
        <v>872</v>
      </c>
      <c r="AH40" s="28" t="s">
        <v>872</v>
      </c>
      <c r="AI40" s="28" t="s">
        <v>872</v>
      </c>
      <c r="AJ40" s="28" t="s">
        <v>872</v>
      </c>
      <c r="AK40" s="28" t="s">
        <v>872</v>
      </c>
      <c r="AL40" s="28" t="s">
        <v>872</v>
      </c>
      <c r="AM40" s="28" t="s">
        <v>872</v>
      </c>
      <c r="AN40" s="28" t="s">
        <v>872</v>
      </c>
      <c r="AO40" s="28" t="s">
        <v>872</v>
      </c>
      <c r="AP40" s="28" t="s">
        <v>872</v>
      </c>
      <c r="AQ40" s="28" t="s">
        <v>872</v>
      </c>
      <c r="AR40" s="28" t="s">
        <v>872</v>
      </c>
      <c r="AS40" s="28" t="s">
        <v>872</v>
      </c>
      <c r="AT40" s="28" t="s">
        <v>872</v>
      </c>
      <c r="AU40" s="28" t="s">
        <v>872</v>
      </c>
      <c r="AV40" s="28" t="s">
        <v>872</v>
      </c>
      <c r="AW40" s="28" t="s">
        <v>872</v>
      </c>
      <c r="AX40" s="28" t="s">
        <v>872</v>
      </c>
      <c r="AY40" s="28" t="s">
        <v>872</v>
      </c>
      <c r="AZ40" s="28" t="s">
        <v>872</v>
      </c>
      <c r="BA40" s="28" t="s">
        <v>872</v>
      </c>
      <c r="BB40" s="28" t="s">
        <v>872</v>
      </c>
      <c r="BC40" s="28" t="s">
        <v>872</v>
      </c>
      <c r="BD40" s="28" t="s">
        <v>872</v>
      </c>
      <c r="BE40" s="28" t="s">
        <v>872</v>
      </c>
      <c r="BF40" s="28" t="s">
        <v>872</v>
      </c>
      <c r="BG40" s="28" t="s">
        <v>872</v>
      </c>
      <c r="BH40" s="28" t="s">
        <v>872</v>
      </c>
    </row>
    <row r="41" spans="1:60" ht="30.75" customHeight="1" collapsed="1" x14ac:dyDescent="0.25">
      <c r="A41" s="123" t="s">
        <v>26</v>
      </c>
      <c r="B41" s="124" t="s">
        <v>859</v>
      </c>
      <c r="C41" s="28" t="s">
        <v>872</v>
      </c>
      <c r="D41" s="28" t="s">
        <v>872</v>
      </c>
      <c r="E41" s="28" t="s">
        <v>872</v>
      </c>
      <c r="F41" s="28" t="s">
        <v>872</v>
      </c>
      <c r="G41" s="28" t="s">
        <v>872</v>
      </c>
      <c r="H41" s="28" t="s">
        <v>872</v>
      </c>
      <c r="I41" s="28" t="s">
        <v>872</v>
      </c>
      <c r="J41" s="28" t="s">
        <v>872</v>
      </c>
      <c r="K41" s="28" t="s">
        <v>872</v>
      </c>
      <c r="L41" s="28" t="s">
        <v>872</v>
      </c>
      <c r="M41" s="28" t="s">
        <v>872</v>
      </c>
      <c r="N41" s="28" t="s">
        <v>872</v>
      </c>
      <c r="O41" s="28" t="s">
        <v>872</v>
      </c>
      <c r="P41" s="28" t="s">
        <v>872</v>
      </c>
      <c r="Q41" s="28" t="s">
        <v>872</v>
      </c>
      <c r="R41" s="28" t="s">
        <v>872</v>
      </c>
      <c r="S41" s="28" t="s">
        <v>872</v>
      </c>
      <c r="T41" s="28" t="s">
        <v>872</v>
      </c>
      <c r="U41" s="28" t="s">
        <v>872</v>
      </c>
      <c r="V41" s="28" t="s">
        <v>872</v>
      </c>
      <c r="W41" s="28" t="s">
        <v>872</v>
      </c>
      <c r="X41" s="28" t="s">
        <v>872</v>
      </c>
      <c r="Y41" s="28" t="s">
        <v>872</v>
      </c>
      <c r="Z41" s="28" t="s">
        <v>872</v>
      </c>
      <c r="AA41" s="28" t="s">
        <v>872</v>
      </c>
      <c r="AB41" s="28" t="s">
        <v>872</v>
      </c>
      <c r="AC41" s="28" t="s">
        <v>872</v>
      </c>
      <c r="AD41" s="28" t="s">
        <v>872</v>
      </c>
      <c r="AE41" s="28" t="s">
        <v>872</v>
      </c>
      <c r="AF41" s="28" t="s">
        <v>872</v>
      </c>
      <c r="AG41" s="28" t="s">
        <v>872</v>
      </c>
      <c r="AH41" s="28" t="s">
        <v>872</v>
      </c>
      <c r="AI41" s="28" t="s">
        <v>872</v>
      </c>
      <c r="AJ41" s="28" t="s">
        <v>872</v>
      </c>
      <c r="AK41" s="28" t="s">
        <v>872</v>
      </c>
      <c r="AL41" s="28" t="s">
        <v>872</v>
      </c>
      <c r="AM41" s="28" t="s">
        <v>872</v>
      </c>
      <c r="AN41" s="28" t="s">
        <v>872</v>
      </c>
      <c r="AO41" s="28" t="s">
        <v>872</v>
      </c>
      <c r="AP41" s="28" t="s">
        <v>872</v>
      </c>
      <c r="AQ41" s="28" t="s">
        <v>872</v>
      </c>
      <c r="AR41" s="28" t="s">
        <v>872</v>
      </c>
      <c r="AS41" s="28" t="s">
        <v>872</v>
      </c>
      <c r="AT41" s="28" t="s">
        <v>872</v>
      </c>
      <c r="AU41" s="28" t="s">
        <v>872</v>
      </c>
      <c r="AV41" s="28" t="s">
        <v>872</v>
      </c>
      <c r="AW41" s="28" t="s">
        <v>872</v>
      </c>
      <c r="AX41" s="28" t="s">
        <v>872</v>
      </c>
      <c r="AY41" s="28" t="s">
        <v>872</v>
      </c>
      <c r="AZ41" s="28" t="s">
        <v>872</v>
      </c>
      <c r="BA41" s="28" t="s">
        <v>872</v>
      </c>
      <c r="BB41" s="28" t="s">
        <v>872</v>
      </c>
      <c r="BC41" s="28" t="s">
        <v>872</v>
      </c>
      <c r="BD41" s="28" t="s">
        <v>872</v>
      </c>
      <c r="BE41" s="28" t="s">
        <v>872</v>
      </c>
      <c r="BF41" s="28" t="s">
        <v>872</v>
      </c>
      <c r="BG41" s="28" t="s">
        <v>872</v>
      </c>
      <c r="BH41" s="28" t="s">
        <v>872</v>
      </c>
    </row>
    <row r="42" spans="1:60" ht="26.25" hidden="1" customHeight="1" outlineLevel="1" x14ac:dyDescent="0.25">
      <c r="A42" s="123" t="s">
        <v>860</v>
      </c>
      <c r="B42" s="124" t="s">
        <v>861</v>
      </c>
      <c r="C42" s="28" t="s">
        <v>872</v>
      </c>
      <c r="D42" s="28" t="s">
        <v>872</v>
      </c>
      <c r="E42" s="28" t="s">
        <v>872</v>
      </c>
      <c r="F42" s="28" t="s">
        <v>872</v>
      </c>
      <c r="G42" s="28" t="s">
        <v>872</v>
      </c>
      <c r="H42" s="28" t="s">
        <v>872</v>
      </c>
      <c r="I42" s="28" t="s">
        <v>872</v>
      </c>
      <c r="J42" s="28" t="s">
        <v>872</v>
      </c>
      <c r="K42" s="28" t="s">
        <v>872</v>
      </c>
      <c r="L42" s="28" t="s">
        <v>872</v>
      </c>
      <c r="M42" s="28" t="s">
        <v>872</v>
      </c>
      <c r="N42" s="28" t="s">
        <v>872</v>
      </c>
      <c r="O42" s="28" t="s">
        <v>872</v>
      </c>
      <c r="P42" s="28" t="s">
        <v>872</v>
      </c>
      <c r="Q42" s="28" t="s">
        <v>872</v>
      </c>
      <c r="R42" s="28" t="s">
        <v>872</v>
      </c>
      <c r="S42" s="28" t="s">
        <v>872</v>
      </c>
      <c r="T42" s="28" t="s">
        <v>872</v>
      </c>
      <c r="U42" s="28" t="s">
        <v>872</v>
      </c>
      <c r="V42" s="28" t="s">
        <v>872</v>
      </c>
      <c r="W42" s="28" t="s">
        <v>872</v>
      </c>
      <c r="X42" s="28" t="s">
        <v>872</v>
      </c>
      <c r="Y42" s="28" t="s">
        <v>872</v>
      </c>
      <c r="Z42" s="28" t="s">
        <v>872</v>
      </c>
      <c r="AA42" s="28" t="s">
        <v>872</v>
      </c>
      <c r="AB42" s="28" t="s">
        <v>872</v>
      </c>
      <c r="AC42" s="28" t="s">
        <v>872</v>
      </c>
      <c r="AD42" s="28" t="s">
        <v>872</v>
      </c>
      <c r="AE42" s="28" t="s">
        <v>872</v>
      </c>
      <c r="AF42" s="28" t="s">
        <v>872</v>
      </c>
      <c r="AG42" s="28" t="s">
        <v>872</v>
      </c>
      <c r="AH42" s="28" t="s">
        <v>872</v>
      </c>
      <c r="AI42" s="28" t="s">
        <v>872</v>
      </c>
      <c r="AJ42" s="28" t="s">
        <v>872</v>
      </c>
      <c r="AK42" s="28" t="s">
        <v>872</v>
      </c>
      <c r="AL42" s="28" t="s">
        <v>872</v>
      </c>
      <c r="AM42" s="28" t="s">
        <v>872</v>
      </c>
      <c r="AN42" s="28" t="s">
        <v>872</v>
      </c>
      <c r="AO42" s="28" t="s">
        <v>872</v>
      </c>
      <c r="AP42" s="28" t="s">
        <v>872</v>
      </c>
      <c r="AQ42" s="28" t="s">
        <v>872</v>
      </c>
      <c r="AR42" s="28" t="s">
        <v>872</v>
      </c>
      <c r="AS42" s="28" t="s">
        <v>872</v>
      </c>
      <c r="AT42" s="28" t="s">
        <v>872</v>
      </c>
      <c r="AU42" s="28" t="s">
        <v>872</v>
      </c>
      <c r="AV42" s="28" t="s">
        <v>872</v>
      </c>
      <c r="AW42" s="28" t="s">
        <v>872</v>
      </c>
      <c r="AX42" s="28" t="s">
        <v>872</v>
      </c>
      <c r="AY42" s="28" t="s">
        <v>872</v>
      </c>
      <c r="AZ42" s="28" t="s">
        <v>872</v>
      </c>
      <c r="BA42" s="28" t="s">
        <v>872</v>
      </c>
      <c r="BB42" s="28" t="s">
        <v>872</v>
      </c>
      <c r="BC42" s="28" t="s">
        <v>872</v>
      </c>
      <c r="BD42" s="28" t="s">
        <v>872</v>
      </c>
      <c r="BE42" s="28" t="s">
        <v>872</v>
      </c>
      <c r="BF42" s="28" t="s">
        <v>872</v>
      </c>
      <c r="BG42" s="28" t="s">
        <v>872</v>
      </c>
      <c r="BH42" s="28" t="s">
        <v>872</v>
      </c>
    </row>
    <row r="43" spans="1:60" ht="79.5" hidden="1" customHeight="1" outlineLevel="1" x14ac:dyDescent="0.25">
      <c r="A43" s="123" t="s">
        <v>860</v>
      </c>
      <c r="B43" s="124" t="s">
        <v>862</v>
      </c>
      <c r="C43" s="28" t="s">
        <v>872</v>
      </c>
      <c r="D43" s="28" t="s">
        <v>872</v>
      </c>
      <c r="E43" s="28" t="s">
        <v>872</v>
      </c>
      <c r="F43" s="28" t="s">
        <v>872</v>
      </c>
      <c r="G43" s="28" t="s">
        <v>872</v>
      </c>
      <c r="H43" s="28" t="s">
        <v>872</v>
      </c>
      <c r="I43" s="28" t="s">
        <v>872</v>
      </c>
      <c r="J43" s="28" t="s">
        <v>872</v>
      </c>
      <c r="K43" s="28" t="s">
        <v>872</v>
      </c>
      <c r="L43" s="28" t="s">
        <v>872</v>
      </c>
      <c r="M43" s="28" t="s">
        <v>872</v>
      </c>
      <c r="N43" s="28" t="s">
        <v>872</v>
      </c>
      <c r="O43" s="28" t="s">
        <v>872</v>
      </c>
      <c r="P43" s="28" t="s">
        <v>872</v>
      </c>
      <c r="Q43" s="28" t="s">
        <v>872</v>
      </c>
      <c r="R43" s="28" t="s">
        <v>872</v>
      </c>
      <c r="S43" s="28" t="s">
        <v>872</v>
      </c>
      <c r="T43" s="28" t="s">
        <v>872</v>
      </c>
      <c r="U43" s="28" t="s">
        <v>872</v>
      </c>
      <c r="V43" s="28" t="s">
        <v>872</v>
      </c>
      <c r="W43" s="28" t="s">
        <v>872</v>
      </c>
      <c r="X43" s="28" t="s">
        <v>872</v>
      </c>
      <c r="Y43" s="28" t="s">
        <v>872</v>
      </c>
      <c r="Z43" s="28" t="s">
        <v>872</v>
      </c>
      <c r="AA43" s="28" t="s">
        <v>872</v>
      </c>
      <c r="AB43" s="28" t="s">
        <v>872</v>
      </c>
      <c r="AC43" s="28" t="s">
        <v>872</v>
      </c>
      <c r="AD43" s="28" t="s">
        <v>872</v>
      </c>
      <c r="AE43" s="28" t="s">
        <v>872</v>
      </c>
      <c r="AF43" s="28" t="s">
        <v>872</v>
      </c>
      <c r="AG43" s="28" t="s">
        <v>872</v>
      </c>
      <c r="AH43" s="28" t="s">
        <v>872</v>
      </c>
      <c r="AI43" s="28" t="s">
        <v>872</v>
      </c>
      <c r="AJ43" s="28" t="s">
        <v>872</v>
      </c>
      <c r="AK43" s="28" t="s">
        <v>872</v>
      </c>
      <c r="AL43" s="28" t="s">
        <v>872</v>
      </c>
      <c r="AM43" s="28" t="s">
        <v>872</v>
      </c>
      <c r="AN43" s="28" t="s">
        <v>872</v>
      </c>
      <c r="AO43" s="28" t="s">
        <v>872</v>
      </c>
      <c r="AP43" s="28" t="s">
        <v>872</v>
      </c>
      <c r="AQ43" s="28" t="s">
        <v>872</v>
      </c>
      <c r="AR43" s="28" t="s">
        <v>872</v>
      </c>
      <c r="AS43" s="28" t="s">
        <v>872</v>
      </c>
      <c r="AT43" s="28" t="s">
        <v>872</v>
      </c>
      <c r="AU43" s="28" t="s">
        <v>872</v>
      </c>
      <c r="AV43" s="28" t="s">
        <v>872</v>
      </c>
      <c r="AW43" s="28" t="s">
        <v>872</v>
      </c>
      <c r="AX43" s="28" t="s">
        <v>872</v>
      </c>
      <c r="AY43" s="28" t="s">
        <v>872</v>
      </c>
      <c r="AZ43" s="28" t="s">
        <v>872</v>
      </c>
      <c r="BA43" s="28" t="s">
        <v>872</v>
      </c>
      <c r="BB43" s="28" t="s">
        <v>872</v>
      </c>
      <c r="BC43" s="28" t="s">
        <v>872</v>
      </c>
      <c r="BD43" s="28" t="s">
        <v>872</v>
      </c>
      <c r="BE43" s="28" t="s">
        <v>872</v>
      </c>
      <c r="BF43" s="28" t="s">
        <v>872</v>
      </c>
      <c r="BG43" s="28" t="s">
        <v>872</v>
      </c>
      <c r="BH43" s="28" t="s">
        <v>872</v>
      </c>
    </row>
    <row r="44" spans="1:60" ht="68.25" hidden="1" customHeight="1" outlineLevel="1" x14ac:dyDescent="0.25">
      <c r="A44" s="123" t="s">
        <v>860</v>
      </c>
      <c r="B44" s="124" t="s">
        <v>863</v>
      </c>
      <c r="C44" s="28" t="s">
        <v>872</v>
      </c>
      <c r="D44" s="28" t="s">
        <v>872</v>
      </c>
      <c r="E44" s="28" t="s">
        <v>872</v>
      </c>
      <c r="F44" s="28" t="s">
        <v>872</v>
      </c>
      <c r="G44" s="28" t="s">
        <v>872</v>
      </c>
      <c r="H44" s="28" t="s">
        <v>872</v>
      </c>
      <c r="I44" s="28" t="s">
        <v>872</v>
      </c>
      <c r="J44" s="28" t="s">
        <v>872</v>
      </c>
      <c r="K44" s="28" t="s">
        <v>872</v>
      </c>
      <c r="L44" s="28" t="s">
        <v>872</v>
      </c>
      <c r="M44" s="28" t="s">
        <v>872</v>
      </c>
      <c r="N44" s="28" t="s">
        <v>872</v>
      </c>
      <c r="O44" s="28" t="s">
        <v>872</v>
      </c>
      <c r="P44" s="28" t="s">
        <v>872</v>
      </c>
      <c r="Q44" s="28" t="s">
        <v>872</v>
      </c>
      <c r="R44" s="28" t="s">
        <v>872</v>
      </c>
      <c r="S44" s="28" t="s">
        <v>872</v>
      </c>
      <c r="T44" s="28" t="s">
        <v>872</v>
      </c>
      <c r="U44" s="28" t="s">
        <v>872</v>
      </c>
      <c r="V44" s="28" t="s">
        <v>872</v>
      </c>
      <c r="W44" s="28" t="s">
        <v>872</v>
      </c>
      <c r="X44" s="28" t="s">
        <v>872</v>
      </c>
      <c r="Y44" s="28" t="s">
        <v>872</v>
      </c>
      <c r="Z44" s="28" t="s">
        <v>872</v>
      </c>
      <c r="AA44" s="28" t="s">
        <v>872</v>
      </c>
      <c r="AB44" s="28" t="s">
        <v>872</v>
      </c>
      <c r="AC44" s="28" t="s">
        <v>872</v>
      </c>
      <c r="AD44" s="28" t="s">
        <v>872</v>
      </c>
      <c r="AE44" s="28" t="s">
        <v>872</v>
      </c>
      <c r="AF44" s="28" t="s">
        <v>872</v>
      </c>
      <c r="AG44" s="28" t="s">
        <v>872</v>
      </c>
      <c r="AH44" s="28" t="s">
        <v>872</v>
      </c>
      <c r="AI44" s="28" t="s">
        <v>872</v>
      </c>
      <c r="AJ44" s="28" t="s">
        <v>872</v>
      </c>
      <c r="AK44" s="28" t="s">
        <v>872</v>
      </c>
      <c r="AL44" s="28" t="s">
        <v>872</v>
      </c>
      <c r="AM44" s="28" t="s">
        <v>872</v>
      </c>
      <c r="AN44" s="28" t="s">
        <v>872</v>
      </c>
      <c r="AO44" s="28" t="s">
        <v>872</v>
      </c>
      <c r="AP44" s="28" t="s">
        <v>872</v>
      </c>
      <c r="AQ44" s="28" t="s">
        <v>872</v>
      </c>
      <c r="AR44" s="28" t="s">
        <v>872</v>
      </c>
      <c r="AS44" s="28" t="s">
        <v>872</v>
      </c>
      <c r="AT44" s="28" t="s">
        <v>872</v>
      </c>
      <c r="AU44" s="28" t="s">
        <v>872</v>
      </c>
      <c r="AV44" s="28" t="s">
        <v>872</v>
      </c>
      <c r="AW44" s="28" t="s">
        <v>872</v>
      </c>
      <c r="AX44" s="28" t="s">
        <v>872</v>
      </c>
      <c r="AY44" s="28" t="s">
        <v>872</v>
      </c>
      <c r="AZ44" s="28" t="s">
        <v>872</v>
      </c>
      <c r="BA44" s="28" t="s">
        <v>872</v>
      </c>
      <c r="BB44" s="28" t="s">
        <v>872</v>
      </c>
      <c r="BC44" s="28" t="s">
        <v>872</v>
      </c>
      <c r="BD44" s="28" t="s">
        <v>872</v>
      </c>
      <c r="BE44" s="28" t="s">
        <v>872</v>
      </c>
      <c r="BF44" s="28" t="s">
        <v>872</v>
      </c>
      <c r="BG44" s="28" t="s">
        <v>872</v>
      </c>
      <c r="BH44" s="28" t="s">
        <v>872</v>
      </c>
    </row>
    <row r="45" spans="1:60" ht="79.5" hidden="1" customHeight="1" outlineLevel="1" x14ac:dyDescent="0.25">
      <c r="A45" s="123" t="s">
        <v>860</v>
      </c>
      <c r="B45" s="124" t="s">
        <v>864</v>
      </c>
      <c r="C45" s="28" t="s">
        <v>872</v>
      </c>
      <c r="D45" s="28" t="s">
        <v>872</v>
      </c>
      <c r="E45" s="28" t="s">
        <v>872</v>
      </c>
      <c r="F45" s="28" t="s">
        <v>872</v>
      </c>
      <c r="G45" s="28" t="s">
        <v>872</v>
      </c>
      <c r="H45" s="28" t="s">
        <v>872</v>
      </c>
      <c r="I45" s="28" t="s">
        <v>872</v>
      </c>
      <c r="J45" s="28" t="s">
        <v>872</v>
      </c>
      <c r="K45" s="28" t="s">
        <v>872</v>
      </c>
      <c r="L45" s="28" t="s">
        <v>872</v>
      </c>
      <c r="M45" s="28" t="s">
        <v>872</v>
      </c>
      <c r="N45" s="28" t="s">
        <v>872</v>
      </c>
      <c r="O45" s="28" t="s">
        <v>872</v>
      </c>
      <c r="P45" s="28" t="s">
        <v>872</v>
      </c>
      <c r="Q45" s="28" t="s">
        <v>872</v>
      </c>
      <c r="R45" s="28" t="s">
        <v>872</v>
      </c>
      <c r="S45" s="28" t="s">
        <v>872</v>
      </c>
      <c r="T45" s="28" t="s">
        <v>872</v>
      </c>
      <c r="U45" s="28" t="s">
        <v>872</v>
      </c>
      <c r="V45" s="28" t="s">
        <v>872</v>
      </c>
      <c r="W45" s="28" t="s">
        <v>872</v>
      </c>
      <c r="X45" s="28" t="s">
        <v>872</v>
      </c>
      <c r="Y45" s="28" t="s">
        <v>872</v>
      </c>
      <c r="Z45" s="28" t="s">
        <v>872</v>
      </c>
      <c r="AA45" s="28" t="s">
        <v>872</v>
      </c>
      <c r="AB45" s="28" t="s">
        <v>872</v>
      </c>
      <c r="AC45" s="28" t="s">
        <v>872</v>
      </c>
      <c r="AD45" s="28" t="s">
        <v>872</v>
      </c>
      <c r="AE45" s="28" t="s">
        <v>872</v>
      </c>
      <c r="AF45" s="28" t="s">
        <v>872</v>
      </c>
      <c r="AG45" s="28" t="s">
        <v>872</v>
      </c>
      <c r="AH45" s="28" t="s">
        <v>872</v>
      </c>
      <c r="AI45" s="28" t="s">
        <v>872</v>
      </c>
      <c r="AJ45" s="28" t="s">
        <v>872</v>
      </c>
      <c r="AK45" s="28" t="s">
        <v>872</v>
      </c>
      <c r="AL45" s="28" t="s">
        <v>872</v>
      </c>
      <c r="AM45" s="28" t="s">
        <v>872</v>
      </c>
      <c r="AN45" s="28" t="s">
        <v>872</v>
      </c>
      <c r="AO45" s="28" t="s">
        <v>872</v>
      </c>
      <c r="AP45" s="28" t="s">
        <v>872</v>
      </c>
      <c r="AQ45" s="28" t="s">
        <v>872</v>
      </c>
      <c r="AR45" s="28" t="s">
        <v>872</v>
      </c>
      <c r="AS45" s="28" t="s">
        <v>872</v>
      </c>
      <c r="AT45" s="28" t="s">
        <v>872</v>
      </c>
      <c r="AU45" s="28" t="s">
        <v>872</v>
      </c>
      <c r="AV45" s="28" t="s">
        <v>872</v>
      </c>
      <c r="AW45" s="28" t="s">
        <v>872</v>
      </c>
      <c r="AX45" s="28" t="s">
        <v>872</v>
      </c>
      <c r="AY45" s="28" t="s">
        <v>872</v>
      </c>
      <c r="AZ45" s="28" t="s">
        <v>872</v>
      </c>
      <c r="BA45" s="28" t="s">
        <v>872</v>
      </c>
      <c r="BB45" s="28" t="s">
        <v>872</v>
      </c>
      <c r="BC45" s="28" t="s">
        <v>872</v>
      </c>
      <c r="BD45" s="28" t="s">
        <v>872</v>
      </c>
      <c r="BE45" s="28" t="s">
        <v>872</v>
      </c>
      <c r="BF45" s="28" t="s">
        <v>872</v>
      </c>
      <c r="BG45" s="28" t="s">
        <v>872</v>
      </c>
      <c r="BH45" s="28" t="s">
        <v>872</v>
      </c>
    </row>
    <row r="46" spans="1:60" ht="30" hidden="1" customHeight="1" outlineLevel="1" x14ac:dyDescent="0.25">
      <c r="A46" s="123" t="s">
        <v>865</v>
      </c>
      <c r="B46" s="124" t="s">
        <v>861</v>
      </c>
      <c r="C46" s="28" t="s">
        <v>872</v>
      </c>
      <c r="D46" s="28" t="s">
        <v>872</v>
      </c>
      <c r="E46" s="28" t="s">
        <v>872</v>
      </c>
      <c r="F46" s="28" t="s">
        <v>872</v>
      </c>
      <c r="G46" s="28" t="s">
        <v>872</v>
      </c>
      <c r="H46" s="28" t="s">
        <v>872</v>
      </c>
      <c r="I46" s="28" t="s">
        <v>872</v>
      </c>
      <c r="J46" s="28" t="s">
        <v>872</v>
      </c>
      <c r="K46" s="28" t="s">
        <v>872</v>
      </c>
      <c r="L46" s="28" t="s">
        <v>872</v>
      </c>
      <c r="M46" s="28" t="s">
        <v>872</v>
      </c>
      <c r="N46" s="28" t="s">
        <v>872</v>
      </c>
      <c r="O46" s="28" t="s">
        <v>872</v>
      </c>
      <c r="P46" s="28" t="s">
        <v>872</v>
      </c>
      <c r="Q46" s="28" t="s">
        <v>872</v>
      </c>
      <c r="R46" s="28" t="s">
        <v>872</v>
      </c>
      <c r="S46" s="28" t="s">
        <v>872</v>
      </c>
      <c r="T46" s="28" t="s">
        <v>872</v>
      </c>
      <c r="U46" s="28" t="s">
        <v>872</v>
      </c>
      <c r="V46" s="28" t="s">
        <v>872</v>
      </c>
      <c r="W46" s="28" t="s">
        <v>872</v>
      </c>
      <c r="X46" s="28" t="s">
        <v>872</v>
      </c>
      <c r="Y46" s="28" t="s">
        <v>872</v>
      </c>
      <c r="Z46" s="28" t="s">
        <v>872</v>
      </c>
      <c r="AA46" s="28" t="s">
        <v>872</v>
      </c>
      <c r="AB46" s="28" t="s">
        <v>872</v>
      </c>
      <c r="AC46" s="28" t="s">
        <v>872</v>
      </c>
      <c r="AD46" s="28" t="s">
        <v>872</v>
      </c>
      <c r="AE46" s="28" t="s">
        <v>872</v>
      </c>
      <c r="AF46" s="28" t="s">
        <v>872</v>
      </c>
      <c r="AG46" s="28" t="s">
        <v>872</v>
      </c>
      <c r="AH46" s="28" t="s">
        <v>872</v>
      </c>
      <c r="AI46" s="28" t="s">
        <v>872</v>
      </c>
      <c r="AJ46" s="28" t="s">
        <v>872</v>
      </c>
      <c r="AK46" s="28" t="s">
        <v>872</v>
      </c>
      <c r="AL46" s="28" t="s">
        <v>872</v>
      </c>
      <c r="AM46" s="28" t="s">
        <v>872</v>
      </c>
      <c r="AN46" s="28" t="s">
        <v>872</v>
      </c>
      <c r="AO46" s="28" t="s">
        <v>872</v>
      </c>
      <c r="AP46" s="28" t="s">
        <v>872</v>
      </c>
      <c r="AQ46" s="28" t="s">
        <v>872</v>
      </c>
      <c r="AR46" s="28" t="s">
        <v>872</v>
      </c>
      <c r="AS46" s="28" t="s">
        <v>872</v>
      </c>
      <c r="AT46" s="28" t="s">
        <v>872</v>
      </c>
      <c r="AU46" s="28" t="s">
        <v>872</v>
      </c>
      <c r="AV46" s="28" t="s">
        <v>872</v>
      </c>
      <c r="AW46" s="28" t="s">
        <v>872</v>
      </c>
      <c r="AX46" s="28" t="s">
        <v>872</v>
      </c>
      <c r="AY46" s="28" t="s">
        <v>872</v>
      </c>
      <c r="AZ46" s="28" t="s">
        <v>872</v>
      </c>
      <c r="BA46" s="28" t="s">
        <v>872</v>
      </c>
      <c r="BB46" s="28" t="s">
        <v>872</v>
      </c>
      <c r="BC46" s="28" t="s">
        <v>872</v>
      </c>
      <c r="BD46" s="28" t="s">
        <v>872</v>
      </c>
      <c r="BE46" s="28" t="s">
        <v>872</v>
      </c>
      <c r="BF46" s="28" t="s">
        <v>872</v>
      </c>
      <c r="BG46" s="28" t="s">
        <v>872</v>
      </c>
      <c r="BH46" s="28" t="s">
        <v>872</v>
      </c>
    </row>
    <row r="47" spans="1:60" ht="78" hidden="1" customHeight="1" outlineLevel="1" x14ac:dyDescent="0.25">
      <c r="A47" s="123" t="s">
        <v>865</v>
      </c>
      <c r="B47" s="124" t="s">
        <v>862</v>
      </c>
      <c r="C47" s="28" t="s">
        <v>872</v>
      </c>
      <c r="D47" s="28" t="s">
        <v>872</v>
      </c>
      <c r="E47" s="28" t="s">
        <v>872</v>
      </c>
      <c r="F47" s="28" t="s">
        <v>872</v>
      </c>
      <c r="G47" s="28" t="s">
        <v>872</v>
      </c>
      <c r="H47" s="28" t="s">
        <v>872</v>
      </c>
      <c r="I47" s="28" t="s">
        <v>872</v>
      </c>
      <c r="J47" s="28" t="s">
        <v>872</v>
      </c>
      <c r="K47" s="28" t="s">
        <v>872</v>
      </c>
      <c r="L47" s="28" t="s">
        <v>872</v>
      </c>
      <c r="M47" s="28" t="s">
        <v>872</v>
      </c>
      <c r="N47" s="28" t="s">
        <v>872</v>
      </c>
      <c r="O47" s="28" t="s">
        <v>872</v>
      </c>
      <c r="P47" s="28" t="s">
        <v>872</v>
      </c>
      <c r="Q47" s="28" t="s">
        <v>872</v>
      </c>
      <c r="R47" s="28" t="s">
        <v>872</v>
      </c>
      <c r="S47" s="28" t="s">
        <v>872</v>
      </c>
      <c r="T47" s="28" t="s">
        <v>872</v>
      </c>
      <c r="U47" s="28" t="s">
        <v>872</v>
      </c>
      <c r="V47" s="28" t="s">
        <v>872</v>
      </c>
      <c r="W47" s="28" t="s">
        <v>872</v>
      </c>
      <c r="X47" s="28" t="s">
        <v>872</v>
      </c>
      <c r="Y47" s="28" t="s">
        <v>872</v>
      </c>
      <c r="Z47" s="28" t="s">
        <v>872</v>
      </c>
      <c r="AA47" s="28" t="s">
        <v>872</v>
      </c>
      <c r="AB47" s="28" t="s">
        <v>872</v>
      </c>
      <c r="AC47" s="28" t="s">
        <v>872</v>
      </c>
      <c r="AD47" s="28" t="s">
        <v>872</v>
      </c>
      <c r="AE47" s="28" t="s">
        <v>872</v>
      </c>
      <c r="AF47" s="28" t="s">
        <v>872</v>
      </c>
      <c r="AG47" s="28" t="s">
        <v>872</v>
      </c>
      <c r="AH47" s="28" t="s">
        <v>872</v>
      </c>
      <c r="AI47" s="28" t="s">
        <v>872</v>
      </c>
      <c r="AJ47" s="28" t="s">
        <v>872</v>
      </c>
      <c r="AK47" s="28" t="s">
        <v>872</v>
      </c>
      <c r="AL47" s="28" t="s">
        <v>872</v>
      </c>
      <c r="AM47" s="28" t="s">
        <v>872</v>
      </c>
      <c r="AN47" s="28" t="s">
        <v>872</v>
      </c>
      <c r="AO47" s="28" t="s">
        <v>872</v>
      </c>
      <c r="AP47" s="28" t="s">
        <v>872</v>
      </c>
      <c r="AQ47" s="28" t="s">
        <v>872</v>
      </c>
      <c r="AR47" s="28" t="s">
        <v>872</v>
      </c>
      <c r="AS47" s="28" t="s">
        <v>872</v>
      </c>
      <c r="AT47" s="28" t="s">
        <v>872</v>
      </c>
      <c r="AU47" s="28" t="s">
        <v>872</v>
      </c>
      <c r="AV47" s="28" t="s">
        <v>872</v>
      </c>
      <c r="AW47" s="28" t="s">
        <v>872</v>
      </c>
      <c r="AX47" s="28" t="s">
        <v>872</v>
      </c>
      <c r="AY47" s="28" t="s">
        <v>872</v>
      </c>
      <c r="AZ47" s="28" t="s">
        <v>872</v>
      </c>
      <c r="BA47" s="28" t="s">
        <v>872</v>
      </c>
      <c r="BB47" s="28" t="s">
        <v>872</v>
      </c>
      <c r="BC47" s="28" t="s">
        <v>872</v>
      </c>
      <c r="BD47" s="28" t="s">
        <v>872</v>
      </c>
      <c r="BE47" s="28" t="s">
        <v>872</v>
      </c>
      <c r="BF47" s="28" t="s">
        <v>872</v>
      </c>
      <c r="BG47" s="28" t="s">
        <v>872</v>
      </c>
      <c r="BH47" s="28" t="s">
        <v>872</v>
      </c>
    </row>
    <row r="48" spans="1:60" ht="73.5" hidden="1" customHeight="1" outlineLevel="1" x14ac:dyDescent="0.25">
      <c r="A48" s="123" t="s">
        <v>865</v>
      </c>
      <c r="B48" s="124" t="s">
        <v>863</v>
      </c>
      <c r="C48" s="28" t="s">
        <v>872</v>
      </c>
      <c r="D48" s="28" t="s">
        <v>872</v>
      </c>
      <c r="E48" s="28" t="s">
        <v>872</v>
      </c>
      <c r="F48" s="28" t="s">
        <v>872</v>
      </c>
      <c r="G48" s="28" t="s">
        <v>872</v>
      </c>
      <c r="H48" s="28" t="s">
        <v>872</v>
      </c>
      <c r="I48" s="28" t="s">
        <v>872</v>
      </c>
      <c r="J48" s="28" t="s">
        <v>872</v>
      </c>
      <c r="K48" s="28" t="s">
        <v>872</v>
      </c>
      <c r="L48" s="28" t="s">
        <v>872</v>
      </c>
      <c r="M48" s="28" t="s">
        <v>872</v>
      </c>
      <c r="N48" s="28" t="s">
        <v>872</v>
      </c>
      <c r="O48" s="28" t="s">
        <v>872</v>
      </c>
      <c r="P48" s="28" t="s">
        <v>872</v>
      </c>
      <c r="Q48" s="28" t="s">
        <v>872</v>
      </c>
      <c r="R48" s="28" t="s">
        <v>872</v>
      </c>
      <c r="S48" s="28" t="s">
        <v>872</v>
      </c>
      <c r="T48" s="28" t="s">
        <v>872</v>
      </c>
      <c r="U48" s="28" t="s">
        <v>872</v>
      </c>
      <c r="V48" s="28" t="s">
        <v>872</v>
      </c>
      <c r="W48" s="28" t="s">
        <v>872</v>
      </c>
      <c r="X48" s="28" t="s">
        <v>872</v>
      </c>
      <c r="Y48" s="28" t="s">
        <v>872</v>
      </c>
      <c r="Z48" s="28" t="s">
        <v>872</v>
      </c>
      <c r="AA48" s="28" t="s">
        <v>872</v>
      </c>
      <c r="AB48" s="28" t="s">
        <v>872</v>
      </c>
      <c r="AC48" s="28" t="s">
        <v>872</v>
      </c>
      <c r="AD48" s="28" t="s">
        <v>872</v>
      </c>
      <c r="AE48" s="28" t="s">
        <v>872</v>
      </c>
      <c r="AF48" s="28" t="s">
        <v>872</v>
      </c>
      <c r="AG48" s="28" t="s">
        <v>872</v>
      </c>
      <c r="AH48" s="28" t="s">
        <v>872</v>
      </c>
      <c r="AI48" s="28" t="s">
        <v>872</v>
      </c>
      <c r="AJ48" s="28" t="s">
        <v>872</v>
      </c>
      <c r="AK48" s="28" t="s">
        <v>872</v>
      </c>
      <c r="AL48" s="28" t="s">
        <v>872</v>
      </c>
      <c r="AM48" s="28" t="s">
        <v>872</v>
      </c>
      <c r="AN48" s="28" t="s">
        <v>872</v>
      </c>
      <c r="AO48" s="28" t="s">
        <v>872</v>
      </c>
      <c r="AP48" s="28" t="s">
        <v>872</v>
      </c>
      <c r="AQ48" s="28" t="s">
        <v>872</v>
      </c>
      <c r="AR48" s="28" t="s">
        <v>872</v>
      </c>
      <c r="AS48" s="28" t="s">
        <v>872</v>
      </c>
      <c r="AT48" s="28" t="s">
        <v>872</v>
      </c>
      <c r="AU48" s="28" t="s">
        <v>872</v>
      </c>
      <c r="AV48" s="28" t="s">
        <v>872</v>
      </c>
      <c r="AW48" s="28" t="s">
        <v>872</v>
      </c>
      <c r="AX48" s="28" t="s">
        <v>872</v>
      </c>
      <c r="AY48" s="28" t="s">
        <v>872</v>
      </c>
      <c r="AZ48" s="28" t="s">
        <v>872</v>
      </c>
      <c r="BA48" s="28" t="s">
        <v>872</v>
      </c>
      <c r="BB48" s="28" t="s">
        <v>872</v>
      </c>
      <c r="BC48" s="28" t="s">
        <v>872</v>
      </c>
      <c r="BD48" s="28" t="s">
        <v>872</v>
      </c>
      <c r="BE48" s="28" t="s">
        <v>872</v>
      </c>
      <c r="BF48" s="28" t="s">
        <v>872</v>
      </c>
      <c r="BG48" s="28" t="s">
        <v>872</v>
      </c>
      <c r="BH48" s="28" t="s">
        <v>872</v>
      </c>
    </row>
    <row r="49" spans="1:60" ht="78.75" hidden="1" customHeight="1" outlineLevel="1" x14ac:dyDescent="0.25">
      <c r="A49" s="123" t="s">
        <v>865</v>
      </c>
      <c r="B49" s="124" t="s">
        <v>866</v>
      </c>
      <c r="C49" s="28" t="s">
        <v>872</v>
      </c>
      <c r="D49" s="28" t="s">
        <v>872</v>
      </c>
      <c r="E49" s="28" t="s">
        <v>872</v>
      </c>
      <c r="F49" s="28" t="s">
        <v>872</v>
      </c>
      <c r="G49" s="28" t="s">
        <v>872</v>
      </c>
      <c r="H49" s="28" t="s">
        <v>872</v>
      </c>
      <c r="I49" s="28" t="s">
        <v>872</v>
      </c>
      <c r="J49" s="28" t="s">
        <v>872</v>
      </c>
      <c r="K49" s="28" t="s">
        <v>872</v>
      </c>
      <c r="L49" s="28" t="s">
        <v>872</v>
      </c>
      <c r="M49" s="28" t="s">
        <v>872</v>
      </c>
      <c r="N49" s="28" t="s">
        <v>872</v>
      </c>
      <c r="O49" s="28" t="s">
        <v>872</v>
      </c>
      <c r="P49" s="28" t="s">
        <v>872</v>
      </c>
      <c r="Q49" s="28" t="s">
        <v>872</v>
      </c>
      <c r="R49" s="28" t="s">
        <v>872</v>
      </c>
      <c r="S49" s="28" t="s">
        <v>872</v>
      </c>
      <c r="T49" s="28" t="s">
        <v>872</v>
      </c>
      <c r="U49" s="28" t="s">
        <v>872</v>
      </c>
      <c r="V49" s="28" t="s">
        <v>872</v>
      </c>
      <c r="W49" s="28" t="s">
        <v>872</v>
      </c>
      <c r="X49" s="28" t="s">
        <v>872</v>
      </c>
      <c r="Y49" s="28" t="s">
        <v>872</v>
      </c>
      <c r="Z49" s="28" t="s">
        <v>872</v>
      </c>
      <c r="AA49" s="28" t="s">
        <v>872</v>
      </c>
      <c r="AB49" s="28" t="s">
        <v>872</v>
      </c>
      <c r="AC49" s="28" t="s">
        <v>872</v>
      </c>
      <c r="AD49" s="28" t="s">
        <v>872</v>
      </c>
      <c r="AE49" s="28" t="s">
        <v>872</v>
      </c>
      <c r="AF49" s="28" t="s">
        <v>872</v>
      </c>
      <c r="AG49" s="28" t="s">
        <v>872</v>
      </c>
      <c r="AH49" s="28" t="s">
        <v>872</v>
      </c>
      <c r="AI49" s="28" t="s">
        <v>872</v>
      </c>
      <c r="AJ49" s="28" t="s">
        <v>872</v>
      </c>
      <c r="AK49" s="28" t="s">
        <v>872</v>
      </c>
      <c r="AL49" s="28" t="s">
        <v>872</v>
      </c>
      <c r="AM49" s="28" t="s">
        <v>872</v>
      </c>
      <c r="AN49" s="28" t="s">
        <v>872</v>
      </c>
      <c r="AO49" s="28" t="s">
        <v>872</v>
      </c>
      <c r="AP49" s="28" t="s">
        <v>872</v>
      </c>
      <c r="AQ49" s="28" t="s">
        <v>872</v>
      </c>
      <c r="AR49" s="28" t="s">
        <v>872</v>
      </c>
      <c r="AS49" s="28" t="s">
        <v>872</v>
      </c>
      <c r="AT49" s="28" t="s">
        <v>872</v>
      </c>
      <c r="AU49" s="28" t="s">
        <v>872</v>
      </c>
      <c r="AV49" s="28" t="s">
        <v>872</v>
      </c>
      <c r="AW49" s="28" t="s">
        <v>872</v>
      </c>
      <c r="AX49" s="28" t="s">
        <v>872</v>
      </c>
      <c r="AY49" s="28" t="s">
        <v>872</v>
      </c>
      <c r="AZ49" s="28" t="s">
        <v>872</v>
      </c>
      <c r="BA49" s="28" t="s">
        <v>872</v>
      </c>
      <c r="BB49" s="28" t="s">
        <v>872</v>
      </c>
      <c r="BC49" s="28" t="s">
        <v>872</v>
      </c>
      <c r="BD49" s="28" t="s">
        <v>872</v>
      </c>
      <c r="BE49" s="28" t="s">
        <v>872</v>
      </c>
      <c r="BF49" s="28" t="s">
        <v>872</v>
      </c>
      <c r="BG49" s="28" t="s">
        <v>872</v>
      </c>
      <c r="BH49" s="28" t="s">
        <v>872</v>
      </c>
    </row>
    <row r="50" spans="1:60" ht="65.25" customHeight="1" collapsed="1" x14ac:dyDescent="0.25">
      <c r="A50" s="127" t="s">
        <v>867</v>
      </c>
      <c r="B50" s="128" t="s">
        <v>868</v>
      </c>
      <c r="C50" s="129" t="str">
        <f>C51</f>
        <v>нд</v>
      </c>
      <c r="D50" s="129" t="str">
        <f>D51</f>
        <v>нд</v>
      </c>
      <c r="E50" s="129" t="str">
        <f t="shared" ref="E50:AS50" si="6">E51</f>
        <v>нд</v>
      </c>
      <c r="F50" s="129" t="str">
        <f t="shared" si="6"/>
        <v>нд</v>
      </c>
      <c r="G50" s="129" t="str">
        <f t="shared" si="6"/>
        <v>нд</v>
      </c>
      <c r="H50" s="129" t="str">
        <f t="shared" si="6"/>
        <v>нд</v>
      </c>
      <c r="I50" s="129" t="str">
        <f t="shared" si="6"/>
        <v>нд</v>
      </c>
      <c r="J50" s="129" t="str">
        <f t="shared" si="6"/>
        <v>нд</v>
      </c>
      <c r="K50" s="129" t="str">
        <f t="shared" si="6"/>
        <v>нд</v>
      </c>
      <c r="L50" s="129" t="str">
        <f t="shared" si="6"/>
        <v>нд</v>
      </c>
      <c r="M50" s="129" t="str">
        <f t="shared" si="6"/>
        <v>нд</v>
      </c>
      <c r="N50" s="129" t="str">
        <f t="shared" si="6"/>
        <v>нд</v>
      </c>
      <c r="O50" s="129" t="str">
        <f t="shared" si="6"/>
        <v>нд</v>
      </c>
      <c r="P50" s="129" t="str">
        <f t="shared" si="6"/>
        <v>нд</v>
      </c>
      <c r="Q50" s="129" t="str">
        <f t="shared" si="6"/>
        <v>нд</v>
      </c>
      <c r="R50" s="129" t="str">
        <f t="shared" si="6"/>
        <v>нд</v>
      </c>
      <c r="S50" s="129" t="str">
        <f t="shared" si="6"/>
        <v>нд</v>
      </c>
      <c r="T50" s="129" t="str">
        <f t="shared" si="6"/>
        <v>нд</v>
      </c>
      <c r="U50" s="129" t="str">
        <f t="shared" si="6"/>
        <v>нд</v>
      </c>
      <c r="V50" s="129" t="str">
        <f t="shared" si="6"/>
        <v>нд</v>
      </c>
      <c r="W50" s="129" t="str">
        <f t="shared" si="6"/>
        <v>нд</v>
      </c>
      <c r="X50" s="129" t="str">
        <f t="shared" si="6"/>
        <v>нд</v>
      </c>
      <c r="Y50" s="129" t="str">
        <f t="shared" si="6"/>
        <v>нд</v>
      </c>
      <c r="Z50" s="129" t="str">
        <f t="shared" si="6"/>
        <v>нд</v>
      </c>
      <c r="AA50" s="129" t="str">
        <f t="shared" si="6"/>
        <v>нд</v>
      </c>
      <c r="AB50" s="129" t="str">
        <f t="shared" si="6"/>
        <v>нд</v>
      </c>
      <c r="AC50" s="129" t="str">
        <f t="shared" si="6"/>
        <v>нд</v>
      </c>
      <c r="AD50" s="129" t="str">
        <f t="shared" si="6"/>
        <v>нд</v>
      </c>
      <c r="AE50" s="129" t="str">
        <f t="shared" si="6"/>
        <v>нд</v>
      </c>
      <c r="AF50" s="129" t="str">
        <f t="shared" si="6"/>
        <v>нд</v>
      </c>
      <c r="AG50" s="129" t="str">
        <f t="shared" si="6"/>
        <v>нд</v>
      </c>
      <c r="AH50" s="129" t="str">
        <f t="shared" si="6"/>
        <v>нд</v>
      </c>
      <c r="AI50" s="129" t="str">
        <f t="shared" si="6"/>
        <v>нд</v>
      </c>
      <c r="AJ50" s="129" t="str">
        <f t="shared" si="6"/>
        <v>нд</v>
      </c>
      <c r="AK50" s="129" t="str">
        <f t="shared" si="6"/>
        <v>нд</v>
      </c>
      <c r="AL50" s="129" t="str">
        <f t="shared" si="6"/>
        <v>нд</v>
      </c>
      <c r="AM50" s="129" t="str">
        <f t="shared" si="6"/>
        <v>нд</v>
      </c>
      <c r="AN50" s="129" t="str">
        <f t="shared" si="6"/>
        <v>нд</v>
      </c>
      <c r="AO50" s="129" t="str">
        <f t="shared" si="6"/>
        <v>нд</v>
      </c>
      <c r="AP50" s="129" t="str">
        <f t="shared" si="6"/>
        <v>нд</v>
      </c>
      <c r="AQ50" s="129" t="str">
        <f t="shared" si="6"/>
        <v>нд</v>
      </c>
      <c r="AR50" s="129" t="str">
        <f t="shared" si="6"/>
        <v>нд</v>
      </c>
      <c r="AS50" s="129" t="str">
        <f t="shared" si="6"/>
        <v>нд</v>
      </c>
      <c r="AT50" s="129" t="str">
        <f t="shared" ref="AT50:BH50" si="7">AT51</f>
        <v>нд</v>
      </c>
      <c r="AU50" s="129" t="str">
        <f t="shared" si="7"/>
        <v>нд</v>
      </c>
      <c r="AV50" s="129" t="str">
        <f t="shared" si="7"/>
        <v>нд</v>
      </c>
      <c r="AW50" s="129" t="str">
        <f t="shared" si="7"/>
        <v>нд</v>
      </c>
      <c r="AX50" s="129" t="str">
        <f t="shared" si="7"/>
        <v>нд</v>
      </c>
      <c r="AY50" s="129" t="str">
        <f t="shared" si="7"/>
        <v>нд</v>
      </c>
      <c r="AZ50" s="129" t="str">
        <f t="shared" si="7"/>
        <v>нд</v>
      </c>
      <c r="BA50" s="129" t="str">
        <f t="shared" si="7"/>
        <v>нд</v>
      </c>
      <c r="BB50" s="129" t="str">
        <f t="shared" si="7"/>
        <v>нд</v>
      </c>
      <c r="BC50" s="129" t="str">
        <f t="shared" si="7"/>
        <v>нд</v>
      </c>
      <c r="BD50" s="129" t="str">
        <f t="shared" si="7"/>
        <v>нд</v>
      </c>
      <c r="BE50" s="129" t="str">
        <f t="shared" si="7"/>
        <v>нд</v>
      </c>
      <c r="BF50" s="129" t="str">
        <f t="shared" si="7"/>
        <v>нд</v>
      </c>
      <c r="BG50" s="129" t="str">
        <f t="shared" si="7"/>
        <v>нд</v>
      </c>
      <c r="BH50" s="129" t="str">
        <f t="shared" si="7"/>
        <v>нд</v>
      </c>
    </row>
    <row r="51" spans="1:60" ht="51.75" hidden="1" customHeight="1" x14ac:dyDescent="0.25">
      <c r="A51" s="130" t="s">
        <v>869</v>
      </c>
      <c r="B51" s="131" t="s">
        <v>870</v>
      </c>
      <c r="C51" s="132" t="s">
        <v>872</v>
      </c>
      <c r="D51" s="132" t="str">
        <f t="shared" ref="D51:AI51" si="8">D52</f>
        <v>нд</v>
      </c>
      <c r="E51" s="132" t="str">
        <f t="shared" si="8"/>
        <v>нд</v>
      </c>
      <c r="F51" s="132" t="str">
        <f t="shared" si="8"/>
        <v>нд</v>
      </c>
      <c r="G51" s="132" t="str">
        <f t="shared" si="8"/>
        <v>нд</v>
      </c>
      <c r="H51" s="132" t="str">
        <f t="shared" si="8"/>
        <v>нд</v>
      </c>
      <c r="I51" s="132" t="str">
        <f t="shared" si="8"/>
        <v>нд</v>
      </c>
      <c r="J51" s="132" t="str">
        <f t="shared" si="8"/>
        <v>нд</v>
      </c>
      <c r="K51" s="132" t="str">
        <f t="shared" si="8"/>
        <v>нд</v>
      </c>
      <c r="L51" s="132" t="str">
        <f t="shared" si="8"/>
        <v>нд</v>
      </c>
      <c r="M51" s="132" t="str">
        <f t="shared" si="8"/>
        <v>нд</v>
      </c>
      <c r="N51" s="132" t="str">
        <f t="shared" si="8"/>
        <v>нд</v>
      </c>
      <c r="O51" s="132" t="str">
        <f t="shared" si="8"/>
        <v>нд</v>
      </c>
      <c r="P51" s="132" t="str">
        <f t="shared" si="8"/>
        <v>нд</v>
      </c>
      <c r="Q51" s="132" t="str">
        <f t="shared" si="8"/>
        <v>нд</v>
      </c>
      <c r="R51" s="132" t="str">
        <f t="shared" si="8"/>
        <v>нд</v>
      </c>
      <c r="S51" s="132" t="str">
        <f t="shared" si="8"/>
        <v>нд</v>
      </c>
      <c r="T51" s="132" t="str">
        <f t="shared" si="8"/>
        <v>нд</v>
      </c>
      <c r="U51" s="132" t="str">
        <f t="shared" si="8"/>
        <v>нд</v>
      </c>
      <c r="V51" s="132" t="str">
        <f t="shared" si="8"/>
        <v>нд</v>
      </c>
      <c r="W51" s="132" t="str">
        <f t="shared" si="8"/>
        <v>нд</v>
      </c>
      <c r="X51" s="132" t="str">
        <f t="shared" si="8"/>
        <v>нд</v>
      </c>
      <c r="Y51" s="132" t="str">
        <f t="shared" si="8"/>
        <v>нд</v>
      </c>
      <c r="Z51" s="132" t="str">
        <f t="shared" si="8"/>
        <v>нд</v>
      </c>
      <c r="AA51" s="132" t="str">
        <f t="shared" si="8"/>
        <v>нд</v>
      </c>
      <c r="AB51" s="132" t="str">
        <f t="shared" si="8"/>
        <v>нд</v>
      </c>
      <c r="AC51" s="132" t="str">
        <f t="shared" si="8"/>
        <v>нд</v>
      </c>
      <c r="AD51" s="132" t="str">
        <f t="shared" si="8"/>
        <v>нд</v>
      </c>
      <c r="AE51" s="132" t="str">
        <f t="shared" si="8"/>
        <v>нд</v>
      </c>
      <c r="AF51" s="132" t="str">
        <f t="shared" si="8"/>
        <v>нд</v>
      </c>
      <c r="AG51" s="132" t="str">
        <f t="shared" si="8"/>
        <v>нд</v>
      </c>
      <c r="AH51" s="132" t="str">
        <f t="shared" si="8"/>
        <v>нд</v>
      </c>
      <c r="AI51" s="132" t="str">
        <f t="shared" si="8"/>
        <v>нд</v>
      </c>
      <c r="AJ51" s="132" t="str">
        <f t="shared" ref="AJ51:BH51" si="9">AJ52</f>
        <v>нд</v>
      </c>
      <c r="AK51" s="132" t="str">
        <f t="shared" si="9"/>
        <v>нд</v>
      </c>
      <c r="AL51" s="132" t="str">
        <f t="shared" si="9"/>
        <v>нд</v>
      </c>
      <c r="AM51" s="132" t="str">
        <f t="shared" si="9"/>
        <v>нд</v>
      </c>
      <c r="AN51" s="132" t="str">
        <f t="shared" si="9"/>
        <v>нд</v>
      </c>
      <c r="AO51" s="132" t="str">
        <f t="shared" si="9"/>
        <v>нд</v>
      </c>
      <c r="AP51" s="132" t="str">
        <f t="shared" si="9"/>
        <v>нд</v>
      </c>
      <c r="AQ51" s="132" t="str">
        <f t="shared" si="9"/>
        <v>нд</v>
      </c>
      <c r="AR51" s="132" t="str">
        <f t="shared" si="9"/>
        <v>нд</v>
      </c>
      <c r="AS51" s="132" t="str">
        <f t="shared" si="9"/>
        <v>нд</v>
      </c>
      <c r="AT51" s="132" t="str">
        <f t="shared" si="9"/>
        <v>нд</v>
      </c>
      <c r="AU51" s="132" t="str">
        <f t="shared" si="9"/>
        <v>нд</v>
      </c>
      <c r="AV51" s="132" t="str">
        <f t="shared" si="9"/>
        <v>нд</v>
      </c>
      <c r="AW51" s="132" t="str">
        <f t="shared" si="9"/>
        <v>нд</v>
      </c>
      <c r="AX51" s="132" t="str">
        <f t="shared" si="9"/>
        <v>нд</v>
      </c>
      <c r="AY51" s="132" t="str">
        <f t="shared" si="9"/>
        <v>нд</v>
      </c>
      <c r="AZ51" s="132" t="str">
        <f t="shared" si="9"/>
        <v>нд</v>
      </c>
      <c r="BA51" s="132" t="str">
        <f t="shared" si="9"/>
        <v>нд</v>
      </c>
      <c r="BB51" s="132" t="str">
        <f t="shared" si="9"/>
        <v>нд</v>
      </c>
      <c r="BC51" s="132" t="str">
        <f t="shared" si="9"/>
        <v>нд</v>
      </c>
      <c r="BD51" s="132" t="str">
        <f t="shared" si="9"/>
        <v>нд</v>
      </c>
      <c r="BE51" s="132" t="str">
        <f t="shared" si="9"/>
        <v>нд</v>
      </c>
      <c r="BF51" s="132" t="str">
        <f t="shared" si="9"/>
        <v>нд</v>
      </c>
      <c r="BG51" s="132" t="str">
        <f t="shared" si="9"/>
        <v>нд</v>
      </c>
      <c r="BH51" s="132" t="str">
        <f t="shared" si="9"/>
        <v>нд</v>
      </c>
    </row>
    <row r="52" spans="1:60" ht="26.25" hidden="1" customHeight="1" outlineLevel="1" x14ac:dyDescent="0.25">
      <c r="A52" s="133" t="s">
        <v>871</v>
      </c>
      <c r="B52" s="134"/>
      <c r="C52" s="135" t="str">
        <f>Ф15!C52</f>
        <v>нд</v>
      </c>
      <c r="D52" s="135" t="s">
        <v>872</v>
      </c>
      <c r="E52" s="135" t="s">
        <v>872</v>
      </c>
      <c r="F52" s="135" t="s">
        <v>872</v>
      </c>
      <c r="G52" s="135" t="s">
        <v>872</v>
      </c>
      <c r="H52" s="135" t="s">
        <v>872</v>
      </c>
      <c r="I52" s="135" t="s">
        <v>872</v>
      </c>
      <c r="J52" s="135" t="s">
        <v>872</v>
      </c>
      <c r="K52" s="135" t="s">
        <v>872</v>
      </c>
      <c r="L52" s="135" t="s">
        <v>872</v>
      </c>
      <c r="M52" s="135" t="s">
        <v>872</v>
      </c>
      <c r="N52" s="135" t="s">
        <v>872</v>
      </c>
      <c r="O52" s="135" t="s">
        <v>872</v>
      </c>
      <c r="P52" s="135" t="s">
        <v>872</v>
      </c>
      <c r="Q52" s="135" t="s">
        <v>872</v>
      </c>
      <c r="R52" s="135" t="s">
        <v>872</v>
      </c>
      <c r="S52" s="135" t="s">
        <v>872</v>
      </c>
      <c r="T52" s="135" t="s">
        <v>872</v>
      </c>
      <c r="U52" s="135" t="s">
        <v>872</v>
      </c>
      <c r="V52" s="135" t="s">
        <v>872</v>
      </c>
      <c r="W52" s="135" t="s">
        <v>872</v>
      </c>
      <c r="X52" s="135" t="s">
        <v>872</v>
      </c>
      <c r="Y52" s="135" t="s">
        <v>872</v>
      </c>
      <c r="Z52" s="135" t="s">
        <v>872</v>
      </c>
      <c r="AA52" s="135" t="s">
        <v>872</v>
      </c>
      <c r="AB52" s="135" t="s">
        <v>872</v>
      </c>
      <c r="AC52" s="135" t="s">
        <v>872</v>
      </c>
      <c r="AD52" s="135" t="s">
        <v>872</v>
      </c>
      <c r="AE52" s="135" t="s">
        <v>872</v>
      </c>
      <c r="AF52" s="135" t="s">
        <v>872</v>
      </c>
      <c r="AG52" s="135" t="s">
        <v>872</v>
      </c>
      <c r="AH52" s="135" t="s">
        <v>872</v>
      </c>
      <c r="AI52" s="135" t="s">
        <v>872</v>
      </c>
      <c r="AJ52" s="135" t="s">
        <v>872</v>
      </c>
      <c r="AK52" s="135" t="s">
        <v>872</v>
      </c>
      <c r="AL52" s="135" t="s">
        <v>872</v>
      </c>
      <c r="AM52" s="135" t="s">
        <v>872</v>
      </c>
      <c r="AN52" s="135" t="s">
        <v>872</v>
      </c>
      <c r="AO52" s="135" t="s">
        <v>872</v>
      </c>
      <c r="AP52" s="135" t="s">
        <v>872</v>
      </c>
      <c r="AQ52" s="135" t="s">
        <v>872</v>
      </c>
      <c r="AR52" s="135" t="s">
        <v>872</v>
      </c>
      <c r="AS52" s="135" t="s">
        <v>872</v>
      </c>
      <c r="AT52" s="135" t="s">
        <v>872</v>
      </c>
      <c r="AU52" s="135" t="s">
        <v>872</v>
      </c>
      <c r="AV52" s="135" t="s">
        <v>872</v>
      </c>
      <c r="AW52" s="135" t="s">
        <v>872</v>
      </c>
      <c r="AX52" s="135" t="s">
        <v>872</v>
      </c>
      <c r="AY52" s="135" t="s">
        <v>872</v>
      </c>
      <c r="AZ52" s="135" t="s">
        <v>872</v>
      </c>
      <c r="BA52" s="135" t="s">
        <v>872</v>
      </c>
      <c r="BB52" s="135" t="s">
        <v>872</v>
      </c>
      <c r="BC52" s="135" t="s">
        <v>872</v>
      </c>
      <c r="BD52" s="135" t="s">
        <v>872</v>
      </c>
      <c r="BE52" s="135" t="s">
        <v>872</v>
      </c>
      <c r="BF52" s="135" t="s">
        <v>872</v>
      </c>
      <c r="BG52" s="135" t="s">
        <v>872</v>
      </c>
      <c r="BH52" s="135" t="s">
        <v>872</v>
      </c>
    </row>
    <row r="53" spans="1:60" ht="62.25" hidden="1" customHeight="1" collapsed="1" x14ac:dyDescent="0.25">
      <c r="A53" s="123" t="s">
        <v>873</v>
      </c>
      <c r="B53" s="124" t="s">
        <v>874</v>
      </c>
      <c r="C53" s="28" t="s">
        <v>872</v>
      </c>
      <c r="D53" s="28" t="s">
        <v>872</v>
      </c>
      <c r="E53" s="28" t="s">
        <v>872</v>
      </c>
      <c r="F53" s="28" t="s">
        <v>872</v>
      </c>
      <c r="G53" s="28" t="s">
        <v>872</v>
      </c>
      <c r="H53" s="28" t="s">
        <v>872</v>
      </c>
      <c r="I53" s="28" t="s">
        <v>872</v>
      </c>
      <c r="J53" s="28" t="s">
        <v>872</v>
      </c>
      <c r="K53" s="28" t="s">
        <v>872</v>
      </c>
      <c r="L53" s="28" t="s">
        <v>872</v>
      </c>
      <c r="M53" s="28" t="s">
        <v>872</v>
      </c>
      <c r="N53" s="28" t="s">
        <v>872</v>
      </c>
      <c r="O53" s="28" t="s">
        <v>872</v>
      </c>
      <c r="P53" s="28" t="s">
        <v>872</v>
      </c>
      <c r="Q53" s="28" t="s">
        <v>872</v>
      </c>
      <c r="R53" s="28" t="s">
        <v>872</v>
      </c>
      <c r="S53" s="28" t="s">
        <v>872</v>
      </c>
      <c r="T53" s="28" t="s">
        <v>872</v>
      </c>
      <c r="U53" s="28" t="s">
        <v>872</v>
      </c>
      <c r="V53" s="28" t="s">
        <v>872</v>
      </c>
      <c r="W53" s="28" t="s">
        <v>872</v>
      </c>
      <c r="X53" s="28" t="s">
        <v>872</v>
      </c>
      <c r="Y53" s="28" t="s">
        <v>872</v>
      </c>
      <c r="Z53" s="28" t="s">
        <v>872</v>
      </c>
      <c r="AA53" s="28" t="s">
        <v>872</v>
      </c>
      <c r="AB53" s="28" t="s">
        <v>872</v>
      </c>
      <c r="AC53" s="28" t="s">
        <v>872</v>
      </c>
      <c r="AD53" s="28" t="s">
        <v>872</v>
      </c>
      <c r="AE53" s="28" t="s">
        <v>872</v>
      </c>
      <c r="AF53" s="28" t="s">
        <v>872</v>
      </c>
      <c r="AG53" s="28" t="s">
        <v>872</v>
      </c>
      <c r="AH53" s="28" t="s">
        <v>872</v>
      </c>
      <c r="AI53" s="28" t="s">
        <v>872</v>
      </c>
      <c r="AJ53" s="28" t="s">
        <v>872</v>
      </c>
      <c r="AK53" s="28" t="s">
        <v>872</v>
      </c>
      <c r="AL53" s="28" t="s">
        <v>872</v>
      </c>
      <c r="AM53" s="28" t="s">
        <v>872</v>
      </c>
      <c r="AN53" s="28" t="s">
        <v>872</v>
      </c>
      <c r="AO53" s="28" t="s">
        <v>872</v>
      </c>
      <c r="AP53" s="28" t="s">
        <v>872</v>
      </c>
      <c r="AQ53" s="28" t="s">
        <v>872</v>
      </c>
      <c r="AR53" s="28" t="s">
        <v>872</v>
      </c>
      <c r="AS53" s="28" t="s">
        <v>872</v>
      </c>
      <c r="AT53" s="28" t="s">
        <v>872</v>
      </c>
      <c r="AU53" s="28" t="s">
        <v>872</v>
      </c>
      <c r="AV53" s="28" t="s">
        <v>872</v>
      </c>
      <c r="AW53" s="28" t="s">
        <v>872</v>
      </c>
      <c r="AX53" s="28" t="s">
        <v>872</v>
      </c>
      <c r="AY53" s="28" t="s">
        <v>872</v>
      </c>
      <c r="AZ53" s="28" t="s">
        <v>872</v>
      </c>
      <c r="BA53" s="28" t="s">
        <v>872</v>
      </c>
      <c r="BB53" s="28" t="s">
        <v>872</v>
      </c>
      <c r="BC53" s="28" t="s">
        <v>872</v>
      </c>
      <c r="BD53" s="28" t="s">
        <v>872</v>
      </c>
      <c r="BE53" s="28" t="s">
        <v>872</v>
      </c>
      <c r="BF53" s="28" t="s">
        <v>872</v>
      </c>
      <c r="BG53" s="28" t="s">
        <v>872</v>
      </c>
      <c r="BH53" s="28" t="s">
        <v>872</v>
      </c>
    </row>
    <row r="54" spans="1:60" ht="24" hidden="1" x14ac:dyDescent="0.25">
      <c r="A54" s="127" t="s">
        <v>28</v>
      </c>
      <c r="B54" s="128" t="s">
        <v>875</v>
      </c>
      <c r="C54" s="137" t="str">
        <f>C61</f>
        <v>нд</v>
      </c>
      <c r="D54" s="137" t="str">
        <f>D61</f>
        <v>нд</v>
      </c>
      <c r="E54" s="137" t="str">
        <f t="shared" ref="E54:BH54" si="10">E61</f>
        <v>нд</v>
      </c>
      <c r="F54" s="137" t="str">
        <f t="shared" si="10"/>
        <v>нд</v>
      </c>
      <c r="G54" s="137" t="str">
        <f t="shared" si="10"/>
        <v>нд</v>
      </c>
      <c r="H54" s="137" t="str">
        <f t="shared" si="10"/>
        <v>нд</v>
      </c>
      <c r="I54" s="137" t="str">
        <f t="shared" si="10"/>
        <v>нд</v>
      </c>
      <c r="J54" s="137" t="str">
        <f t="shared" si="10"/>
        <v>нд</v>
      </c>
      <c r="K54" s="137" t="str">
        <f t="shared" si="10"/>
        <v>нд</v>
      </c>
      <c r="L54" s="137" t="str">
        <f t="shared" si="10"/>
        <v>нд</v>
      </c>
      <c r="M54" s="137" t="str">
        <f t="shared" si="10"/>
        <v>нд</v>
      </c>
      <c r="N54" s="137" t="str">
        <f t="shared" si="10"/>
        <v>нд</v>
      </c>
      <c r="O54" s="137" t="str">
        <f t="shared" si="10"/>
        <v>нд</v>
      </c>
      <c r="P54" s="137" t="str">
        <f t="shared" si="10"/>
        <v>нд</v>
      </c>
      <c r="Q54" s="137" t="str">
        <f t="shared" si="10"/>
        <v>нд</v>
      </c>
      <c r="R54" s="137" t="str">
        <f t="shared" si="10"/>
        <v>нд</v>
      </c>
      <c r="S54" s="137" t="str">
        <f t="shared" si="10"/>
        <v>нд</v>
      </c>
      <c r="T54" s="137" t="str">
        <f t="shared" si="10"/>
        <v>нд</v>
      </c>
      <c r="U54" s="137" t="str">
        <f t="shared" si="10"/>
        <v>нд</v>
      </c>
      <c r="V54" s="137" t="str">
        <f t="shared" si="10"/>
        <v>нд</v>
      </c>
      <c r="W54" s="137" t="str">
        <f t="shared" si="10"/>
        <v>нд</v>
      </c>
      <c r="X54" s="137" t="str">
        <f t="shared" si="10"/>
        <v>нд</v>
      </c>
      <c r="Y54" s="137" t="str">
        <f t="shared" si="10"/>
        <v>нд</v>
      </c>
      <c r="Z54" s="137" t="str">
        <f t="shared" si="10"/>
        <v>нд</v>
      </c>
      <c r="AA54" s="137" t="str">
        <f t="shared" si="10"/>
        <v>нд</v>
      </c>
      <c r="AB54" s="137" t="str">
        <f t="shared" si="10"/>
        <v>нд</v>
      </c>
      <c r="AC54" s="137" t="str">
        <f t="shared" si="10"/>
        <v>нд</v>
      </c>
      <c r="AD54" s="137" t="str">
        <f t="shared" si="10"/>
        <v>нд</v>
      </c>
      <c r="AE54" s="137" t="str">
        <f t="shared" si="10"/>
        <v>нд</v>
      </c>
      <c r="AF54" s="137" t="str">
        <f t="shared" si="10"/>
        <v>нд</v>
      </c>
      <c r="AG54" s="137" t="str">
        <f t="shared" si="10"/>
        <v>нд</v>
      </c>
      <c r="AH54" s="137" t="str">
        <f t="shared" si="10"/>
        <v>нд</v>
      </c>
      <c r="AI54" s="137" t="str">
        <f t="shared" si="10"/>
        <v>нд</v>
      </c>
      <c r="AJ54" s="137" t="str">
        <f t="shared" si="10"/>
        <v>нд</v>
      </c>
      <c r="AK54" s="137" t="str">
        <f t="shared" si="10"/>
        <v>нд</v>
      </c>
      <c r="AL54" s="137" t="str">
        <f t="shared" si="10"/>
        <v>нд</v>
      </c>
      <c r="AM54" s="137" t="str">
        <f t="shared" si="10"/>
        <v>нд</v>
      </c>
      <c r="AN54" s="137" t="str">
        <f t="shared" si="10"/>
        <v>нд</v>
      </c>
      <c r="AO54" s="137" t="str">
        <f t="shared" si="10"/>
        <v>нд</v>
      </c>
      <c r="AP54" s="137" t="str">
        <f t="shared" si="10"/>
        <v>нд</v>
      </c>
      <c r="AQ54" s="137" t="str">
        <f t="shared" si="10"/>
        <v>нд</v>
      </c>
      <c r="AR54" s="137" t="str">
        <f t="shared" si="10"/>
        <v>нд</v>
      </c>
      <c r="AS54" s="137" t="str">
        <f t="shared" si="10"/>
        <v>нд</v>
      </c>
      <c r="AT54" s="137" t="str">
        <f t="shared" si="10"/>
        <v>нд</v>
      </c>
      <c r="AU54" s="137" t="str">
        <f t="shared" si="10"/>
        <v>нд</v>
      </c>
      <c r="AV54" s="137" t="str">
        <f t="shared" si="10"/>
        <v>нд</v>
      </c>
      <c r="AW54" s="137" t="str">
        <f t="shared" si="10"/>
        <v>нд</v>
      </c>
      <c r="AX54" s="137" t="str">
        <f t="shared" si="10"/>
        <v>нд</v>
      </c>
      <c r="AY54" s="137" t="str">
        <f t="shared" si="10"/>
        <v>нд</v>
      </c>
      <c r="AZ54" s="137" t="str">
        <f t="shared" si="10"/>
        <v>нд</v>
      </c>
      <c r="BA54" s="137" t="str">
        <f t="shared" si="10"/>
        <v>нд</v>
      </c>
      <c r="BB54" s="137" t="str">
        <f t="shared" si="10"/>
        <v>нд</v>
      </c>
      <c r="BC54" s="137" t="str">
        <f t="shared" si="10"/>
        <v>нд</v>
      </c>
      <c r="BD54" s="137" t="str">
        <f t="shared" si="10"/>
        <v>нд</v>
      </c>
      <c r="BE54" s="137" t="str">
        <f t="shared" si="10"/>
        <v>нд</v>
      </c>
      <c r="BF54" s="137" t="str">
        <f t="shared" si="10"/>
        <v>нд</v>
      </c>
      <c r="BG54" s="137" t="str">
        <f t="shared" si="10"/>
        <v>нд</v>
      </c>
      <c r="BH54" s="137" t="str">
        <f t="shared" si="10"/>
        <v>нд</v>
      </c>
    </row>
    <row r="55" spans="1:60" s="158" customFormat="1" ht="45.75" hidden="1" customHeight="1" x14ac:dyDescent="0.25">
      <c r="A55" s="123" t="s">
        <v>472</v>
      </c>
      <c r="B55" s="124" t="s">
        <v>876</v>
      </c>
      <c r="C55" s="296" t="s">
        <v>872</v>
      </c>
      <c r="D55" s="296" t="s">
        <v>872</v>
      </c>
      <c r="E55" s="296" t="s">
        <v>872</v>
      </c>
      <c r="F55" s="296" t="s">
        <v>872</v>
      </c>
      <c r="G55" s="296" t="s">
        <v>872</v>
      </c>
      <c r="H55" s="296" t="s">
        <v>872</v>
      </c>
      <c r="I55" s="296" t="s">
        <v>872</v>
      </c>
      <c r="J55" s="296" t="s">
        <v>872</v>
      </c>
      <c r="K55" s="296" t="s">
        <v>872</v>
      </c>
      <c r="L55" s="296" t="s">
        <v>872</v>
      </c>
      <c r="M55" s="296" t="s">
        <v>872</v>
      </c>
      <c r="N55" s="296" t="s">
        <v>872</v>
      </c>
      <c r="O55" s="296" t="s">
        <v>872</v>
      </c>
      <c r="P55" s="296" t="s">
        <v>872</v>
      </c>
      <c r="Q55" s="296" t="s">
        <v>872</v>
      </c>
      <c r="R55" s="296" t="s">
        <v>872</v>
      </c>
      <c r="S55" s="296" t="s">
        <v>872</v>
      </c>
      <c r="T55" s="296" t="s">
        <v>872</v>
      </c>
      <c r="U55" s="296" t="s">
        <v>872</v>
      </c>
      <c r="V55" s="296" t="s">
        <v>872</v>
      </c>
      <c r="W55" s="296" t="s">
        <v>872</v>
      </c>
      <c r="X55" s="296" t="s">
        <v>872</v>
      </c>
      <c r="Y55" s="296" t="s">
        <v>872</v>
      </c>
      <c r="Z55" s="296" t="s">
        <v>872</v>
      </c>
      <c r="AA55" s="296" t="s">
        <v>872</v>
      </c>
      <c r="AB55" s="296" t="s">
        <v>872</v>
      </c>
      <c r="AC55" s="296" t="s">
        <v>872</v>
      </c>
      <c r="AD55" s="296" t="s">
        <v>872</v>
      </c>
      <c r="AE55" s="296" t="s">
        <v>872</v>
      </c>
      <c r="AF55" s="296" t="s">
        <v>872</v>
      </c>
      <c r="AG55" s="296" t="s">
        <v>872</v>
      </c>
      <c r="AH55" s="296" t="s">
        <v>872</v>
      </c>
      <c r="AI55" s="296" t="s">
        <v>872</v>
      </c>
      <c r="AJ55" s="296" t="s">
        <v>872</v>
      </c>
      <c r="AK55" s="296" t="s">
        <v>872</v>
      </c>
      <c r="AL55" s="296" t="s">
        <v>872</v>
      </c>
      <c r="AM55" s="296" t="s">
        <v>872</v>
      </c>
      <c r="AN55" s="296" t="s">
        <v>872</v>
      </c>
      <c r="AO55" s="296" t="s">
        <v>872</v>
      </c>
      <c r="AP55" s="296" t="s">
        <v>872</v>
      </c>
      <c r="AQ55" s="296" t="s">
        <v>872</v>
      </c>
      <c r="AR55" s="296" t="s">
        <v>872</v>
      </c>
      <c r="AS55" s="296" t="s">
        <v>872</v>
      </c>
      <c r="AT55" s="296" t="s">
        <v>872</v>
      </c>
      <c r="AU55" s="296" t="s">
        <v>872</v>
      </c>
      <c r="AV55" s="296" t="s">
        <v>872</v>
      </c>
      <c r="AW55" s="296" t="s">
        <v>872</v>
      </c>
      <c r="AX55" s="296" t="s">
        <v>872</v>
      </c>
      <c r="AY55" s="296" t="s">
        <v>872</v>
      </c>
      <c r="AZ55" s="296" t="s">
        <v>872</v>
      </c>
      <c r="BA55" s="296" t="s">
        <v>872</v>
      </c>
      <c r="BB55" s="296" t="s">
        <v>872</v>
      </c>
      <c r="BC55" s="296" t="s">
        <v>872</v>
      </c>
      <c r="BD55" s="296" t="s">
        <v>872</v>
      </c>
      <c r="BE55" s="296" t="s">
        <v>872</v>
      </c>
      <c r="BF55" s="296" t="s">
        <v>872</v>
      </c>
      <c r="BG55" s="296" t="s">
        <v>872</v>
      </c>
      <c r="BH55" s="296" t="s">
        <v>872</v>
      </c>
    </row>
    <row r="56" spans="1:60" ht="27" customHeight="1" x14ac:dyDescent="0.25">
      <c r="A56" s="130" t="s">
        <v>474</v>
      </c>
      <c r="B56" s="131" t="s">
        <v>877</v>
      </c>
      <c r="C56" s="132" t="s">
        <v>872</v>
      </c>
      <c r="D56" s="132" t="s">
        <v>872</v>
      </c>
      <c r="E56" s="132" t="s">
        <v>872</v>
      </c>
      <c r="F56" s="132" t="s">
        <v>872</v>
      </c>
      <c r="G56" s="132" t="s">
        <v>872</v>
      </c>
      <c r="H56" s="132" t="s">
        <v>872</v>
      </c>
      <c r="I56" s="132" t="s">
        <v>872</v>
      </c>
      <c r="J56" s="132" t="s">
        <v>872</v>
      </c>
      <c r="K56" s="132" t="s">
        <v>872</v>
      </c>
      <c r="L56" s="132" t="s">
        <v>872</v>
      </c>
      <c r="M56" s="132" t="s">
        <v>872</v>
      </c>
      <c r="N56" s="132" t="s">
        <v>872</v>
      </c>
      <c r="O56" s="132" t="s">
        <v>872</v>
      </c>
      <c r="P56" s="132" t="s">
        <v>872</v>
      </c>
      <c r="Q56" s="132" t="s">
        <v>872</v>
      </c>
      <c r="R56" s="132" t="s">
        <v>872</v>
      </c>
      <c r="S56" s="132" t="s">
        <v>872</v>
      </c>
      <c r="T56" s="132" t="s">
        <v>872</v>
      </c>
      <c r="U56" s="132" t="s">
        <v>872</v>
      </c>
      <c r="V56" s="132" t="s">
        <v>872</v>
      </c>
      <c r="W56" s="132" t="s">
        <v>872</v>
      </c>
      <c r="X56" s="132" t="s">
        <v>872</v>
      </c>
      <c r="Y56" s="132" t="s">
        <v>872</v>
      </c>
      <c r="Z56" s="132" t="s">
        <v>872</v>
      </c>
      <c r="AA56" s="132" t="s">
        <v>872</v>
      </c>
      <c r="AB56" s="132" t="s">
        <v>872</v>
      </c>
      <c r="AC56" s="132" t="s">
        <v>872</v>
      </c>
      <c r="AD56" s="132" t="s">
        <v>872</v>
      </c>
      <c r="AE56" s="132" t="s">
        <v>872</v>
      </c>
      <c r="AF56" s="132" t="s">
        <v>872</v>
      </c>
      <c r="AG56" s="132" t="s">
        <v>872</v>
      </c>
      <c r="AH56" s="132" t="s">
        <v>872</v>
      </c>
      <c r="AI56" s="132" t="s">
        <v>872</v>
      </c>
      <c r="AJ56" s="132" t="s">
        <v>872</v>
      </c>
      <c r="AK56" s="132" t="s">
        <v>872</v>
      </c>
      <c r="AL56" s="132" t="s">
        <v>872</v>
      </c>
      <c r="AM56" s="132" t="s">
        <v>872</v>
      </c>
      <c r="AN56" s="132" t="s">
        <v>872</v>
      </c>
      <c r="AO56" s="132" t="s">
        <v>872</v>
      </c>
      <c r="AP56" s="132" t="s">
        <v>872</v>
      </c>
      <c r="AQ56" s="132" t="s">
        <v>872</v>
      </c>
      <c r="AR56" s="132" t="s">
        <v>872</v>
      </c>
      <c r="AS56" s="132" t="s">
        <v>872</v>
      </c>
      <c r="AT56" s="132" t="s">
        <v>872</v>
      </c>
      <c r="AU56" s="132" t="s">
        <v>872</v>
      </c>
      <c r="AV56" s="132" t="s">
        <v>872</v>
      </c>
      <c r="AW56" s="132" t="s">
        <v>872</v>
      </c>
      <c r="AX56" s="132" t="s">
        <v>872</v>
      </c>
      <c r="AY56" s="132" t="s">
        <v>872</v>
      </c>
      <c r="AZ56" s="132" t="s">
        <v>872</v>
      </c>
      <c r="BA56" s="132" t="s">
        <v>872</v>
      </c>
      <c r="BB56" s="132" t="s">
        <v>872</v>
      </c>
      <c r="BC56" s="132" t="s">
        <v>872</v>
      </c>
      <c r="BD56" s="132" t="s">
        <v>872</v>
      </c>
      <c r="BE56" s="132" t="s">
        <v>872</v>
      </c>
      <c r="BF56" s="132" t="s">
        <v>872</v>
      </c>
      <c r="BG56" s="132" t="s">
        <v>872</v>
      </c>
      <c r="BH56" s="132" t="s">
        <v>872</v>
      </c>
    </row>
    <row r="57" spans="1:60" ht="21" customHeight="1" x14ac:dyDescent="0.25">
      <c r="A57" s="83" t="s">
        <v>474</v>
      </c>
      <c r="B57" s="134" t="s">
        <v>932</v>
      </c>
      <c r="C57" s="288" t="s">
        <v>933</v>
      </c>
      <c r="D57" s="135" t="s">
        <v>872</v>
      </c>
      <c r="E57" s="135" t="s">
        <v>872</v>
      </c>
      <c r="F57" s="135" t="s">
        <v>872</v>
      </c>
      <c r="G57" s="135" t="s">
        <v>872</v>
      </c>
      <c r="H57" s="135" t="s">
        <v>872</v>
      </c>
      <c r="I57" s="135" t="s">
        <v>872</v>
      </c>
      <c r="J57" s="135" t="s">
        <v>872</v>
      </c>
      <c r="K57" s="135" t="s">
        <v>872</v>
      </c>
      <c r="L57" s="135" t="s">
        <v>872</v>
      </c>
      <c r="M57" s="135" t="s">
        <v>872</v>
      </c>
      <c r="N57" s="135" t="s">
        <v>872</v>
      </c>
      <c r="O57" s="135" t="s">
        <v>872</v>
      </c>
      <c r="P57" s="135" t="s">
        <v>872</v>
      </c>
      <c r="Q57" s="135" t="s">
        <v>872</v>
      </c>
      <c r="R57" s="135" t="s">
        <v>872</v>
      </c>
      <c r="S57" s="135" t="s">
        <v>872</v>
      </c>
      <c r="T57" s="135" t="s">
        <v>872</v>
      </c>
      <c r="U57" s="135" t="s">
        <v>872</v>
      </c>
      <c r="V57" s="135" t="s">
        <v>872</v>
      </c>
      <c r="W57" s="135" t="s">
        <v>872</v>
      </c>
      <c r="X57" s="135" t="s">
        <v>872</v>
      </c>
      <c r="Y57" s="135" t="s">
        <v>872</v>
      </c>
      <c r="Z57" s="135" t="s">
        <v>872</v>
      </c>
      <c r="AA57" s="135" t="s">
        <v>872</v>
      </c>
      <c r="AB57" s="135" t="s">
        <v>872</v>
      </c>
      <c r="AC57" s="135" t="s">
        <v>872</v>
      </c>
      <c r="AD57" s="135" t="s">
        <v>872</v>
      </c>
      <c r="AE57" s="135" t="s">
        <v>872</v>
      </c>
      <c r="AF57" s="135" t="s">
        <v>872</v>
      </c>
      <c r="AG57" s="135" t="s">
        <v>872</v>
      </c>
      <c r="AH57" s="135" t="s">
        <v>872</v>
      </c>
      <c r="AI57" s="135" t="s">
        <v>872</v>
      </c>
      <c r="AJ57" s="135" t="s">
        <v>872</v>
      </c>
      <c r="AK57" s="135" t="s">
        <v>872</v>
      </c>
      <c r="AL57" s="135" t="s">
        <v>872</v>
      </c>
      <c r="AM57" s="135" t="s">
        <v>872</v>
      </c>
      <c r="AN57" s="135" t="s">
        <v>872</v>
      </c>
      <c r="AO57" s="135" t="s">
        <v>872</v>
      </c>
      <c r="AP57" s="135" t="s">
        <v>872</v>
      </c>
      <c r="AQ57" s="135" t="s">
        <v>872</v>
      </c>
      <c r="AR57" s="135" t="s">
        <v>872</v>
      </c>
      <c r="AS57" s="135" t="s">
        <v>872</v>
      </c>
      <c r="AT57" s="135" t="s">
        <v>872</v>
      </c>
      <c r="AU57" s="135" t="s">
        <v>872</v>
      </c>
      <c r="AV57" s="135" t="s">
        <v>872</v>
      </c>
      <c r="AW57" s="135" t="s">
        <v>872</v>
      </c>
      <c r="AX57" s="135" t="s">
        <v>872</v>
      </c>
      <c r="AY57" s="135" t="s">
        <v>872</v>
      </c>
      <c r="AZ57" s="135" t="s">
        <v>872</v>
      </c>
      <c r="BA57" s="135" t="s">
        <v>872</v>
      </c>
      <c r="BB57" s="135" t="s">
        <v>872</v>
      </c>
      <c r="BC57" s="135" t="s">
        <v>872</v>
      </c>
      <c r="BD57" s="135" t="s">
        <v>872</v>
      </c>
      <c r="BE57" s="135" t="s">
        <v>872</v>
      </c>
      <c r="BF57" s="135" t="s">
        <v>872</v>
      </c>
      <c r="BG57" s="135" t="s">
        <v>872</v>
      </c>
      <c r="BH57" s="135" t="s">
        <v>872</v>
      </c>
    </row>
    <row r="58" spans="1:60" ht="20.25" customHeight="1" x14ac:dyDescent="0.25">
      <c r="A58" s="83" t="s">
        <v>474</v>
      </c>
      <c r="B58" s="214" t="s">
        <v>934</v>
      </c>
      <c r="C58" s="288" t="s">
        <v>935</v>
      </c>
      <c r="D58" s="135" t="s">
        <v>872</v>
      </c>
      <c r="E58" s="135" t="s">
        <v>872</v>
      </c>
      <c r="F58" s="135" t="s">
        <v>872</v>
      </c>
      <c r="G58" s="135" t="s">
        <v>872</v>
      </c>
      <c r="H58" s="135" t="s">
        <v>872</v>
      </c>
      <c r="I58" s="135" t="s">
        <v>872</v>
      </c>
      <c r="J58" s="135" t="s">
        <v>872</v>
      </c>
      <c r="K58" s="135" t="s">
        <v>872</v>
      </c>
      <c r="L58" s="135" t="s">
        <v>872</v>
      </c>
      <c r="M58" s="135" t="s">
        <v>872</v>
      </c>
      <c r="N58" s="135" t="s">
        <v>872</v>
      </c>
      <c r="O58" s="135" t="s">
        <v>872</v>
      </c>
      <c r="P58" s="135" t="s">
        <v>872</v>
      </c>
      <c r="Q58" s="135" t="s">
        <v>872</v>
      </c>
      <c r="R58" s="135" t="s">
        <v>872</v>
      </c>
      <c r="S58" s="135" t="s">
        <v>872</v>
      </c>
      <c r="T58" s="135" t="s">
        <v>872</v>
      </c>
      <c r="U58" s="135" t="s">
        <v>872</v>
      </c>
      <c r="V58" s="135" t="s">
        <v>872</v>
      </c>
      <c r="W58" s="135" t="s">
        <v>872</v>
      </c>
      <c r="X58" s="135" t="s">
        <v>872</v>
      </c>
      <c r="Y58" s="135" t="s">
        <v>872</v>
      </c>
      <c r="Z58" s="135" t="s">
        <v>872</v>
      </c>
      <c r="AA58" s="135" t="s">
        <v>872</v>
      </c>
      <c r="AB58" s="135" t="s">
        <v>872</v>
      </c>
      <c r="AC58" s="135" t="s">
        <v>872</v>
      </c>
      <c r="AD58" s="135" t="s">
        <v>872</v>
      </c>
      <c r="AE58" s="135" t="s">
        <v>872</v>
      </c>
      <c r="AF58" s="135" t="s">
        <v>872</v>
      </c>
      <c r="AG58" s="135" t="s">
        <v>872</v>
      </c>
      <c r="AH58" s="135" t="s">
        <v>872</v>
      </c>
      <c r="AI58" s="135" t="s">
        <v>872</v>
      </c>
      <c r="AJ58" s="135" t="s">
        <v>872</v>
      </c>
      <c r="AK58" s="135" t="s">
        <v>872</v>
      </c>
      <c r="AL58" s="135" t="s">
        <v>872</v>
      </c>
      <c r="AM58" s="135" t="s">
        <v>872</v>
      </c>
      <c r="AN58" s="135" t="s">
        <v>872</v>
      </c>
      <c r="AO58" s="135" t="s">
        <v>872</v>
      </c>
      <c r="AP58" s="135" t="s">
        <v>872</v>
      </c>
      <c r="AQ58" s="135" t="s">
        <v>872</v>
      </c>
      <c r="AR58" s="135" t="s">
        <v>872</v>
      </c>
      <c r="AS58" s="135" t="s">
        <v>872</v>
      </c>
      <c r="AT58" s="135" t="s">
        <v>872</v>
      </c>
      <c r="AU58" s="135" t="s">
        <v>872</v>
      </c>
      <c r="AV58" s="135" t="s">
        <v>872</v>
      </c>
      <c r="AW58" s="135" t="s">
        <v>872</v>
      </c>
      <c r="AX58" s="135" t="s">
        <v>872</v>
      </c>
      <c r="AY58" s="135" t="s">
        <v>872</v>
      </c>
      <c r="AZ58" s="135" t="s">
        <v>872</v>
      </c>
      <c r="BA58" s="135" t="s">
        <v>872</v>
      </c>
      <c r="BB58" s="135" t="s">
        <v>872</v>
      </c>
      <c r="BC58" s="135" t="s">
        <v>872</v>
      </c>
      <c r="BD58" s="135" t="s">
        <v>872</v>
      </c>
      <c r="BE58" s="135" t="s">
        <v>872</v>
      </c>
      <c r="BF58" s="135" t="s">
        <v>872</v>
      </c>
      <c r="BG58" s="135" t="s">
        <v>872</v>
      </c>
      <c r="BH58" s="135" t="s">
        <v>872</v>
      </c>
    </row>
    <row r="59" spans="1:60" ht="18.75" customHeight="1" x14ac:dyDescent="0.25">
      <c r="A59" s="83" t="s">
        <v>474</v>
      </c>
      <c r="B59" s="214" t="s">
        <v>936</v>
      </c>
      <c r="C59" s="288" t="s">
        <v>937</v>
      </c>
      <c r="D59" s="135" t="s">
        <v>872</v>
      </c>
      <c r="E59" s="135" t="s">
        <v>872</v>
      </c>
      <c r="F59" s="135" t="s">
        <v>872</v>
      </c>
      <c r="G59" s="135" t="s">
        <v>872</v>
      </c>
      <c r="H59" s="135" t="s">
        <v>872</v>
      </c>
      <c r="I59" s="135" t="s">
        <v>872</v>
      </c>
      <c r="J59" s="135" t="s">
        <v>872</v>
      </c>
      <c r="K59" s="135" t="s">
        <v>872</v>
      </c>
      <c r="L59" s="135" t="s">
        <v>872</v>
      </c>
      <c r="M59" s="135" t="s">
        <v>872</v>
      </c>
      <c r="N59" s="135" t="s">
        <v>872</v>
      </c>
      <c r="O59" s="135" t="s">
        <v>872</v>
      </c>
      <c r="P59" s="135" t="s">
        <v>872</v>
      </c>
      <c r="Q59" s="135" t="s">
        <v>872</v>
      </c>
      <c r="R59" s="135" t="s">
        <v>872</v>
      </c>
      <c r="S59" s="135" t="s">
        <v>872</v>
      </c>
      <c r="T59" s="135" t="s">
        <v>872</v>
      </c>
      <c r="U59" s="135" t="s">
        <v>872</v>
      </c>
      <c r="V59" s="135" t="s">
        <v>872</v>
      </c>
      <c r="W59" s="135" t="s">
        <v>872</v>
      </c>
      <c r="X59" s="135" t="s">
        <v>872</v>
      </c>
      <c r="Y59" s="135" t="s">
        <v>872</v>
      </c>
      <c r="Z59" s="135" t="s">
        <v>872</v>
      </c>
      <c r="AA59" s="135" t="s">
        <v>872</v>
      </c>
      <c r="AB59" s="135" t="s">
        <v>872</v>
      </c>
      <c r="AC59" s="135" t="s">
        <v>872</v>
      </c>
      <c r="AD59" s="135" t="s">
        <v>872</v>
      </c>
      <c r="AE59" s="135" t="s">
        <v>872</v>
      </c>
      <c r="AF59" s="135" t="s">
        <v>872</v>
      </c>
      <c r="AG59" s="135" t="s">
        <v>872</v>
      </c>
      <c r="AH59" s="135" t="s">
        <v>872</v>
      </c>
      <c r="AI59" s="135" t="s">
        <v>872</v>
      </c>
      <c r="AJ59" s="135" t="s">
        <v>872</v>
      </c>
      <c r="AK59" s="135" t="s">
        <v>872</v>
      </c>
      <c r="AL59" s="135" t="s">
        <v>872</v>
      </c>
      <c r="AM59" s="135" t="s">
        <v>872</v>
      </c>
      <c r="AN59" s="135" t="s">
        <v>872</v>
      </c>
      <c r="AO59" s="135" t="s">
        <v>872</v>
      </c>
      <c r="AP59" s="135" t="s">
        <v>872</v>
      </c>
      <c r="AQ59" s="135" t="s">
        <v>872</v>
      </c>
      <c r="AR59" s="135" t="s">
        <v>872</v>
      </c>
      <c r="AS59" s="135" t="s">
        <v>872</v>
      </c>
      <c r="AT59" s="135" t="s">
        <v>872</v>
      </c>
      <c r="AU59" s="135" t="s">
        <v>872</v>
      </c>
      <c r="AV59" s="135" t="s">
        <v>872</v>
      </c>
      <c r="AW59" s="135" t="s">
        <v>872</v>
      </c>
      <c r="AX59" s="135" t="s">
        <v>872</v>
      </c>
      <c r="AY59" s="135" t="s">
        <v>872</v>
      </c>
      <c r="AZ59" s="135" t="s">
        <v>872</v>
      </c>
      <c r="BA59" s="135" t="s">
        <v>872</v>
      </c>
      <c r="BB59" s="135" t="s">
        <v>872</v>
      </c>
      <c r="BC59" s="135" t="s">
        <v>872</v>
      </c>
      <c r="BD59" s="135" t="s">
        <v>872</v>
      </c>
      <c r="BE59" s="135" t="s">
        <v>872</v>
      </c>
      <c r="BF59" s="135" t="s">
        <v>872</v>
      </c>
      <c r="BG59" s="135" t="s">
        <v>872</v>
      </c>
      <c r="BH59" s="135" t="s">
        <v>872</v>
      </c>
    </row>
    <row r="60" spans="1:60" ht="36" outlineLevel="1" x14ac:dyDescent="0.25">
      <c r="A60" s="123" t="s">
        <v>479</v>
      </c>
      <c r="B60" s="124" t="s">
        <v>878</v>
      </c>
      <c r="C60" s="28" t="s">
        <v>872</v>
      </c>
      <c r="D60" s="28" t="s">
        <v>872</v>
      </c>
      <c r="E60" s="28" t="s">
        <v>872</v>
      </c>
      <c r="F60" s="28" t="s">
        <v>872</v>
      </c>
      <c r="G60" s="28" t="s">
        <v>872</v>
      </c>
      <c r="H60" s="28" t="s">
        <v>872</v>
      </c>
      <c r="I60" s="28" t="s">
        <v>872</v>
      </c>
      <c r="J60" s="28" t="s">
        <v>872</v>
      </c>
      <c r="K60" s="28" t="s">
        <v>872</v>
      </c>
      <c r="L60" s="28" t="s">
        <v>872</v>
      </c>
      <c r="M60" s="28" t="s">
        <v>872</v>
      </c>
      <c r="N60" s="28" t="s">
        <v>872</v>
      </c>
      <c r="O60" s="28" t="s">
        <v>872</v>
      </c>
      <c r="P60" s="28" t="s">
        <v>872</v>
      </c>
      <c r="Q60" s="28" t="s">
        <v>872</v>
      </c>
      <c r="R60" s="28" t="s">
        <v>872</v>
      </c>
      <c r="S60" s="28" t="s">
        <v>872</v>
      </c>
      <c r="T60" s="28" t="s">
        <v>872</v>
      </c>
      <c r="U60" s="28" t="s">
        <v>872</v>
      </c>
      <c r="V60" s="28" t="s">
        <v>872</v>
      </c>
      <c r="W60" s="28" t="s">
        <v>872</v>
      </c>
      <c r="X60" s="28" t="s">
        <v>872</v>
      </c>
      <c r="Y60" s="28" t="s">
        <v>872</v>
      </c>
      <c r="Z60" s="28" t="s">
        <v>872</v>
      </c>
      <c r="AA60" s="28" t="s">
        <v>872</v>
      </c>
      <c r="AB60" s="28" t="s">
        <v>872</v>
      </c>
      <c r="AC60" s="28" t="s">
        <v>872</v>
      </c>
      <c r="AD60" s="28" t="s">
        <v>872</v>
      </c>
      <c r="AE60" s="28" t="s">
        <v>872</v>
      </c>
      <c r="AF60" s="28" t="s">
        <v>872</v>
      </c>
      <c r="AG60" s="28" t="s">
        <v>872</v>
      </c>
      <c r="AH60" s="28" t="s">
        <v>872</v>
      </c>
      <c r="AI60" s="28" t="s">
        <v>872</v>
      </c>
      <c r="AJ60" s="28" t="s">
        <v>872</v>
      </c>
      <c r="AK60" s="28" t="s">
        <v>872</v>
      </c>
      <c r="AL60" s="28" t="s">
        <v>872</v>
      </c>
      <c r="AM60" s="28" t="s">
        <v>872</v>
      </c>
      <c r="AN60" s="28" t="s">
        <v>872</v>
      </c>
      <c r="AO60" s="28" t="s">
        <v>872</v>
      </c>
      <c r="AP60" s="28" t="s">
        <v>872</v>
      </c>
      <c r="AQ60" s="28" t="s">
        <v>872</v>
      </c>
      <c r="AR60" s="28" t="s">
        <v>872</v>
      </c>
      <c r="AS60" s="28" t="s">
        <v>872</v>
      </c>
      <c r="AT60" s="28" t="s">
        <v>872</v>
      </c>
      <c r="AU60" s="28" t="s">
        <v>872</v>
      </c>
      <c r="AV60" s="28" t="s">
        <v>872</v>
      </c>
      <c r="AW60" s="28" t="s">
        <v>872</v>
      </c>
      <c r="AX60" s="28" t="s">
        <v>872</v>
      </c>
      <c r="AY60" s="28" t="s">
        <v>872</v>
      </c>
      <c r="AZ60" s="28" t="s">
        <v>872</v>
      </c>
      <c r="BA60" s="28" t="s">
        <v>872</v>
      </c>
      <c r="BB60" s="28" t="s">
        <v>872</v>
      </c>
      <c r="BC60" s="28" t="s">
        <v>872</v>
      </c>
      <c r="BD60" s="28" t="s">
        <v>872</v>
      </c>
      <c r="BE60" s="28" t="s">
        <v>872</v>
      </c>
      <c r="BF60" s="28" t="s">
        <v>872</v>
      </c>
      <c r="BG60" s="28" t="s">
        <v>872</v>
      </c>
      <c r="BH60" s="28" t="s">
        <v>872</v>
      </c>
    </row>
    <row r="61" spans="1:60" ht="36" x14ac:dyDescent="0.25">
      <c r="A61" s="127" t="s">
        <v>487</v>
      </c>
      <c r="B61" s="128" t="s">
        <v>879</v>
      </c>
      <c r="C61" s="129" t="str">
        <f>C62</f>
        <v>нд</v>
      </c>
      <c r="D61" s="129" t="str">
        <f>D62</f>
        <v>нд</v>
      </c>
      <c r="E61" s="129" t="str">
        <f t="shared" ref="E61:BH61" si="11">E62</f>
        <v>нд</v>
      </c>
      <c r="F61" s="129" t="str">
        <f t="shared" si="11"/>
        <v>нд</v>
      </c>
      <c r="G61" s="129" t="str">
        <f t="shared" si="11"/>
        <v>нд</v>
      </c>
      <c r="H61" s="129" t="str">
        <f t="shared" si="11"/>
        <v>нд</v>
      </c>
      <c r="I61" s="129" t="str">
        <f t="shared" si="11"/>
        <v>нд</v>
      </c>
      <c r="J61" s="129" t="str">
        <f t="shared" si="11"/>
        <v>нд</v>
      </c>
      <c r="K61" s="129" t="str">
        <f t="shared" si="11"/>
        <v>нд</v>
      </c>
      <c r="L61" s="129" t="str">
        <f t="shared" si="11"/>
        <v>нд</v>
      </c>
      <c r="M61" s="129" t="str">
        <f t="shared" si="11"/>
        <v>нд</v>
      </c>
      <c r="N61" s="129" t="str">
        <f t="shared" si="11"/>
        <v>нд</v>
      </c>
      <c r="O61" s="129" t="str">
        <f t="shared" si="11"/>
        <v>нд</v>
      </c>
      <c r="P61" s="129" t="str">
        <f t="shared" si="11"/>
        <v>нд</v>
      </c>
      <c r="Q61" s="129" t="str">
        <f t="shared" si="11"/>
        <v>нд</v>
      </c>
      <c r="R61" s="129" t="str">
        <f t="shared" si="11"/>
        <v>нд</v>
      </c>
      <c r="S61" s="129" t="str">
        <f t="shared" si="11"/>
        <v>нд</v>
      </c>
      <c r="T61" s="129" t="str">
        <f t="shared" si="11"/>
        <v>нд</v>
      </c>
      <c r="U61" s="129" t="str">
        <f t="shared" si="11"/>
        <v>нд</v>
      </c>
      <c r="V61" s="129" t="str">
        <f t="shared" si="11"/>
        <v>нд</v>
      </c>
      <c r="W61" s="129" t="str">
        <f t="shared" si="11"/>
        <v>нд</v>
      </c>
      <c r="X61" s="129" t="str">
        <f t="shared" si="11"/>
        <v>нд</v>
      </c>
      <c r="Y61" s="129" t="str">
        <f t="shared" si="11"/>
        <v>нд</v>
      </c>
      <c r="Z61" s="129" t="str">
        <f t="shared" si="11"/>
        <v>нд</v>
      </c>
      <c r="AA61" s="129" t="str">
        <f t="shared" si="11"/>
        <v>нд</v>
      </c>
      <c r="AB61" s="129" t="str">
        <f t="shared" si="11"/>
        <v>нд</v>
      </c>
      <c r="AC61" s="129" t="str">
        <f t="shared" si="11"/>
        <v>нд</v>
      </c>
      <c r="AD61" s="129" t="str">
        <f t="shared" si="11"/>
        <v>нд</v>
      </c>
      <c r="AE61" s="129" t="str">
        <f t="shared" si="11"/>
        <v>нд</v>
      </c>
      <c r="AF61" s="129" t="str">
        <f t="shared" si="11"/>
        <v>нд</v>
      </c>
      <c r="AG61" s="129" t="str">
        <f t="shared" si="11"/>
        <v>нд</v>
      </c>
      <c r="AH61" s="129" t="str">
        <f t="shared" si="11"/>
        <v>нд</v>
      </c>
      <c r="AI61" s="129" t="str">
        <f t="shared" si="11"/>
        <v>нд</v>
      </c>
      <c r="AJ61" s="129" t="str">
        <f t="shared" si="11"/>
        <v>нд</v>
      </c>
      <c r="AK61" s="129" t="str">
        <f t="shared" si="11"/>
        <v>нд</v>
      </c>
      <c r="AL61" s="129" t="str">
        <f t="shared" si="11"/>
        <v>нд</v>
      </c>
      <c r="AM61" s="129" t="str">
        <f t="shared" si="11"/>
        <v>нд</v>
      </c>
      <c r="AN61" s="129" t="str">
        <f t="shared" si="11"/>
        <v>нд</v>
      </c>
      <c r="AO61" s="129" t="str">
        <f t="shared" si="11"/>
        <v>нд</v>
      </c>
      <c r="AP61" s="129" t="str">
        <f t="shared" si="11"/>
        <v>нд</v>
      </c>
      <c r="AQ61" s="129" t="str">
        <f t="shared" si="11"/>
        <v>нд</v>
      </c>
      <c r="AR61" s="129" t="str">
        <f t="shared" si="11"/>
        <v>нд</v>
      </c>
      <c r="AS61" s="129" t="str">
        <f t="shared" si="11"/>
        <v>нд</v>
      </c>
      <c r="AT61" s="129" t="str">
        <f t="shared" si="11"/>
        <v>нд</v>
      </c>
      <c r="AU61" s="129" t="str">
        <f t="shared" si="11"/>
        <v>нд</v>
      </c>
      <c r="AV61" s="129" t="str">
        <f t="shared" si="11"/>
        <v>нд</v>
      </c>
      <c r="AW61" s="129" t="str">
        <f t="shared" si="11"/>
        <v>нд</v>
      </c>
      <c r="AX61" s="129" t="str">
        <f t="shared" si="11"/>
        <v>нд</v>
      </c>
      <c r="AY61" s="129" t="str">
        <f t="shared" si="11"/>
        <v>нд</v>
      </c>
      <c r="AZ61" s="129" t="str">
        <f t="shared" si="11"/>
        <v>нд</v>
      </c>
      <c r="BA61" s="129" t="str">
        <f t="shared" si="11"/>
        <v>нд</v>
      </c>
      <c r="BB61" s="129" t="str">
        <f t="shared" si="11"/>
        <v>нд</v>
      </c>
      <c r="BC61" s="129" t="str">
        <f t="shared" si="11"/>
        <v>нд</v>
      </c>
      <c r="BD61" s="129" t="str">
        <f t="shared" si="11"/>
        <v>нд</v>
      </c>
      <c r="BE61" s="129" t="str">
        <f t="shared" si="11"/>
        <v>нд</v>
      </c>
      <c r="BF61" s="129" t="str">
        <f t="shared" si="11"/>
        <v>нд</v>
      </c>
      <c r="BG61" s="129" t="str">
        <f t="shared" si="11"/>
        <v>нд</v>
      </c>
      <c r="BH61" s="129" t="str">
        <f t="shared" si="11"/>
        <v>нд</v>
      </c>
    </row>
    <row r="62" spans="1:60" ht="24" x14ac:dyDescent="0.25">
      <c r="A62" s="130" t="s">
        <v>880</v>
      </c>
      <c r="B62" s="131" t="s">
        <v>881</v>
      </c>
      <c r="C62" s="132" t="s">
        <v>872</v>
      </c>
      <c r="D62" s="132" t="s">
        <v>872</v>
      </c>
      <c r="E62" s="132" t="s">
        <v>872</v>
      </c>
      <c r="F62" s="132" t="s">
        <v>872</v>
      </c>
      <c r="G62" s="132" t="s">
        <v>872</v>
      </c>
      <c r="H62" s="132" t="s">
        <v>872</v>
      </c>
      <c r="I62" s="132" t="s">
        <v>872</v>
      </c>
      <c r="J62" s="132" t="s">
        <v>872</v>
      </c>
      <c r="K62" s="132" t="s">
        <v>872</v>
      </c>
      <c r="L62" s="132" t="s">
        <v>872</v>
      </c>
      <c r="M62" s="132" t="s">
        <v>872</v>
      </c>
      <c r="N62" s="132" t="s">
        <v>872</v>
      </c>
      <c r="O62" s="132" t="s">
        <v>872</v>
      </c>
      <c r="P62" s="132" t="s">
        <v>872</v>
      </c>
      <c r="Q62" s="132" t="s">
        <v>872</v>
      </c>
      <c r="R62" s="132" t="s">
        <v>872</v>
      </c>
      <c r="S62" s="132" t="s">
        <v>872</v>
      </c>
      <c r="T62" s="132" t="s">
        <v>872</v>
      </c>
      <c r="U62" s="132" t="s">
        <v>872</v>
      </c>
      <c r="V62" s="132" t="s">
        <v>872</v>
      </c>
      <c r="W62" s="132" t="s">
        <v>872</v>
      </c>
      <c r="X62" s="132" t="s">
        <v>872</v>
      </c>
      <c r="Y62" s="132" t="s">
        <v>872</v>
      </c>
      <c r="Z62" s="132" t="s">
        <v>872</v>
      </c>
      <c r="AA62" s="132" t="s">
        <v>872</v>
      </c>
      <c r="AB62" s="132" t="s">
        <v>872</v>
      </c>
      <c r="AC62" s="132" t="s">
        <v>872</v>
      </c>
      <c r="AD62" s="132" t="s">
        <v>872</v>
      </c>
      <c r="AE62" s="132" t="s">
        <v>872</v>
      </c>
      <c r="AF62" s="132" t="s">
        <v>872</v>
      </c>
      <c r="AG62" s="132" t="s">
        <v>872</v>
      </c>
      <c r="AH62" s="132" t="s">
        <v>872</v>
      </c>
      <c r="AI62" s="132" t="s">
        <v>872</v>
      </c>
      <c r="AJ62" s="132" t="s">
        <v>872</v>
      </c>
      <c r="AK62" s="132" t="s">
        <v>872</v>
      </c>
      <c r="AL62" s="132" t="s">
        <v>872</v>
      </c>
      <c r="AM62" s="132" t="s">
        <v>872</v>
      </c>
      <c r="AN62" s="132" t="s">
        <v>872</v>
      </c>
      <c r="AO62" s="132" t="s">
        <v>872</v>
      </c>
      <c r="AP62" s="132" t="s">
        <v>872</v>
      </c>
      <c r="AQ62" s="132" t="s">
        <v>872</v>
      </c>
      <c r="AR62" s="132" t="s">
        <v>872</v>
      </c>
      <c r="AS62" s="132" t="s">
        <v>872</v>
      </c>
      <c r="AT62" s="132" t="s">
        <v>872</v>
      </c>
      <c r="AU62" s="132" t="s">
        <v>872</v>
      </c>
      <c r="AV62" s="132" t="s">
        <v>872</v>
      </c>
      <c r="AW62" s="132" t="s">
        <v>872</v>
      </c>
      <c r="AX62" s="132" t="s">
        <v>872</v>
      </c>
      <c r="AY62" s="132" t="s">
        <v>872</v>
      </c>
      <c r="AZ62" s="132" t="s">
        <v>872</v>
      </c>
      <c r="BA62" s="132" t="s">
        <v>872</v>
      </c>
      <c r="BB62" s="132" t="s">
        <v>872</v>
      </c>
      <c r="BC62" s="132" t="s">
        <v>872</v>
      </c>
      <c r="BD62" s="132" t="s">
        <v>872</v>
      </c>
      <c r="BE62" s="132" t="s">
        <v>872</v>
      </c>
      <c r="BF62" s="132" t="s">
        <v>872</v>
      </c>
      <c r="BG62" s="132" t="s">
        <v>872</v>
      </c>
      <c r="BH62" s="132" t="s">
        <v>872</v>
      </c>
    </row>
    <row r="63" spans="1:60" ht="24" outlineLevel="1" x14ac:dyDescent="0.25">
      <c r="A63" s="83" t="s">
        <v>882</v>
      </c>
      <c r="B63" s="134" t="s">
        <v>938</v>
      </c>
      <c r="C63" s="288" t="s">
        <v>939</v>
      </c>
      <c r="D63" s="135" t="s">
        <v>872</v>
      </c>
      <c r="E63" s="135" t="s">
        <v>872</v>
      </c>
      <c r="F63" s="135" t="s">
        <v>872</v>
      </c>
      <c r="G63" s="135" t="s">
        <v>872</v>
      </c>
      <c r="H63" s="135" t="s">
        <v>872</v>
      </c>
      <c r="I63" s="135" t="s">
        <v>872</v>
      </c>
      <c r="J63" s="135" t="s">
        <v>872</v>
      </c>
      <c r="K63" s="135" t="s">
        <v>872</v>
      </c>
      <c r="L63" s="135" t="s">
        <v>872</v>
      </c>
      <c r="M63" s="135" t="s">
        <v>872</v>
      </c>
      <c r="N63" s="135" t="s">
        <v>872</v>
      </c>
      <c r="O63" s="135" t="s">
        <v>872</v>
      </c>
      <c r="P63" s="135" t="s">
        <v>872</v>
      </c>
      <c r="Q63" s="135" t="s">
        <v>872</v>
      </c>
      <c r="R63" s="135" t="s">
        <v>872</v>
      </c>
      <c r="S63" s="135" t="s">
        <v>872</v>
      </c>
      <c r="T63" s="135" t="s">
        <v>872</v>
      </c>
      <c r="U63" s="135" t="s">
        <v>872</v>
      </c>
      <c r="V63" s="135" t="s">
        <v>872</v>
      </c>
      <c r="W63" s="135" t="s">
        <v>872</v>
      </c>
      <c r="X63" s="135" t="s">
        <v>872</v>
      </c>
      <c r="Y63" s="135" t="s">
        <v>872</v>
      </c>
      <c r="Z63" s="135" t="s">
        <v>872</v>
      </c>
      <c r="AA63" s="135" t="s">
        <v>872</v>
      </c>
      <c r="AB63" s="135" t="s">
        <v>872</v>
      </c>
      <c r="AC63" s="135" t="s">
        <v>872</v>
      </c>
      <c r="AD63" s="135" t="s">
        <v>872</v>
      </c>
      <c r="AE63" s="135" t="s">
        <v>872</v>
      </c>
      <c r="AF63" s="135" t="s">
        <v>872</v>
      </c>
      <c r="AG63" s="135" t="s">
        <v>872</v>
      </c>
      <c r="AH63" s="135" t="s">
        <v>872</v>
      </c>
      <c r="AI63" s="135" t="s">
        <v>872</v>
      </c>
      <c r="AJ63" s="135" t="s">
        <v>872</v>
      </c>
      <c r="AK63" s="135" t="s">
        <v>872</v>
      </c>
      <c r="AL63" s="135" t="s">
        <v>872</v>
      </c>
      <c r="AM63" s="135" t="s">
        <v>872</v>
      </c>
      <c r="AN63" s="135" t="s">
        <v>872</v>
      </c>
      <c r="AO63" s="135" t="s">
        <v>872</v>
      </c>
      <c r="AP63" s="135" t="s">
        <v>872</v>
      </c>
      <c r="AQ63" s="135" t="s">
        <v>872</v>
      </c>
      <c r="AR63" s="135" t="s">
        <v>872</v>
      </c>
      <c r="AS63" s="135" t="s">
        <v>872</v>
      </c>
      <c r="AT63" s="135" t="s">
        <v>872</v>
      </c>
      <c r="AU63" s="135" t="s">
        <v>872</v>
      </c>
      <c r="AV63" s="135" t="s">
        <v>872</v>
      </c>
      <c r="AW63" s="135" t="s">
        <v>872</v>
      </c>
      <c r="AX63" s="135" t="s">
        <v>872</v>
      </c>
      <c r="AY63" s="135" t="s">
        <v>872</v>
      </c>
      <c r="AZ63" s="135" t="s">
        <v>872</v>
      </c>
      <c r="BA63" s="135" t="s">
        <v>872</v>
      </c>
      <c r="BB63" s="135" t="s">
        <v>872</v>
      </c>
      <c r="BC63" s="135" t="s">
        <v>872</v>
      </c>
      <c r="BD63" s="135" t="s">
        <v>872</v>
      </c>
      <c r="BE63" s="135" t="s">
        <v>872</v>
      </c>
      <c r="BF63" s="135" t="s">
        <v>872</v>
      </c>
      <c r="BG63" s="135" t="s">
        <v>872</v>
      </c>
      <c r="BH63" s="135" t="s">
        <v>872</v>
      </c>
    </row>
    <row r="64" spans="1:60" ht="24" outlineLevel="1" x14ac:dyDescent="0.25">
      <c r="A64" s="83" t="s">
        <v>882</v>
      </c>
      <c r="B64" s="214" t="s">
        <v>940</v>
      </c>
      <c r="C64" s="288" t="s">
        <v>941</v>
      </c>
      <c r="D64" s="135" t="s">
        <v>872</v>
      </c>
      <c r="E64" s="135" t="s">
        <v>872</v>
      </c>
      <c r="F64" s="135" t="s">
        <v>872</v>
      </c>
      <c r="G64" s="135" t="s">
        <v>872</v>
      </c>
      <c r="H64" s="135" t="s">
        <v>872</v>
      </c>
      <c r="I64" s="135" t="s">
        <v>872</v>
      </c>
      <c r="J64" s="135" t="s">
        <v>872</v>
      </c>
      <c r="K64" s="135" t="s">
        <v>872</v>
      </c>
      <c r="L64" s="135" t="s">
        <v>872</v>
      </c>
      <c r="M64" s="135" t="s">
        <v>872</v>
      </c>
      <c r="N64" s="135" t="s">
        <v>872</v>
      </c>
      <c r="O64" s="135" t="s">
        <v>872</v>
      </c>
      <c r="P64" s="135" t="s">
        <v>872</v>
      </c>
      <c r="Q64" s="135" t="s">
        <v>872</v>
      </c>
      <c r="R64" s="135" t="s">
        <v>872</v>
      </c>
      <c r="S64" s="135" t="s">
        <v>872</v>
      </c>
      <c r="T64" s="135" t="s">
        <v>872</v>
      </c>
      <c r="U64" s="135" t="s">
        <v>872</v>
      </c>
      <c r="V64" s="135" t="s">
        <v>872</v>
      </c>
      <c r="W64" s="135" t="s">
        <v>872</v>
      </c>
      <c r="X64" s="135" t="s">
        <v>872</v>
      </c>
      <c r="Y64" s="135" t="s">
        <v>872</v>
      </c>
      <c r="Z64" s="135" t="s">
        <v>872</v>
      </c>
      <c r="AA64" s="135" t="s">
        <v>872</v>
      </c>
      <c r="AB64" s="135" t="s">
        <v>872</v>
      </c>
      <c r="AC64" s="135" t="s">
        <v>872</v>
      </c>
      <c r="AD64" s="135" t="s">
        <v>872</v>
      </c>
      <c r="AE64" s="135" t="s">
        <v>872</v>
      </c>
      <c r="AF64" s="135" t="s">
        <v>872</v>
      </c>
      <c r="AG64" s="135" t="s">
        <v>872</v>
      </c>
      <c r="AH64" s="135" t="s">
        <v>872</v>
      </c>
      <c r="AI64" s="135" t="s">
        <v>872</v>
      </c>
      <c r="AJ64" s="135" t="s">
        <v>872</v>
      </c>
      <c r="AK64" s="135" t="s">
        <v>872</v>
      </c>
      <c r="AL64" s="135" t="s">
        <v>872</v>
      </c>
      <c r="AM64" s="135" t="s">
        <v>872</v>
      </c>
      <c r="AN64" s="135" t="s">
        <v>872</v>
      </c>
      <c r="AO64" s="135" t="s">
        <v>872</v>
      </c>
      <c r="AP64" s="135" t="s">
        <v>872</v>
      </c>
      <c r="AQ64" s="135" t="s">
        <v>872</v>
      </c>
      <c r="AR64" s="135" t="s">
        <v>872</v>
      </c>
      <c r="AS64" s="135" t="s">
        <v>872</v>
      </c>
      <c r="AT64" s="135" t="s">
        <v>872</v>
      </c>
      <c r="AU64" s="135" t="s">
        <v>872</v>
      </c>
      <c r="AV64" s="135" t="s">
        <v>872</v>
      </c>
      <c r="AW64" s="135" t="s">
        <v>872</v>
      </c>
      <c r="AX64" s="135" t="s">
        <v>872</v>
      </c>
      <c r="AY64" s="135" t="s">
        <v>872</v>
      </c>
      <c r="AZ64" s="135" t="s">
        <v>872</v>
      </c>
      <c r="BA64" s="135" t="s">
        <v>872</v>
      </c>
      <c r="BB64" s="135" t="s">
        <v>872</v>
      </c>
      <c r="BC64" s="135" t="s">
        <v>872</v>
      </c>
      <c r="BD64" s="135" t="s">
        <v>872</v>
      </c>
      <c r="BE64" s="135" t="s">
        <v>872</v>
      </c>
      <c r="BF64" s="135" t="s">
        <v>872</v>
      </c>
      <c r="BG64" s="135" t="s">
        <v>872</v>
      </c>
      <c r="BH64" s="135" t="s">
        <v>872</v>
      </c>
    </row>
    <row r="65" spans="1:60" ht="24" outlineLevel="1" x14ac:dyDescent="0.25">
      <c r="A65" s="83" t="s">
        <v>882</v>
      </c>
      <c r="B65" s="214" t="s">
        <v>942</v>
      </c>
      <c r="C65" s="288" t="s">
        <v>943</v>
      </c>
      <c r="D65" s="135" t="s">
        <v>872</v>
      </c>
      <c r="E65" s="135" t="s">
        <v>872</v>
      </c>
      <c r="F65" s="135" t="s">
        <v>872</v>
      </c>
      <c r="G65" s="135" t="s">
        <v>872</v>
      </c>
      <c r="H65" s="135" t="s">
        <v>872</v>
      </c>
      <c r="I65" s="135" t="s">
        <v>872</v>
      </c>
      <c r="J65" s="135" t="s">
        <v>872</v>
      </c>
      <c r="K65" s="135" t="s">
        <v>872</v>
      </c>
      <c r="L65" s="135" t="s">
        <v>872</v>
      </c>
      <c r="M65" s="135" t="s">
        <v>872</v>
      </c>
      <c r="N65" s="135" t="s">
        <v>872</v>
      </c>
      <c r="O65" s="135" t="s">
        <v>872</v>
      </c>
      <c r="P65" s="135" t="s">
        <v>872</v>
      </c>
      <c r="Q65" s="135" t="s">
        <v>872</v>
      </c>
      <c r="R65" s="135" t="s">
        <v>872</v>
      </c>
      <c r="S65" s="135" t="s">
        <v>872</v>
      </c>
      <c r="T65" s="135" t="s">
        <v>872</v>
      </c>
      <c r="U65" s="135" t="s">
        <v>872</v>
      </c>
      <c r="V65" s="135" t="s">
        <v>872</v>
      </c>
      <c r="W65" s="135" t="s">
        <v>872</v>
      </c>
      <c r="X65" s="135" t="s">
        <v>872</v>
      </c>
      <c r="Y65" s="135" t="s">
        <v>872</v>
      </c>
      <c r="Z65" s="135" t="s">
        <v>872</v>
      </c>
      <c r="AA65" s="135" t="s">
        <v>872</v>
      </c>
      <c r="AB65" s="135" t="s">
        <v>872</v>
      </c>
      <c r="AC65" s="135" t="s">
        <v>872</v>
      </c>
      <c r="AD65" s="135" t="s">
        <v>872</v>
      </c>
      <c r="AE65" s="135" t="s">
        <v>872</v>
      </c>
      <c r="AF65" s="135" t="s">
        <v>872</v>
      </c>
      <c r="AG65" s="135" t="s">
        <v>872</v>
      </c>
      <c r="AH65" s="135" t="s">
        <v>872</v>
      </c>
      <c r="AI65" s="135" t="s">
        <v>872</v>
      </c>
      <c r="AJ65" s="135" t="s">
        <v>872</v>
      </c>
      <c r="AK65" s="135" t="s">
        <v>872</v>
      </c>
      <c r="AL65" s="135" t="s">
        <v>872</v>
      </c>
      <c r="AM65" s="135" t="s">
        <v>872</v>
      </c>
      <c r="AN65" s="135" t="s">
        <v>872</v>
      </c>
      <c r="AO65" s="135" t="s">
        <v>872</v>
      </c>
      <c r="AP65" s="135" t="s">
        <v>872</v>
      </c>
      <c r="AQ65" s="135" t="s">
        <v>872</v>
      </c>
      <c r="AR65" s="135" t="s">
        <v>872</v>
      </c>
      <c r="AS65" s="135" t="s">
        <v>872</v>
      </c>
      <c r="AT65" s="135" t="s">
        <v>872</v>
      </c>
      <c r="AU65" s="135" t="s">
        <v>872</v>
      </c>
      <c r="AV65" s="135" t="s">
        <v>872</v>
      </c>
      <c r="AW65" s="135" t="s">
        <v>872</v>
      </c>
      <c r="AX65" s="135" t="s">
        <v>872</v>
      </c>
      <c r="AY65" s="135" t="s">
        <v>872</v>
      </c>
      <c r="AZ65" s="135" t="s">
        <v>872</v>
      </c>
      <c r="BA65" s="135" t="s">
        <v>872</v>
      </c>
      <c r="BB65" s="135" t="s">
        <v>872</v>
      </c>
      <c r="BC65" s="135" t="s">
        <v>872</v>
      </c>
      <c r="BD65" s="135" t="s">
        <v>872</v>
      </c>
      <c r="BE65" s="135" t="s">
        <v>872</v>
      </c>
      <c r="BF65" s="135" t="s">
        <v>872</v>
      </c>
      <c r="BG65" s="135" t="s">
        <v>872</v>
      </c>
      <c r="BH65" s="135" t="s">
        <v>872</v>
      </c>
    </row>
    <row r="66" spans="1:60" ht="24" outlineLevel="1" x14ac:dyDescent="0.25">
      <c r="A66" s="83" t="s">
        <v>882</v>
      </c>
      <c r="B66" s="214" t="s">
        <v>944</v>
      </c>
      <c r="C66" s="288" t="s">
        <v>945</v>
      </c>
      <c r="D66" s="135" t="s">
        <v>872</v>
      </c>
      <c r="E66" s="135" t="s">
        <v>872</v>
      </c>
      <c r="F66" s="135" t="s">
        <v>872</v>
      </c>
      <c r="G66" s="135" t="s">
        <v>872</v>
      </c>
      <c r="H66" s="135" t="s">
        <v>872</v>
      </c>
      <c r="I66" s="135" t="s">
        <v>872</v>
      </c>
      <c r="J66" s="135" t="s">
        <v>872</v>
      </c>
      <c r="K66" s="135" t="s">
        <v>872</v>
      </c>
      <c r="L66" s="135" t="s">
        <v>872</v>
      </c>
      <c r="M66" s="135" t="s">
        <v>872</v>
      </c>
      <c r="N66" s="135" t="s">
        <v>872</v>
      </c>
      <c r="O66" s="135" t="s">
        <v>872</v>
      </c>
      <c r="P66" s="135" t="s">
        <v>872</v>
      </c>
      <c r="Q66" s="135" t="s">
        <v>872</v>
      </c>
      <c r="R66" s="135" t="s">
        <v>872</v>
      </c>
      <c r="S66" s="135" t="s">
        <v>872</v>
      </c>
      <c r="T66" s="135" t="s">
        <v>872</v>
      </c>
      <c r="U66" s="135" t="s">
        <v>872</v>
      </c>
      <c r="V66" s="135" t="s">
        <v>872</v>
      </c>
      <c r="W66" s="135" t="s">
        <v>872</v>
      </c>
      <c r="X66" s="135" t="s">
        <v>872</v>
      </c>
      <c r="Y66" s="135" t="s">
        <v>872</v>
      </c>
      <c r="Z66" s="135" t="s">
        <v>872</v>
      </c>
      <c r="AA66" s="135" t="s">
        <v>872</v>
      </c>
      <c r="AB66" s="135" t="s">
        <v>872</v>
      </c>
      <c r="AC66" s="135" t="s">
        <v>872</v>
      </c>
      <c r="AD66" s="135" t="s">
        <v>872</v>
      </c>
      <c r="AE66" s="135" t="s">
        <v>872</v>
      </c>
      <c r="AF66" s="135" t="s">
        <v>872</v>
      </c>
      <c r="AG66" s="135" t="s">
        <v>872</v>
      </c>
      <c r="AH66" s="135" t="s">
        <v>872</v>
      </c>
      <c r="AI66" s="135" t="s">
        <v>872</v>
      </c>
      <c r="AJ66" s="135" t="s">
        <v>872</v>
      </c>
      <c r="AK66" s="135" t="s">
        <v>872</v>
      </c>
      <c r="AL66" s="135" t="s">
        <v>872</v>
      </c>
      <c r="AM66" s="135" t="s">
        <v>872</v>
      </c>
      <c r="AN66" s="135" t="s">
        <v>872</v>
      </c>
      <c r="AO66" s="135" t="s">
        <v>872</v>
      </c>
      <c r="AP66" s="135" t="s">
        <v>872</v>
      </c>
      <c r="AQ66" s="135" t="s">
        <v>872</v>
      </c>
      <c r="AR66" s="135" t="s">
        <v>872</v>
      </c>
      <c r="AS66" s="135" t="s">
        <v>872</v>
      </c>
      <c r="AT66" s="135" t="s">
        <v>872</v>
      </c>
      <c r="AU66" s="135" t="s">
        <v>872</v>
      </c>
      <c r="AV66" s="135" t="s">
        <v>872</v>
      </c>
      <c r="AW66" s="135" t="s">
        <v>872</v>
      </c>
      <c r="AX66" s="135" t="s">
        <v>872</v>
      </c>
      <c r="AY66" s="135" t="s">
        <v>872</v>
      </c>
      <c r="AZ66" s="135" t="s">
        <v>872</v>
      </c>
      <c r="BA66" s="135" t="s">
        <v>872</v>
      </c>
      <c r="BB66" s="135" t="s">
        <v>872</v>
      </c>
      <c r="BC66" s="135" t="s">
        <v>872</v>
      </c>
      <c r="BD66" s="135" t="s">
        <v>872</v>
      </c>
      <c r="BE66" s="135" t="s">
        <v>872</v>
      </c>
      <c r="BF66" s="135" t="s">
        <v>872</v>
      </c>
      <c r="BG66" s="135" t="s">
        <v>872</v>
      </c>
      <c r="BH66" s="135" t="s">
        <v>872</v>
      </c>
    </row>
    <row r="67" spans="1:60" ht="24" x14ac:dyDescent="0.25">
      <c r="A67" s="123" t="s">
        <v>883</v>
      </c>
      <c r="B67" s="124" t="s">
        <v>884</v>
      </c>
      <c r="C67" s="94" t="s">
        <v>872</v>
      </c>
      <c r="D67" s="28" t="s">
        <v>872</v>
      </c>
      <c r="E67" s="28" t="s">
        <v>872</v>
      </c>
      <c r="F67" s="28" t="s">
        <v>872</v>
      </c>
      <c r="G67" s="28" t="s">
        <v>872</v>
      </c>
      <c r="H67" s="28" t="s">
        <v>872</v>
      </c>
      <c r="I67" s="28" t="s">
        <v>872</v>
      </c>
      <c r="J67" s="28" t="s">
        <v>872</v>
      </c>
      <c r="K67" s="28" t="s">
        <v>872</v>
      </c>
      <c r="L67" s="28" t="s">
        <v>872</v>
      </c>
      <c r="M67" s="28" t="s">
        <v>872</v>
      </c>
      <c r="N67" s="28" t="s">
        <v>872</v>
      </c>
      <c r="O67" s="28" t="s">
        <v>872</v>
      </c>
      <c r="P67" s="28" t="s">
        <v>872</v>
      </c>
      <c r="Q67" s="28" t="s">
        <v>872</v>
      </c>
      <c r="R67" s="28" t="s">
        <v>872</v>
      </c>
      <c r="S67" s="28" t="s">
        <v>872</v>
      </c>
      <c r="T67" s="28" t="s">
        <v>872</v>
      </c>
      <c r="U67" s="28" t="s">
        <v>872</v>
      </c>
      <c r="V67" s="28" t="s">
        <v>872</v>
      </c>
      <c r="W67" s="28" t="s">
        <v>872</v>
      </c>
      <c r="X67" s="28" t="s">
        <v>872</v>
      </c>
      <c r="Y67" s="28" t="s">
        <v>872</v>
      </c>
      <c r="Z67" s="28" t="s">
        <v>872</v>
      </c>
      <c r="AA67" s="28" t="s">
        <v>872</v>
      </c>
      <c r="AB67" s="28" t="s">
        <v>872</v>
      </c>
      <c r="AC67" s="28" t="s">
        <v>872</v>
      </c>
      <c r="AD67" s="28" t="s">
        <v>872</v>
      </c>
      <c r="AE67" s="28" t="s">
        <v>872</v>
      </c>
      <c r="AF67" s="28" t="s">
        <v>872</v>
      </c>
      <c r="AG67" s="28" t="s">
        <v>872</v>
      </c>
      <c r="AH67" s="28" t="s">
        <v>872</v>
      </c>
      <c r="AI67" s="28" t="s">
        <v>872</v>
      </c>
      <c r="AJ67" s="28" t="s">
        <v>872</v>
      </c>
      <c r="AK67" s="28" t="s">
        <v>872</v>
      </c>
      <c r="AL67" s="28" t="s">
        <v>872</v>
      </c>
      <c r="AM67" s="28" t="s">
        <v>872</v>
      </c>
      <c r="AN67" s="28" t="s">
        <v>872</v>
      </c>
      <c r="AO67" s="28" t="s">
        <v>872</v>
      </c>
      <c r="AP67" s="28" t="s">
        <v>872</v>
      </c>
      <c r="AQ67" s="28" t="s">
        <v>872</v>
      </c>
      <c r="AR67" s="28" t="s">
        <v>872</v>
      </c>
      <c r="AS67" s="28" t="s">
        <v>872</v>
      </c>
      <c r="AT67" s="28" t="s">
        <v>872</v>
      </c>
      <c r="AU67" s="28" t="s">
        <v>872</v>
      </c>
      <c r="AV67" s="28" t="s">
        <v>872</v>
      </c>
      <c r="AW67" s="28" t="s">
        <v>872</v>
      </c>
      <c r="AX67" s="28" t="s">
        <v>872</v>
      </c>
      <c r="AY67" s="28" t="s">
        <v>872</v>
      </c>
      <c r="AZ67" s="28" t="s">
        <v>872</v>
      </c>
      <c r="BA67" s="28" t="s">
        <v>872</v>
      </c>
      <c r="BB67" s="28" t="s">
        <v>872</v>
      </c>
      <c r="BC67" s="28" t="s">
        <v>872</v>
      </c>
      <c r="BD67" s="28" t="s">
        <v>872</v>
      </c>
      <c r="BE67" s="28" t="s">
        <v>872</v>
      </c>
      <c r="BF67" s="28" t="s">
        <v>872</v>
      </c>
      <c r="BG67" s="28" t="s">
        <v>872</v>
      </c>
      <c r="BH67" s="28" t="s">
        <v>872</v>
      </c>
    </row>
    <row r="68" spans="1:60" ht="24" x14ac:dyDescent="0.25">
      <c r="A68" s="123" t="s">
        <v>489</v>
      </c>
      <c r="B68" s="124" t="s">
        <v>885</v>
      </c>
      <c r="C68" s="28" t="s">
        <v>872</v>
      </c>
      <c r="D68" s="28" t="s">
        <v>872</v>
      </c>
      <c r="E68" s="28" t="s">
        <v>872</v>
      </c>
      <c r="F68" s="28" t="s">
        <v>872</v>
      </c>
      <c r="G68" s="28" t="s">
        <v>872</v>
      </c>
      <c r="H68" s="28" t="s">
        <v>872</v>
      </c>
      <c r="I68" s="28" t="s">
        <v>872</v>
      </c>
      <c r="J68" s="28" t="s">
        <v>872</v>
      </c>
      <c r="K68" s="28" t="s">
        <v>872</v>
      </c>
      <c r="L68" s="28" t="s">
        <v>872</v>
      </c>
      <c r="M68" s="28" t="s">
        <v>872</v>
      </c>
      <c r="N68" s="28" t="s">
        <v>872</v>
      </c>
      <c r="O68" s="28" t="s">
        <v>872</v>
      </c>
      <c r="P68" s="28" t="s">
        <v>872</v>
      </c>
      <c r="Q68" s="28" t="s">
        <v>872</v>
      </c>
      <c r="R68" s="28" t="s">
        <v>872</v>
      </c>
      <c r="S68" s="28" t="s">
        <v>872</v>
      </c>
      <c r="T68" s="28" t="s">
        <v>872</v>
      </c>
      <c r="U68" s="28" t="s">
        <v>872</v>
      </c>
      <c r="V68" s="28" t="s">
        <v>872</v>
      </c>
      <c r="W68" s="28" t="s">
        <v>872</v>
      </c>
      <c r="X68" s="28" t="s">
        <v>872</v>
      </c>
      <c r="Y68" s="28" t="s">
        <v>872</v>
      </c>
      <c r="Z68" s="28" t="s">
        <v>872</v>
      </c>
      <c r="AA68" s="28" t="s">
        <v>872</v>
      </c>
      <c r="AB68" s="28" t="s">
        <v>872</v>
      </c>
      <c r="AC68" s="28" t="s">
        <v>872</v>
      </c>
      <c r="AD68" s="28" t="s">
        <v>872</v>
      </c>
      <c r="AE68" s="28" t="s">
        <v>872</v>
      </c>
      <c r="AF68" s="28" t="s">
        <v>872</v>
      </c>
      <c r="AG68" s="28" t="s">
        <v>872</v>
      </c>
      <c r="AH68" s="28" t="s">
        <v>872</v>
      </c>
      <c r="AI68" s="28" t="s">
        <v>872</v>
      </c>
      <c r="AJ68" s="28" t="s">
        <v>872</v>
      </c>
      <c r="AK68" s="28" t="s">
        <v>872</v>
      </c>
      <c r="AL68" s="28" t="s">
        <v>872</v>
      </c>
      <c r="AM68" s="28" t="s">
        <v>872</v>
      </c>
      <c r="AN68" s="28" t="s">
        <v>872</v>
      </c>
      <c r="AO68" s="28" t="s">
        <v>872</v>
      </c>
      <c r="AP68" s="28" t="s">
        <v>872</v>
      </c>
      <c r="AQ68" s="28" t="s">
        <v>872</v>
      </c>
      <c r="AR68" s="28" t="s">
        <v>872</v>
      </c>
      <c r="AS68" s="28" t="s">
        <v>872</v>
      </c>
      <c r="AT68" s="28" t="s">
        <v>872</v>
      </c>
      <c r="AU68" s="28" t="s">
        <v>872</v>
      </c>
      <c r="AV68" s="28" t="s">
        <v>872</v>
      </c>
      <c r="AW68" s="28" t="s">
        <v>872</v>
      </c>
      <c r="AX68" s="28" t="s">
        <v>872</v>
      </c>
      <c r="AY68" s="28" t="s">
        <v>872</v>
      </c>
      <c r="AZ68" s="28" t="s">
        <v>872</v>
      </c>
      <c r="BA68" s="28" t="s">
        <v>872</v>
      </c>
      <c r="BB68" s="28" t="s">
        <v>872</v>
      </c>
      <c r="BC68" s="28" t="s">
        <v>872</v>
      </c>
      <c r="BD68" s="28" t="s">
        <v>872</v>
      </c>
      <c r="BE68" s="28" t="s">
        <v>872</v>
      </c>
      <c r="BF68" s="28" t="s">
        <v>872</v>
      </c>
      <c r="BG68" s="28" t="s">
        <v>872</v>
      </c>
      <c r="BH68" s="28" t="s">
        <v>872</v>
      </c>
    </row>
    <row r="69" spans="1:60" ht="24" outlineLevel="1" x14ac:dyDescent="0.25">
      <c r="A69" s="130" t="s">
        <v>491</v>
      </c>
      <c r="B69" s="131" t="s">
        <v>886</v>
      </c>
      <c r="C69" s="132" t="s">
        <v>872</v>
      </c>
      <c r="D69" s="132" t="s">
        <v>872</v>
      </c>
      <c r="E69" s="132" t="s">
        <v>872</v>
      </c>
      <c r="F69" s="132" t="s">
        <v>872</v>
      </c>
      <c r="G69" s="132" t="s">
        <v>872</v>
      </c>
      <c r="H69" s="132" t="s">
        <v>872</v>
      </c>
      <c r="I69" s="132" t="s">
        <v>872</v>
      </c>
      <c r="J69" s="132" t="s">
        <v>872</v>
      </c>
      <c r="K69" s="132" t="s">
        <v>872</v>
      </c>
      <c r="L69" s="132" t="s">
        <v>872</v>
      </c>
      <c r="M69" s="132" t="s">
        <v>872</v>
      </c>
      <c r="N69" s="132" t="s">
        <v>872</v>
      </c>
      <c r="O69" s="132" t="s">
        <v>872</v>
      </c>
      <c r="P69" s="132" t="s">
        <v>872</v>
      </c>
      <c r="Q69" s="132" t="s">
        <v>872</v>
      </c>
      <c r="R69" s="132" t="s">
        <v>872</v>
      </c>
      <c r="S69" s="132" t="s">
        <v>872</v>
      </c>
      <c r="T69" s="132" t="s">
        <v>872</v>
      </c>
      <c r="U69" s="132" t="s">
        <v>872</v>
      </c>
      <c r="V69" s="132" t="s">
        <v>872</v>
      </c>
      <c r="W69" s="132" t="s">
        <v>872</v>
      </c>
      <c r="X69" s="132" t="s">
        <v>872</v>
      </c>
      <c r="Y69" s="132" t="s">
        <v>872</v>
      </c>
      <c r="Z69" s="132" t="s">
        <v>872</v>
      </c>
      <c r="AA69" s="132" t="s">
        <v>872</v>
      </c>
      <c r="AB69" s="132" t="s">
        <v>872</v>
      </c>
      <c r="AC69" s="132" t="s">
        <v>872</v>
      </c>
      <c r="AD69" s="132" t="s">
        <v>872</v>
      </c>
      <c r="AE69" s="132" t="s">
        <v>872</v>
      </c>
      <c r="AF69" s="132" t="s">
        <v>872</v>
      </c>
      <c r="AG69" s="132" t="s">
        <v>872</v>
      </c>
      <c r="AH69" s="132" t="s">
        <v>872</v>
      </c>
      <c r="AI69" s="132" t="s">
        <v>872</v>
      </c>
      <c r="AJ69" s="132" t="s">
        <v>872</v>
      </c>
      <c r="AK69" s="132" t="s">
        <v>872</v>
      </c>
      <c r="AL69" s="132" t="s">
        <v>872</v>
      </c>
      <c r="AM69" s="132" t="s">
        <v>872</v>
      </c>
      <c r="AN69" s="132" t="s">
        <v>872</v>
      </c>
      <c r="AO69" s="132" t="s">
        <v>872</v>
      </c>
      <c r="AP69" s="132" t="s">
        <v>872</v>
      </c>
      <c r="AQ69" s="132" t="s">
        <v>872</v>
      </c>
      <c r="AR69" s="132" t="s">
        <v>872</v>
      </c>
      <c r="AS69" s="132" t="s">
        <v>872</v>
      </c>
      <c r="AT69" s="132" t="s">
        <v>872</v>
      </c>
      <c r="AU69" s="132" t="s">
        <v>872</v>
      </c>
      <c r="AV69" s="132" t="s">
        <v>872</v>
      </c>
      <c r="AW69" s="132" t="s">
        <v>872</v>
      </c>
      <c r="AX69" s="132" t="s">
        <v>872</v>
      </c>
      <c r="AY69" s="132" t="s">
        <v>872</v>
      </c>
      <c r="AZ69" s="132" t="s">
        <v>872</v>
      </c>
      <c r="BA69" s="132" t="s">
        <v>872</v>
      </c>
      <c r="BB69" s="132" t="s">
        <v>872</v>
      </c>
      <c r="BC69" s="132" t="s">
        <v>872</v>
      </c>
      <c r="BD69" s="132" t="s">
        <v>872</v>
      </c>
      <c r="BE69" s="132" t="s">
        <v>872</v>
      </c>
      <c r="BF69" s="132" t="s">
        <v>872</v>
      </c>
      <c r="BG69" s="132" t="s">
        <v>872</v>
      </c>
      <c r="BH69" s="132" t="s">
        <v>872</v>
      </c>
    </row>
    <row r="70" spans="1:60" ht="24" outlineLevel="1" x14ac:dyDescent="0.25">
      <c r="A70" s="123" t="s">
        <v>494</v>
      </c>
      <c r="B70" s="124" t="s">
        <v>887</v>
      </c>
      <c r="C70" s="28" t="s">
        <v>872</v>
      </c>
      <c r="D70" s="28" t="s">
        <v>872</v>
      </c>
      <c r="E70" s="28" t="s">
        <v>872</v>
      </c>
      <c r="F70" s="28" t="s">
        <v>872</v>
      </c>
      <c r="G70" s="28" t="s">
        <v>872</v>
      </c>
      <c r="H70" s="28" t="s">
        <v>872</v>
      </c>
      <c r="I70" s="28" t="s">
        <v>872</v>
      </c>
      <c r="J70" s="28" t="s">
        <v>872</v>
      </c>
      <c r="K70" s="28" t="s">
        <v>872</v>
      </c>
      <c r="L70" s="28" t="s">
        <v>872</v>
      </c>
      <c r="M70" s="28" t="s">
        <v>872</v>
      </c>
      <c r="N70" s="28" t="s">
        <v>872</v>
      </c>
      <c r="O70" s="28" t="s">
        <v>872</v>
      </c>
      <c r="P70" s="28" t="s">
        <v>872</v>
      </c>
      <c r="Q70" s="28" t="s">
        <v>872</v>
      </c>
      <c r="R70" s="28" t="s">
        <v>872</v>
      </c>
      <c r="S70" s="28" t="s">
        <v>872</v>
      </c>
      <c r="T70" s="28" t="s">
        <v>872</v>
      </c>
      <c r="U70" s="28" t="s">
        <v>872</v>
      </c>
      <c r="V70" s="28" t="s">
        <v>872</v>
      </c>
      <c r="W70" s="28" t="s">
        <v>872</v>
      </c>
      <c r="X70" s="28" t="s">
        <v>872</v>
      </c>
      <c r="Y70" s="28" t="s">
        <v>872</v>
      </c>
      <c r="Z70" s="28" t="s">
        <v>872</v>
      </c>
      <c r="AA70" s="28" t="s">
        <v>872</v>
      </c>
      <c r="AB70" s="28" t="s">
        <v>872</v>
      </c>
      <c r="AC70" s="28" t="s">
        <v>872</v>
      </c>
      <c r="AD70" s="28" t="s">
        <v>872</v>
      </c>
      <c r="AE70" s="28" t="s">
        <v>872</v>
      </c>
      <c r="AF70" s="28" t="s">
        <v>872</v>
      </c>
      <c r="AG70" s="28" t="s">
        <v>872</v>
      </c>
      <c r="AH70" s="28" t="s">
        <v>872</v>
      </c>
      <c r="AI70" s="28" t="s">
        <v>872</v>
      </c>
      <c r="AJ70" s="28" t="s">
        <v>872</v>
      </c>
      <c r="AK70" s="28" t="s">
        <v>872</v>
      </c>
      <c r="AL70" s="28" t="s">
        <v>872</v>
      </c>
      <c r="AM70" s="28" t="s">
        <v>872</v>
      </c>
      <c r="AN70" s="28" t="s">
        <v>872</v>
      </c>
      <c r="AO70" s="28" t="s">
        <v>872</v>
      </c>
      <c r="AP70" s="28" t="s">
        <v>872</v>
      </c>
      <c r="AQ70" s="28" t="s">
        <v>872</v>
      </c>
      <c r="AR70" s="28" t="s">
        <v>872</v>
      </c>
      <c r="AS70" s="28" t="s">
        <v>872</v>
      </c>
      <c r="AT70" s="28" t="s">
        <v>872</v>
      </c>
      <c r="AU70" s="28" t="s">
        <v>872</v>
      </c>
      <c r="AV70" s="28" t="s">
        <v>872</v>
      </c>
      <c r="AW70" s="28" t="s">
        <v>872</v>
      </c>
      <c r="AX70" s="28" t="s">
        <v>872</v>
      </c>
      <c r="AY70" s="28" t="s">
        <v>872</v>
      </c>
      <c r="AZ70" s="28" t="s">
        <v>872</v>
      </c>
      <c r="BA70" s="28" t="s">
        <v>872</v>
      </c>
      <c r="BB70" s="28" t="s">
        <v>872</v>
      </c>
      <c r="BC70" s="28" t="s">
        <v>872</v>
      </c>
      <c r="BD70" s="28" t="s">
        <v>872</v>
      </c>
      <c r="BE70" s="28" t="s">
        <v>872</v>
      </c>
      <c r="BF70" s="28" t="s">
        <v>872</v>
      </c>
      <c r="BG70" s="28" t="s">
        <v>872</v>
      </c>
      <c r="BH70" s="28" t="s">
        <v>872</v>
      </c>
    </row>
    <row r="71" spans="1:60" ht="24" outlineLevel="1" x14ac:dyDescent="0.25">
      <c r="A71" s="123" t="s">
        <v>495</v>
      </c>
      <c r="B71" s="124" t="s">
        <v>888</v>
      </c>
      <c r="C71" s="28" t="s">
        <v>872</v>
      </c>
      <c r="D71" s="28" t="s">
        <v>872</v>
      </c>
      <c r="E71" s="28" t="s">
        <v>872</v>
      </c>
      <c r="F71" s="28" t="s">
        <v>872</v>
      </c>
      <c r="G71" s="28" t="s">
        <v>872</v>
      </c>
      <c r="H71" s="28" t="s">
        <v>872</v>
      </c>
      <c r="I71" s="28" t="s">
        <v>872</v>
      </c>
      <c r="J71" s="28" t="s">
        <v>872</v>
      </c>
      <c r="K71" s="28" t="s">
        <v>872</v>
      </c>
      <c r="L71" s="28" t="s">
        <v>872</v>
      </c>
      <c r="M71" s="28" t="s">
        <v>872</v>
      </c>
      <c r="N71" s="28" t="s">
        <v>872</v>
      </c>
      <c r="O71" s="28" t="s">
        <v>872</v>
      </c>
      <c r="P71" s="28" t="s">
        <v>872</v>
      </c>
      <c r="Q71" s="28" t="s">
        <v>872</v>
      </c>
      <c r="R71" s="28" t="s">
        <v>872</v>
      </c>
      <c r="S71" s="28" t="s">
        <v>872</v>
      </c>
      <c r="T71" s="28" t="s">
        <v>872</v>
      </c>
      <c r="U71" s="28" t="s">
        <v>872</v>
      </c>
      <c r="V71" s="28" t="s">
        <v>872</v>
      </c>
      <c r="W71" s="28" t="s">
        <v>872</v>
      </c>
      <c r="X71" s="28" t="s">
        <v>872</v>
      </c>
      <c r="Y71" s="28" t="s">
        <v>872</v>
      </c>
      <c r="Z71" s="28" t="s">
        <v>872</v>
      </c>
      <c r="AA71" s="28" t="s">
        <v>872</v>
      </c>
      <c r="AB71" s="28" t="s">
        <v>872</v>
      </c>
      <c r="AC71" s="28" t="s">
        <v>872</v>
      </c>
      <c r="AD71" s="28" t="s">
        <v>872</v>
      </c>
      <c r="AE71" s="28" t="s">
        <v>872</v>
      </c>
      <c r="AF71" s="28" t="s">
        <v>872</v>
      </c>
      <c r="AG71" s="28" t="s">
        <v>872</v>
      </c>
      <c r="AH71" s="28" t="s">
        <v>872</v>
      </c>
      <c r="AI71" s="28" t="s">
        <v>872</v>
      </c>
      <c r="AJ71" s="28" t="s">
        <v>872</v>
      </c>
      <c r="AK71" s="28" t="s">
        <v>872</v>
      </c>
      <c r="AL71" s="28" t="s">
        <v>872</v>
      </c>
      <c r="AM71" s="28" t="s">
        <v>872</v>
      </c>
      <c r="AN71" s="28" t="s">
        <v>872</v>
      </c>
      <c r="AO71" s="28" t="s">
        <v>872</v>
      </c>
      <c r="AP71" s="28" t="s">
        <v>872</v>
      </c>
      <c r="AQ71" s="28" t="s">
        <v>872</v>
      </c>
      <c r="AR71" s="28" t="s">
        <v>872</v>
      </c>
      <c r="AS71" s="28" t="s">
        <v>872</v>
      </c>
      <c r="AT71" s="28" t="s">
        <v>872</v>
      </c>
      <c r="AU71" s="28" t="s">
        <v>872</v>
      </c>
      <c r="AV71" s="28" t="s">
        <v>872</v>
      </c>
      <c r="AW71" s="28" t="s">
        <v>872</v>
      </c>
      <c r="AX71" s="28" t="s">
        <v>872</v>
      </c>
      <c r="AY71" s="28" t="s">
        <v>872</v>
      </c>
      <c r="AZ71" s="28" t="s">
        <v>872</v>
      </c>
      <c r="BA71" s="28" t="s">
        <v>872</v>
      </c>
      <c r="BB71" s="28" t="s">
        <v>872</v>
      </c>
      <c r="BC71" s="28" t="s">
        <v>872</v>
      </c>
      <c r="BD71" s="28" t="s">
        <v>872</v>
      </c>
      <c r="BE71" s="28" t="s">
        <v>872</v>
      </c>
      <c r="BF71" s="28" t="s">
        <v>872</v>
      </c>
      <c r="BG71" s="28" t="s">
        <v>872</v>
      </c>
      <c r="BH71" s="28" t="s">
        <v>872</v>
      </c>
    </row>
    <row r="72" spans="1:60" ht="24" outlineLevel="1" x14ac:dyDescent="0.25">
      <c r="A72" s="123" t="s">
        <v>496</v>
      </c>
      <c r="B72" s="124" t="s">
        <v>889</v>
      </c>
      <c r="C72" s="28" t="s">
        <v>872</v>
      </c>
      <c r="D72" s="28" t="s">
        <v>872</v>
      </c>
      <c r="E72" s="28" t="s">
        <v>872</v>
      </c>
      <c r="F72" s="28" t="s">
        <v>872</v>
      </c>
      <c r="G72" s="28" t="s">
        <v>872</v>
      </c>
      <c r="H72" s="28" t="s">
        <v>872</v>
      </c>
      <c r="I72" s="28" t="s">
        <v>872</v>
      </c>
      <c r="J72" s="28" t="s">
        <v>872</v>
      </c>
      <c r="K72" s="28" t="s">
        <v>872</v>
      </c>
      <c r="L72" s="28" t="s">
        <v>872</v>
      </c>
      <c r="M72" s="28" t="s">
        <v>872</v>
      </c>
      <c r="N72" s="28" t="s">
        <v>872</v>
      </c>
      <c r="O72" s="28" t="s">
        <v>872</v>
      </c>
      <c r="P72" s="28" t="s">
        <v>872</v>
      </c>
      <c r="Q72" s="28" t="s">
        <v>872</v>
      </c>
      <c r="R72" s="28" t="s">
        <v>872</v>
      </c>
      <c r="S72" s="28" t="s">
        <v>872</v>
      </c>
      <c r="T72" s="28" t="s">
        <v>872</v>
      </c>
      <c r="U72" s="28" t="s">
        <v>872</v>
      </c>
      <c r="V72" s="28" t="s">
        <v>872</v>
      </c>
      <c r="W72" s="28" t="s">
        <v>872</v>
      </c>
      <c r="X72" s="28" t="s">
        <v>872</v>
      </c>
      <c r="Y72" s="28" t="s">
        <v>872</v>
      </c>
      <c r="Z72" s="28" t="s">
        <v>872</v>
      </c>
      <c r="AA72" s="28" t="s">
        <v>872</v>
      </c>
      <c r="AB72" s="28" t="s">
        <v>872</v>
      </c>
      <c r="AC72" s="28" t="s">
        <v>872</v>
      </c>
      <c r="AD72" s="28" t="s">
        <v>872</v>
      </c>
      <c r="AE72" s="28" t="s">
        <v>872</v>
      </c>
      <c r="AF72" s="28" t="s">
        <v>872</v>
      </c>
      <c r="AG72" s="28" t="s">
        <v>872</v>
      </c>
      <c r="AH72" s="28" t="s">
        <v>872</v>
      </c>
      <c r="AI72" s="28" t="s">
        <v>872</v>
      </c>
      <c r="AJ72" s="28" t="s">
        <v>872</v>
      </c>
      <c r="AK72" s="28" t="s">
        <v>872</v>
      </c>
      <c r="AL72" s="28" t="s">
        <v>872</v>
      </c>
      <c r="AM72" s="28" t="s">
        <v>872</v>
      </c>
      <c r="AN72" s="28" t="s">
        <v>872</v>
      </c>
      <c r="AO72" s="28" t="s">
        <v>872</v>
      </c>
      <c r="AP72" s="28" t="s">
        <v>872</v>
      </c>
      <c r="AQ72" s="28" t="s">
        <v>872</v>
      </c>
      <c r="AR72" s="28" t="s">
        <v>872</v>
      </c>
      <c r="AS72" s="28" t="s">
        <v>872</v>
      </c>
      <c r="AT72" s="28" t="s">
        <v>872</v>
      </c>
      <c r="AU72" s="28" t="s">
        <v>872</v>
      </c>
      <c r="AV72" s="28" t="s">
        <v>872</v>
      </c>
      <c r="AW72" s="28" t="s">
        <v>872</v>
      </c>
      <c r="AX72" s="28" t="s">
        <v>872</v>
      </c>
      <c r="AY72" s="28" t="s">
        <v>872</v>
      </c>
      <c r="AZ72" s="28" t="s">
        <v>872</v>
      </c>
      <c r="BA72" s="28" t="s">
        <v>872</v>
      </c>
      <c r="BB72" s="28" t="s">
        <v>872</v>
      </c>
      <c r="BC72" s="28" t="s">
        <v>872</v>
      </c>
      <c r="BD72" s="28" t="s">
        <v>872</v>
      </c>
      <c r="BE72" s="28" t="s">
        <v>872</v>
      </c>
      <c r="BF72" s="28" t="s">
        <v>872</v>
      </c>
      <c r="BG72" s="28" t="s">
        <v>872</v>
      </c>
      <c r="BH72" s="28" t="s">
        <v>872</v>
      </c>
    </row>
    <row r="73" spans="1:60" ht="36" outlineLevel="1" x14ac:dyDescent="0.25">
      <c r="A73" s="123" t="s">
        <v>497</v>
      </c>
      <c r="B73" s="124" t="s">
        <v>890</v>
      </c>
      <c r="C73" s="28" t="s">
        <v>872</v>
      </c>
      <c r="D73" s="28" t="s">
        <v>872</v>
      </c>
      <c r="E73" s="28" t="s">
        <v>872</v>
      </c>
      <c r="F73" s="28" t="s">
        <v>872</v>
      </c>
      <c r="G73" s="28" t="s">
        <v>872</v>
      </c>
      <c r="H73" s="28" t="s">
        <v>872</v>
      </c>
      <c r="I73" s="28" t="s">
        <v>872</v>
      </c>
      <c r="J73" s="28" t="s">
        <v>872</v>
      </c>
      <c r="K73" s="28" t="s">
        <v>872</v>
      </c>
      <c r="L73" s="28" t="s">
        <v>872</v>
      </c>
      <c r="M73" s="28" t="s">
        <v>872</v>
      </c>
      <c r="N73" s="28" t="s">
        <v>872</v>
      </c>
      <c r="O73" s="28" t="s">
        <v>872</v>
      </c>
      <c r="P73" s="28" t="s">
        <v>872</v>
      </c>
      <c r="Q73" s="28" t="s">
        <v>872</v>
      </c>
      <c r="R73" s="28" t="s">
        <v>872</v>
      </c>
      <c r="S73" s="28" t="s">
        <v>872</v>
      </c>
      <c r="T73" s="28" t="s">
        <v>872</v>
      </c>
      <c r="U73" s="28" t="s">
        <v>872</v>
      </c>
      <c r="V73" s="28" t="s">
        <v>872</v>
      </c>
      <c r="W73" s="28" t="s">
        <v>872</v>
      </c>
      <c r="X73" s="28" t="s">
        <v>872</v>
      </c>
      <c r="Y73" s="28" t="s">
        <v>872</v>
      </c>
      <c r="Z73" s="28" t="s">
        <v>872</v>
      </c>
      <c r="AA73" s="28" t="s">
        <v>872</v>
      </c>
      <c r="AB73" s="28" t="s">
        <v>872</v>
      </c>
      <c r="AC73" s="28" t="s">
        <v>872</v>
      </c>
      <c r="AD73" s="28" t="s">
        <v>872</v>
      </c>
      <c r="AE73" s="28" t="s">
        <v>872</v>
      </c>
      <c r="AF73" s="28" t="s">
        <v>872</v>
      </c>
      <c r="AG73" s="28" t="s">
        <v>872</v>
      </c>
      <c r="AH73" s="28" t="s">
        <v>872</v>
      </c>
      <c r="AI73" s="28" t="s">
        <v>872</v>
      </c>
      <c r="AJ73" s="28" t="s">
        <v>872</v>
      </c>
      <c r="AK73" s="28" t="s">
        <v>872</v>
      </c>
      <c r="AL73" s="28" t="s">
        <v>872</v>
      </c>
      <c r="AM73" s="28" t="s">
        <v>872</v>
      </c>
      <c r="AN73" s="28" t="s">
        <v>872</v>
      </c>
      <c r="AO73" s="28" t="s">
        <v>872</v>
      </c>
      <c r="AP73" s="28" t="s">
        <v>872</v>
      </c>
      <c r="AQ73" s="28" t="s">
        <v>872</v>
      </c>
      <c r="AR73" s="28" t="s">
        <v>872</v>
      </c>
      <c r="AS73" s="28" t="s">
        <v>872</v>
      </c>
      <c r="AT73" s="28" t="s">
        <v>872</v>
      </c>
      <c r="AU73" s="28" t="s">
        <v>872</v>
      </c>
      <c r="AV73" s="28" t="s">
        <v>872</v>
      </c>
      <c r="AW73" s="28" t="s">
        <v>872</v>
      </c>
      <c r="AX73" s="28" t="s">
        <v>872</v>
      </c>
      <c r="AY73" s="28" t="s">
        <v>872</v>
      </c>
      <c r="AZ73" s="28" t="s">
        <v>872</v>
      </c>
      <c r="BA73" s="28" t="s">
        <v>872</v>
      </c>
      <c r="BB73" s="28" t="s">
        <v>872</v>
      </c>
      <c r="BC73" s="28" t="s">
        <v>872</v>
      </c>
      <c r="BD73" s="28" t="s">
        <v>872</v>
      </c>
      <c r="BE73" s="28" t="s">
        <v>872</v>
      </c>
      <c r="BF73" s="28" t="s">
        <v>872</v>
      </c>
      <c r="BG73" s="28" t="s">
        <v>872</v>
      </c>
      <c r="BH73" s="28" t="s">
        <v>872</v>
      </c>
    </row>
    <row r="74" spans="1:60" ht="36" outlineLevel="1" x14ac:dyDescent="0.25">
      <c r="A74" s="123" t="s">
        <v>498</v>
      </c>
      <c r="B74" s="124" t="s">
        <v>891</v>
      </c>
      <c r="C74" s="28" t="s">
        <v>872</v>
      </c>
      <c r="D74" s="28" t="s">
        <v>872</v>
      </c>
      <c r="E74" s="28" t="s">
        <v>872</v>
      </c>
      <c r="F74" s="28" t="s">
        <v>872</v>
      </c>
      <c r="G74" s="28" t="s">
        <v>872</v>
      </c>
      <c r="H74" s="28" t="s">
        <v>872</v>
      </c>
      <c r="I74" s="28" t="s">
        <v>872</v>
      </c>
      <c r="J74" s="28" t="s">
        <v>872</v>
      </c>
      <c r="K74" s="28" t="s">
        <v>872</v>
      </c>
      <c r="L74" s="28" t="s">
        <v>872</v>
      </c>
      <c r="M74" s="28" t="s">
        <v>872</v>
      </c>
      <c r="N74" s="28" t="s">
        <v>872</v>
      </c>
      <c r="O74" s="28" t="s">
        <v>872</v>
      </c>
      <c r="P74" s="28" t="s">
        <v>872</v>
      </c>
      <c r="Q74" s="28" t="s">
        <v>872</v>
      </c>
      <c r="R74" s="28" t="s">
        <v>872</v>
      </c>
      <c r="S74" s="28" t="s">
        <v>872</v>
      </c>
      <c r="T74" s="28" t="s">
        <v>872</v>
      </c>
      <c r="U74" s="28" t="s">
        <v>872</v>
      </c>
      <c r="V74" s="28" t="s">
        <v>872</v>
      </c>
      <c r="W74" s="28" t="s">
        <v>872</v>
      </c>
      <c r="X74" s="28" t="s">
        <v>872</v>
      </c>
      <c r="Y74" s="28" t="s">
        <v>872</v>
      </c>
      <c r="Z74" s="28" t="s">
        <v>872</v>
      </c>
      <c r="AA74" s="28" t="s">
        <v>872</v>
      </c>
      <c r="AB74" s="28" t="s">
        <v>872</v>
      </c>
      <c r="AC74" s="28" t="s">
        <v>872</v>
      </c>
      <c r="AD74" s="28" t="s">
        <v>872</v>
      </c>
      <c r="AE74" s="28" t="s">
        <v>872</v>
      </c>
      <c r="AF74" s="28" t="s">
        <v>872</v>
      </c>
      <c r="AG74" s="28" t="s">
        <v>872</v>
      </c>
      <c r="AH74" s="28" t="s">
        <v>872</v>
      </c>
      <c r="AI74" s="28" t="s">
        <v>872</v>
      </c>
      <c r="AJ74" s="28" t="s">
        <v>872</v>
      </c>
      <c r="AK74" s="28" t="s">
        <v>872</v>
      </c>
      <c r="AL74" s="28" t="s">
        <v>872</v>
      </c>
      <c r="AM74" s="28" t="s">
        <v>872</v>
      </c>
      <c r="AN74" s="28" t="s">
        <v>872</v>
      </c>
      <c r="AO74" s="28" t="s">
        <v>872</v>
      </c>
      <c r="AP74" s="28" t="s">
        <v>872</v>
      </c>
      <c r="AQ74" s="28" t="s">
        <v>872</v>
      </c>
      <c r="AR74" s="28" t="s">
        <v>872</v>
      </c>
      <c r="AS74" s="28" t="s">
        <v>872</v>
      </c>
      <c r="AT74" s="28" t="s">
        <v>872</v>
      </c>
      <c r="AU74" s="28" t="s">
        <v>872</v>
      </c>
      <c r="AV74" s="28" t="s">
        <v>872</v>
      </c>
      <c r="AW74" s="28" t="s">
        <v>872</v>
      </c>
      <c r="AX74" s="28" t="s">
        <v>872</v>
      </c>
      <c r="AY74" s="28" t="s">
        <v>872</v>
      </c>
      <c r="AZ74" s="28" t="s">
        <v>872</v>
      </c>
      <c r="BA74" s="28" t="s">
        <v>872</v>
      </c>
      <c r="BB74" s="28" t="s">
        <v>872</v>
      </c>
      <c r="BC74" s="28" t="s">
        <v>872</v>
      </c>
      <c r="BD74" s="28" t="s">
        <v>872</v>
      </c>
      <c r="BE74" s="28" t="s">
        <v>872</v>
      </c>
      <c r="BF74" s="28" t="s">
        <v>872</v>
      </c>
      <c r="BG74" s="28" t="s">
        <v>872</v>
      </c>
      <c r="BH74" s="28" t="s">
        <v>872</v>
      </c>
    </row>
    <row r="75" spans="1:60" ht="36" outlineLevel="1" x14ac:dyDescent="0.25">
      <c r="A75" s="123" t="s">
        <v>499</v>
      </c>
      <c r="B75" s="124" t="s">
        <v>892</v>
      </c>
      <c r="C75" s="28" t="s">
        <v>872</v>
      </c>
      <c r="D75" s="28" t="s">
        <v>872</v>
      </c>
      <c r="E75" s="28" t="s">
        <v>872</v>
      </c>
      <c r="F75" s="28" t="s">
        <v>872</v>
      </c>
      <c r="G75" s="28" t="s">
        <v>872</v>
      </c>
      <c r="H75" s="28" t="s">
        <v>872</v>
      </c>
      <c r="I75" s="28" t="s">
        <v>872</v>
      </c>
      <c r="J75" s="28" t="s">
        <v>872</v>
      </c>
      <c r="K75" s="28" t="s">
        <v>872</v>
      </c>
      <c r="L75" s="28" t="s">
        <v>872</v>
      </c>
      <c r="M75" s="28" t="s">
        <v>872</v>
      </c>
      <c r="N75" s="28" t="s">
        <v>872</v>
      </c>
      <c r="O75" s="28" t="s">
        <v>872</v>
      </c>
      <c r="P75" s="28" t="s">
        <v>872</v>
      </c>
      <c r="Q75" s="28" t="s">
        <v>872</v>
      </c>
      <c r="R75" s="28" t="s">
        <v>872</v>
      </c>
      <c r="S75" s="28" t="s">
        <v>872</v>
      </c>
      <c r="T75" s="28" t="s">
        <v>872</v>
      </c>
      <c r="U75" s="28" t="s">
        <v>872</v>
      </c>
      <c r="V75" s="28" t="s">
        <v>872</v>
      </c>
      <c r="W75" s="28" t="s">
        <v>872</v>
      </c>
      <c r="X75" s="28" t="s">
        <v>872</v>
      </c>
      <c r="Y75" s="28" t="s">
        <v>872</v>
      </c>
      <c r="Z75" s="28" t="s">
        <v>872</v>
      </c>
      <c r="AA75" s="28" t="s">
        <v>872</v>
      </c>
      <c r="AB75" s="28" t="s">
        <v>872</v>
      </c>
      <c r="AC75" s="28" t="s">
        <v>872</v>
      </c>
      <c r="AD75" s="28" t="s">
        <v>872</v>
      </c>
      <c r="AE75" s="28" t="s">
        <v>872</v>
      </c>
      <c r="AF75" s="28" t="s">
        <v>872</v>
      </c>
      <c r="AG75" s="28" t="s">
        <v>872</v>
      </c>
      <c r="AH75" s="28" t="s">
        <v>872</v>
      </c>
      <c r="AI75" s="28" t="s">
        <v>872</v>
      </c>
      <c r="AJ75" s="28" t="s">
        <v>872</v>
      </c>
      <c r="AK75" s="28" t="s">
        <v>872</v>
      </c>
      <c r="AL75" s="28" t="s">
        <v>872</v>
      </c>
      <c r="AM75" s="28" t="s">
        <v>872</v>
      </c>
      <c r="AN75" s="28" t="s">
        <v>872</v>
      </c>
      <c r="AO75" s="28" t="s">
        <v>872</v>
      </c>
      <c r="AP75" s="28" t="s">
        <v>872</v>
      </c>
      <c r="AQ75" s="28" t="s">
        <v>872</v>
      </c>
      <c r="AR75" s="28" t="s">
        <v>872</v>
      </c>
      <c r="AS75" s="28" t="s">
        <v>872</v>
      </c>
      <c r="AT75" s="28" t="s">
        <v>872</v>
      </c>
      <c r="AU75" s="28" t="s">
        <v>872</v>
      </c>
      <c r="AV75" s="28" t="s">
        <v>872</v>
      </c>
      <c r="AW75" s="28" t="s">
        <v>872</v>
      </c>
      <c r="AX75" s="28" t="s">
        <v>872</v>
      </c>
      <c r="AY75" s="28" t="s">
        <v>872</v>
      </c>
      <c r="AZ75" s="28" t="s">
        <v>872</v>
      </c>
      <c r="BA75" s="28" t="s">
        <v>872</v>
      </c>
      <c r="BB75" s="28" t="s">
        <v>872</v>
      </c>
      <c r="BC75" s="28" t="s">
        <v>872</v>
      </c>
      <c r="BD75" s="28" t="s">
        <v>872</v>
      </c>
      <c r="BE75" s="28" t="s">
        <v>872</v>
      </c>
      <c r="BF75" s="28" t="s">
        <v>872</v>
      </c>
      <c r="BG75" s="28" t="s">
        <v>872</v>
      </c>
      <c r="BH75" s="28" t="s">
        <v>872</v>
      </c>
    </row>
    <row r="76" spans="1:60" ht="36" outlineLevel="1" x14ac:dyDescent="0.25">
      <c r="A76" s="123" t="s">
        <v>893</v>
      </c>
      <c r="B76" s="124" t="s">
        <v>894</v>
      </c>
      <c r="C76" s="28" t="s">
        <v>872</v>
      </c>
      <c r="D76" s="28" t="s">
        <v>872</v>
      </c>
      <c r="E76" s="28" t="s">
        <v>872</v>
      </c>
      <c r="F76" s="28" t="s">
        <v>872</v>
      </c>
      <c r="G76" s="28" t="s">
        <v>872</v>
      </c>
      <c r="H76" s="28" t="s">
        <v>872</v>
      </c>
      <c r="I76" s="28" t="s">
        <v>872</v>
      </c>
      <c r="J76" s="28" t="s">
        <v>872</v>
      </c>
      <c r="K76" s="28" t="s">
        <v>872</v>
      </c>
      <c r="L76" s="28" t="s">
        <v>872</v>
      </c>
      <c r="M76" s="28" t="s">
        <v>872</v>
      </c>
      <c r="N76" s="28" t="s">
        <v>872</v>
      </c>
      <c r="O76" s="28" t="s">
        <v>872</v>
      </c>
      <c r="P76" s="28" t="s">
        <v>872</v>
      </c>
      <c r="Q76" s="28" t="s">
        <v>872</v>
      </c>
      <c r="R76" s="28" t="s">
        <v>872</v>
      </c>
      <c r="S76" s="28" t="s">
        <v>872</v>
      </c>
      <c r="T76" s="28" t="s">
        <v>872</v>
      </c>
      <c r="U76" s="28" t="s">
        <v>872</v>
      </c>
      <c r="V76" s="28" t="s">
        <v>872</v>
      </c>
      <c r="W76" s="28" t="s">
        <v>872</v>
      </c>
      <c r="X76" s="28" t="s">
        <v>872</v>
      </c>
      <c r="Y76" s="28" t="s">
        <v>872</v>
      </c>
      <c r="Z76" s="28" t="s">
        <v>872</v>
      </c>
      <c r="AA76" s="28" t="s">
        <v>872</v>
      </c>
      <c r="AB76" s="28" t="s">
        <v>872</v>
      </c>
      <c r="AC76" s="28" t="s">
        <v>872</v>
      </c>
      <c r="AD76" s="28" t="s">
        <v>872</v>
      </c>
      <c r="AE76" s="28" t="s">
        <v>872</v>
      </c>
      <c r="AF76" s="28" t="s">
        <v>872</v>
      </c>
      <c r="AG76" s="28" t="s">
        <v>872</v>
      </c>
      <c r="AH76" s="28" t="s">
        <v>872</v>
      </c>
      <c r="AI76" s="28" t="s">
        <v>872</v>
      </c>
      <c r="AJ76" s="28" t="s">
        <v>872</v>
      </c>
      <c r="AK76" s="28" t="s">
        <v>872</v>
      </c>
      <c r="AL76" s="28" t="s">
        <v>872</v>
      </c>
      <c r="AM76" s="28" t="s">
        <v>872</v>
      </c>
      <c r="AN76" s="28" t="s">
        <v>872</v>
      </c>
      <c r="AO76" s="28" t="s">
        <v>872</v>
      </c>
      <c r="AP76" s="28" t="s">
        <v>872</v>
      </c>
      <c r="AQ76" s="28" t="s">
        <v>872</v>
      </c>
      <c r="AR76" s="28" t="s">
        <v>872</v>
      </c>
      <c r="AS76" s="28" t="s">
        <v>872</v>
      </c>
      <c r="AT76" s="28" t="s">
        <v>872</v>
      </c>
      <c r="AU76" s="28" t="s">
        <v>872</v>
      </c>
      <c r="AV76" s="28" t="s">
        <v>872</v>
      </c>
      <c r="AW76" s="28" t="s">
        <v>872</v>
      </c>
      <c r="AX76" s="28" t="s">
        <v>872</v>
      </c>
      <c r="AY76" s="28" t="s">
        <v>872</v>
      </c>
      <c r="AZ76" s="28" t="s">
        <v>872</v>
      </c>
      <c r="BA76" s="28" t="s">
        <v>872</v>
      </c>
      <c r="BB76" s="28" t="s">
        <v>872</v>
      </c>
      <c r="BC76" s="28" t="s">
        <v>872</v>
      </c>
      <c r="BD76" s="28" t="s">
        <v>872</v>
      </c>
      <c r="BE76" s="28" t="s">
        <v>872</v>
      </c>
      <c r="BF76" s="28" t="s">
        <v>872</v>
      </c>
      <c r="BG76" s="28" t="s">
        <v>872</v>
      </c>
      <c r="BH76" s="28" t="s">
        <v>872</v>
      </c>
    </row>
    <row r="77" spans="1:60" ht="36" x14ac:dyDescent="0.25">
      <c r="A77" s="123" t="s">
        <v>895</v>
      </c>
      <c r="B77" s="124" t="s">
        <v>896</v>
      </c>
      <c r="C77" s="28" t="s">
        <v>872</v>
      </c>
      <c r="D77" s="28" t="s">
        <v>872</v>
      </c>
      <c r="E77" s="28" t="s">
        <v>872</v>
      </c>
      <c r="F77" s="28" t="s">
        <v>872</v>
      </c>
      <c r="G77" s="28" t="s">
        <v>872</v>
      </c>
      <c r="H77" s="28" t="s">
        <v>872</v>
      </c>
      <c r="I77" s="28" t="s">
        <v>872</v>
      </c>
      <c r="J77" s="28" t="s">
        <v>872</v>
      </c>
      <c r="K77" s="28" t="s">
        <v>872</v>
      </c>
      <c r="L77" s="28" t="s">
        <v>872</v>
      </c>
      <c r="M77" s="28" t="s">
        <v>872</v>
      </c>
      <c r="N77" s="28" t="s">
        <v>872</v>
      </c>
      <c r="O77" s="28" t="s">
        <v>872</v>
      </c>
      <c r="P77" s="28" t="s">
        <v>872</v>
      </c>
      <c r="Q77" s="28" t="s">
        <v>872</v>
      </c>
      <c r="R77" s="28" t="s">
        <v>872</v>
      </c>
      <c r="S77" s="28" t="s">
        <v>872</v>
      </c>
      <c r="T77" s="28" t="s">
        <v>872</v>
      </c>
      <c r="U77" s="28" t="s">
        <v>872</v>
      </c>
      <c r="V77" s="28" t="s">
        <v>872</v>
      </c>
      <c r="W77" s="28" t="s">
        <v>872</v>
      </c>
      <c r="X77" s="28" t="s">
        <v>872</v>
      </c>
      <c r="Y77" s="28" t="s">
        <v>872</v>
      </c>
      <c r="Z77" s="28" t="s">
        <v>872</v>
      </c>
      <c r="AA77" s="28" t="s">
        <v>872</v>
      </c>
      <c r="AB77" s="28" t="s">
        <v>872</v>
      </c>
      <c r="AC77" s="28" t="s">
        <v>872</v>
      </c>
      <c r="AD77" s="28" t="s">
        <v>872</v>
      </c>
      <c r="AE77" s="28" t="s">
        <v>872</v>
      </c>
      <c r="AF77" s="28" t="s">
        <v>872</v>
      </c>
      <c r="AG77" s="28" t="s">
        <v>872</v>
      </c>
      <c r="AH77" s="28" t="s">
        <v>872</v>
      </c>
      <c r="AI77" s="28" t="s">
        <v>872</v>
      </c>
      <c r="AJ77" s="28" t="s">
        <v>872</v>
      </c>
      <c r="AK77" s="28" t="s">
        <v>872</v>
      </c>
      <c r="AL77" s="28" t="s">
        <v>872</v>
      </c>
      <c r="AM77" s="28" t="s">
        <v>872</v>
      </c>
      <c r="AN77" s="28" t="s">
        <v>872</v>
      </c>
      <c r="AO77" s="28" t="s">
        <v>872</v>
      </c>
      <c r="AP77" s="28" t="s">
        <v>872</v>
      </c>
      <c r="AQ77" s="28" t="s">
        <v>872</v>
      </c>
      <c r="AR77" s="28" t="s">
        <v>872</v>
      </c>
      <c r="AS77" s="28" t="s">
        <v>872</v>
      </c>
      <c r="AT77" s="28" t="s">
        <v>872</v>
      </c>
      <c r="AU77" s="28" t="s">
        <v>872</v>
      </c>
      <c r="AV77" s="28" t="s">
        <v>872</v>
      </c>
      <c r="AW77" s="28" t="s">
        <v>872</v>
      </c>
      <c r="AX77" s="28" t="s">
        <v>872</v>
      </c>
      <c r="AY77" s="28" t="s">
        <v>872</v>
      </c>
      <c r="AZ77" s="28" t="s">
        <v>872</v>
      </c>
      <c r="BA77" s="28" t="s">
        <v>872</v>
      </c>
      <c r="BB77" s="28" t="s">
        <v>872</v>
      </c>
      <c r="BC77" s="28" t="s">
        <v>872</v>
      </c>
      <c r="BD77" s="28" t="s">
        <v>872</v>
      </c>
      <c r="BE77" s="28" t="s">
        <v>872</v>
      </c>
      <c r="BF77" s="28" t="s">
        <v>872</v>
      </c>
      <c r="BG77" s="28" t="s">
        <v>872</v>
      </c>
      <c r="BH77" s="28" t="s">
        <v>872</v>
      </c>
    </row>
    <row r="78" spans="1:60" ht="24" x14ac:dyDescent="0.25">
      <c r="A78" s="123" t="s">
        <v>897</v>
      </c>
      <c r="B78" s="124" t="s">
        <v>898</v>
      </c>
      <c r="C78" s="28" t="s">
        <v>872</v>
      </c>
      <c r="D78" s="28" t="s">
        <v>872</v>
      </c>
      <c r="E78" s="28" t="s">
        <v>872</v>
      </c>
      <c r="F78" s="28" t="s">
        <v>872</v>
      </c>
      <c r="G78" s="28" t="s">
        <v>872</v>
      </c>
      <c r="H78" s="28" t="s">
        <v>872</v>
      </c>
      <c r="I78" s="28" t="s">
        <v>872</v>
      </c>
      <c r="J78" s="28" t="s">
        <v>872</v>
      </c>
      <c r="K78" s="28" t="s">
        <v>872</v>
      </c>
      <c r="L78" s="28" t="s">
        <v>872</v>
      </c>
      <c r="M78" s="28" t="s">
        <v>872</v>
      </c>
      <c r="N78" s="28" t="s">
        <v>872</v>
      </c>
      <c r="O78" s="28" t="s">
        <v>872</v>
      </c>
      <c r="P78" s="28" t="s">
        <v>872</v>
      </c>
      <c r="Q78" s="28" t="s">
        <v>872</v>
      </c>
      <c r="R78" s="28" t="s">
        <v>872</v>
      </c>
      <c r="S78" s="28" t="s">
        <v>872</v>
      </c>
      <c r="T78" s="28" t="s">
        <v>872</v>
      </c>
      <c r="U78" s="28" t="s">
        <v>872</v>
      </c>
      <c r="V78" s="28" t="s">
        <v>872</v>
      </c>
      <c r="W78" s="28" t="s">
        <v>872</v>
      </c>
      <c r="X78" s="28" t="s">
        <v>872</v>
      </c>
      <c r="Y78" s="28" t="s">
        <v>872</v>
      </c>
      <c r="Z78" s="28" t="s">
        <v>872</v>
      </c>
      <c r="AA78" s="28" t="s">
        <v>872</v>
      </c>
      <c r="AB78" s="28" t="s">
        <v>872</v>
      </c>
      <c r="AC78" s="28" t="s">
        <v>872</v>
      </c>
      <c r="AD78" s="28" t="s">
        <v>872</v>
      </c>
      <c r="AE78" s="28" t="s">
        <v>872</v>
      </c>
      <c r="AF78" s="28" t="s">
        <v>872</v>
      </c>
      <c r="AG78" s="28" t="s">
        <v>872</v>
      </c>
      <c r="AH78" s="28" t="s">
        <v>872</v>
      </c>
      <c r="AI78" s="28" t="s">
        <v>872</v>
      </c>
      <c r="AJ78" s="28" t="s">
        <v>872</v>
      </c>
      <c r="AK78" s="28" t="s">
        <v>872</v>
      </c>
      <c r="AL78" s="28" t="s">
        <v>872</v>
      </c>
      <c r="AM78" s="28" t="s">
        <v>872</v>
      </c>
      <c r="AN78" s="28" t="s">
        <v>872</v>
      </c>
      <c r="AO78" s="28" t="s">
        <v>872</v>
      </c>
      <c r="AP78" s="28" t="s">
        <v>872</v>
      </c>
      <c r="AQ78" s="28" t="s">
        <v>872</v>
      </c>
      <c r="AR78" s="28" t="s">
        <v>872</v>
      </c>
      <c r="AS78" s="28" t="s">
        <v>872</v>
      </c>
      <c r="AT78" s="28" t="s">
        <v>872</v>
      </c>
      <c r="AU78" s="28" t="s">
        <v>872</v>
      </c>
      <c r="AV78" s="28" t="s">
        <v>872</v>
      </c>
      <c r="AW78" s="28" t="s">
        <v>872</v>
      </c>
      <c r="AX78" s="28" t="s">
        <v>872</v>
      </c>
      <c r="AY78" s="28" t="s">
        <v>872</v>
      </c>
      <c r="AZ78" s="28" t="s">
        <v>872</v>
      </c>
      <c r="BA78" s="28" t="s">
        <v>872</v>
      </c>
      <c r="BB78" s="28" t="s">
        <v>872</v>
      </c>
      <c r="BC78" s="28" t="s">
        <v>872</v>
      </c>
      <c r="BD78" s="28" t="s">
        <v>872</v>
      </c>
      <c r="BE78" s="28" t="s">
        <v>872</v>
      </c>
      <c r="BF78" s="28" t="s">
        <v>872</v>
      </c>
      <c r="BG78" s="28" t="s">
        <v>872</v>
      </c>
      <c r="BH78" s="28" t="s">
        <v>872</v>
      </c>
    </row>
    <row r="79" spans="1:60" ht="34.5" customHeight="1" x14ac:dyDescent="0.25">
      <c r="A79" s="123" t="s">
        <v>899</v>
      </c>
      <c r="B79" s="124" t="s">
        <v>900</v>
      </c>
      <c r="C79" s="28" t="s">
        <v>872</v>
      </c>
      <c r="D79" s="28" t="s">
        <v>872</v>
      </c>
      <c r="E79" s="28" t="s">
        <v>872</v>
      </c>
      <c r="F79" s="28" t="s">
        <v>872</v>
      </c>
      <c r="G79" s="28" t="s">
        <v>872</v>
      </c>
      <c r="H79" s="28" t="s">
        <v>872</v>
      </c>
      <c r="I79" s="28" t="s">
        <v>872</v>
      </c>
      <c r="J79" s="28" t="s">
        <v>872</v>
      </c>
      <c r="K79" s="28" t="s">
        <v>872</v>
      </c>
      <c r="L79" s="28" t="s">
        <v>872</v>
      </c>
      <c r="M79" s="28" t="s">
        <v>872</v>
      </c>
      <c r="N79" s="28" t="s">
        <v>872</v>
      </c>
      <c r="O79" s="28" t="s">
        <v>872</v>
      </c>
      <c r="P79" s="28" t="s">
        <v>872</v>
      </c>
      <c r="Q79" s="28" t="s">
        <v>872</v>
      </c>
      <c r="R79" s="28" t="s">
        <v>872</v>
      </c>
      <c r="S79" s="28" t="s">
        <v>872</v>
      </c>
      <c r="T79" s="28" t="s">
        <v>872</v>
      </c>
      <c r="U79" s="28" t="s">
        <v>872</v>
      </c>
      <c r="V79" s="28" t="s">
        <v>872</v>
      </c>
      <c r="W79" s="28" t="s">
        <v>872</v>
      </c>
      <c r="X79" s="28" t="s">
        <v>872</v>
      </c>
      <c r="Y79" s="28" t="s">
        <v>872</v>
      </c>
      <c r="Z79" s="28" t="s">
        <v>872</v>
      </c>
      <c r="AA79" s="28" t="s">
        <v>872</v>
      </c>
      <c r="AB79" s="28" t="s">
        <v>872</v>
      </c>
      <c r="AC79" s="28" t="s">
        <v>872</v>
      </c>
      <c r="AD79" s="28" t="s">
        <v>872</v>
      </c>
      <c r="AE79" s="28" t="s">
        <v>872</v>
      </c>
      <c r="AF79" s="28" t="s">
        <v>872</v>
      </c>
      <c r="AG79" s="28" t="s">
        <v>872</v>
      </c>
      <c r="AH79" s="28" t="s">
        <v>872</v>
      </c>
      <c r="AI79" s="28" t="s">
        <v>872</v>
      </c>
      <c r="AJ79" s="28" t="s">
        <v>872</v>
      </c>
      <c r="AK79" s="28" t="s">
        <v>872</v>
      </c>
      <c r="AL79" s="28" t="s">
        <v>872</v>
      </c>
      <c r="AM79" s="28" t="s">
        <v>872</v>
      </c>
      <c r="AN79" s="28" t="s">
        <v>872</v>
      </c>
      <c r="AO79" s="28" t="s">
        <v>872</v>
      </c>
      <c r="AP79" s="28" t="s">
        <v>872</v>
      </c>
      <c r="AQ79" s="28" t="s">
        <v>872</v>
      </c>
      <c r="AR79" s="28" t="s">
        <v>872</v>
      </c>
      <c r="AS79" s="28" t="s">
        <v>872</v>
      </c>
      <c r="AT79" s="28" t="s">
        <v>872</v>
      </c>
      <c r="AU79" s="28" t="s">
        <v>872</v>
      </c>
      <c r="AV79" s="28" t="s">
        <v>872</v>
      </c>
      <c r="AW79" s="28" t="s">
        <v>872</v>
      </c>
      <c r="AX79" s="28" t="s">
        <v>872</v>
      </c>
      <c r="AY79" s="28" t="s">
        <v>872</v>
      </c>
      <c r="AZ79" s="28" t="s">
        <v>872</v>
      </c>
      <c r="BA79" s="28" t="s">
        <v>872</v>
      </c>
      <c r="BB79" s="28" t="s">
        <v>872</v>
      </c>
      <c r="BC79" s="28" t="s">
        <v>872</v>
      </c>
      <c r="BD79" s="28" t="s">
        <v>872</v>
      </c>
      <c r="BE79" s="28" t="s">
        <v>872</v>
      </c>
      <c r="BF79" s="28" t="s">
        <v>872</v>
      </c>
      <c r="BG79" s="28" t="s">
        <v>872</v>
      </c>
      <c r="BH79" s="28" t="s">
        <v>872</v>
      </c>
    </row>
    <row r="80" spans="1:60" ht="48" x14ac:dyDescent="0.25">
      <c r="A80" s="123" t="s">
        <v>30</v>
      </c>
      <c r="B80" s="124" t="s">
        <v>901</v>
      </c>
      <c r="C80" s="28" t="s">
        <v>872</v>
      </c>
      <c r="D80" s="28" t="s">
        <v>872</v>
      </c>
      <c r="E80" s="28" t="s">
        <v>872</v>
      </c>
      <c r="F80" s="28" t="s">
        <v>872</v>
      </c>
      <c r="G80" s="28" t="s">
        <v>872</v>
      </c>
      <c r="H80" s="28" t="s">
        <v>872</v>
      </c>
      <c r="I80" s="28" t="s">
        <v>872</v>
      </c>
      <c r="J80" s="28" t="s">
        <v>872</v>
      </c>
      <c r="K80" s="28" t="s">
        <v>872</v>
      </c>
      <c r="L80" s="28" t="s">
        <v>872</v>
      </c>
      <c r="M80" s="28" t="s">
        <v>872</v>
      </c>
      <c r="N80" s="28" t="s">
        <v>872</v>
      </c>
      <c r="O80" s="28" t="s">
        <v>872</v>
      </c>
      <c r="P80" s="28" t="s">
        <v>872</v>
      </c>
      <c r="Q80" s="28" t="s">
        <v>872</v>
      </c>
      <c r="R80" s="28" t="s">
        <v>872</v>
      </c>
      <c r="S80" s="28" t="s">
        <v>872</v>
      </c>
      <c r="T80" s="28" t="s">
        <v>872</v>
      </c>
      <c r="U80" s="28" t="s">
        <v>872</v>
      </c>
      <c r="V80" s="28" t="s">
        <v>872</v>
      </c>
      <c r="W80" s="28" t="s">
        <v>872</v>
      </c>
      <c r="X80" s="28" t="s">
        <v>872</v>
      </c>
      <c r="Y80" s="28" t="s">
        <v>872</v>
      </c>
      <c r="Z80" s="28" t="s">
        <v>872</v>
      </c>
      <c r="AA80" s="28" t="s">
        <v>872</v>
      </c>
      <c r="AB80" s="28" t="s">
        <v>872</v>
      </c>
      <c r="AC80" s="28" t="s">
        <v>872</v>
      </c>
      <c r="AD80" s="28" t="s">
        <v>872</v>
      </c>
      <c r="AE80" s="28" t="s">
        <v>872</v>
      </c>
      <c r="AF80" s="28" t="s">
        <v>872</v>
      </c>
      <c r="AG80" s="28" t="s">
        <v>872</v>
      </c>
      <c r="AH80" s="28" t="s">
        <v>872</v>
      </c>
      <c r="AI80" s="28" t="s">
        <v>872</v>
      </c>
      <c r="AJ80" s="28" t="s">
        <v>872</v>
      </c>
      <c r="AK80" s="28" t="s">
        <v>872</v>
      </c>
      <c r="AL80" s="28" t="s">
        <v>872</v>
      </c>
      <c r="AM80" s="28" t="s">
        <v>872</v>
      </c>
      <c r="AN80" s="28" t="s">
        <v>872</v>
      </c>
      <c r="AO80" s="28" t="s">
        <v>872</v>
      </c>
      <c r="AP80" s="28" t="s">
        <v>872</v>
      </c>
      <c r="AQ80" s="28" t="s">
        <v>872</v>
      </c>
      <c r="AR80" s="28" t="s">
        <v>872</v>
      </c>
      <c r="AS80" s="28" t="s">
        <v>872</v>
      </c>
      <c r="AT80" s="28" t="s">
        <v>872</v>
      </c>
      <c r="AU80" s="28" t="s">
        <v>872</v>
      </c>
      <c r="AV80" s="28" t="s">
        <v>872</v>
      </c>
      <c r="AW80" s="28" t="s">
        <v>872</v>
      </c>
      <c r="AX80" s="28" t="s">
        <v>872</v>
      </c>
      <c r="AY80" s="28" t="s">
        <v>872</v>
      </c>
      <c r="AZ80" s="28" t="s">
        <v>872</v>
      </c>
      <c r="BA80" s="28" t="s">
        <v>872</v>
      </c>
      <c r="BB80" s="28" t="s">
        <v>872</v>
      </c>
      <c r="BC80" s="28" t="s">
        <v>872</v>
      </c>
      <c r="BD80" s="28" t="s">
        <v>872</v>
      </c>
      <c r="BE80" s="28" t="s">
        <v>872</v>
      </c>
      <c r="BF80" s="28" t="s">
        <v>872</v>
      </c>
      <c r="BG80" s="28" t="s">
        <v>872</v>
      </c>
      <c r="BH80" s="28" t="s">
        <v>872</v>
      </c>
    </row>
    <row r="81" spans="1:60" ht="48" hidden="1" outlineLevel="1" x14ac:dyDescent="0.25">
      <c r="A81" s="123" t="s">
        <v>902</v>
      </c>
      <c r="B81" s="124" t="s">
        <v>903</v>
      </c>
      <c r="C81" s="28" t="s">
        <v>872</v>
      </c>
      <c r="D81" s="28" t="s">
        <v>872</v>
      </c>
      <c r="E81" s="28" t="s">
        <v>872</v>
      </c>
      <c r="F81" s="28" t="s">
        <v>872</v>
      </c>
      <c r="G81" s="28" t="s">
        <v>872</v>
      </c>
      <c r="H81" s="28" t="s">
        <v>872</v>
      </c>
      <c r="I81" s="28" t="s">
        <v>872</v>
      </c>
      <c r="J81" s="28" t="s">
        <v>872</v>
      </c>
      <c r="K81" s="28" t="s">
        <v>872</v>
      </c>
      <c r="L81" s="28" t="s">
        <v>872</v>
      </c>
      <c r="M81" s="28" t="s">
        <v>872</v>
      </c>
      <c r="N81" s="28" t="s">
        <v>872</v>
      </c>
      <c r="O81" s="28" t="s">
        <v>872</v>
      </c>
      <c r="P81" s="28" t="s">
        <v>872</v>
      </c>
      <c r="Q81" s="28" t="s">
        <v>872</v>
      </c>
      <c r="R81" s="28" t="s">
        <v>872</v>
      </c>
      <c r="S81" s="28" t="s">
        <v>872</v>
      </c>
      <c r="T81" s="28" t="s">
        <v>872</v>
      </c>
      <c r="U81" s="28" t="s">
        <v>872</v>
      </c>
      <c r="V81" s="28" t="s">
        <v>872</v>
      </c>
      <c r="W81" s="28" t="s">
        <v>872</v>
      </c>
      <c r="X81" s="28" t="s">
        <v>872</v>
      </c>
      <c r="Y81" s="28" t="s">
        <v>872</v>
      </c>
      <c r="Z81" s="28" t="s">
        <v>872</v>
      </c>
      <c r="AA81" s="28" t="s">
        <v>872</v>
      </c>
      <c r="AB81" s="28" t="s">
        <v>872</v>
      </c>
      <c r="AC81" s="28" t="s">
        <v>872</v>
      </c>
      <c r="AD81" s="28" t="s">
        <v>872</v>
      </c>
      <c r="AE81" s="28" t="s">
        <v>872</v>
      </c>
      <c r="AF81" s="28" t="s">
        <v>872</v>
      </c>
      <c r="AG81" s="28" t="s">
        <v>872</v>
      </c>
      <c r="AH81" s="28" t="s">
        <v>872</v>
      </c>
      <c r="AI81" s="28" t="s">
        <v>872</v>
      </c>
      <c r="AJ81" s="28" t="s">
        <v>872</v>
      </c>
      <c r="AK81" s="28" t="s">
        <v>872</v>
      </c>
      <c r="AL81" s="28" t="s">
        <v>872</v>
      </c>
      <c r="AM81" s="28" t="s">
        <v>872</v>
      </c>
      <c r="AN81" s="28" t="s">
        <v>872</v>
      </c>
      <c r="AO81" s="28" t="s">
        <v>872</v>
      </c>
      <c r="AP81" s="28" t="s">
        <v>872</v>
      </c>
      <c r="AQ81" s="28" t="s">
        <v>872</v>
      </c>
      <c r="AR81" s="28" t="s">
        <v>872</v>
      </c>
      <c r="AS81" s="28" t="s">
        <v>872</v>
      </c>
      <c r="AT81" s="28" t="s">
        <v>872</v>
      </c>
      <c r="AU81" s="28" t="s">
        <v>872</v>
      </c>
      <c r="AV81" s="28" t="s">
        <v>872</v>
      </c>
      <c r="AW81" s="28" t="s">
        <v>872</v>
      </c>
      <c r="AX81" s="28" t="s">
        <v>872</v>
      </c>
      <c r="AY81" s="28" t="s">
        <v>872</v>
      </c>
      <c r="AZ81" s="28" t="s">
        <v>872</v>
      </c>
      <c r="BA81" s="28" t="s">
        <v>872</v>
      </c>
      <c r="BB81" s="28" t="s">
        <v>872</v>
      </c>
      <c r="BC81" s="28" t="s">
        <v>872</v>
      </c>
      <c r="BD81" s="28" t="s">
        <v>872</v>
      </c>
      <c r="BE81" s="28" t="s">
        <v>872</v>
      </c>
      <c r="BF81" s="28" t="s">
        <v>872</v>
      </c>
      <c r="BG81" s="28" t="s">
        <v>872</v>
      </c>
      <c r="BH81" s="28" t="s">
        <v>872</v>
      </c>
    </row>
    <row r="82" spans="1:60" ht="36" hidden="1" outlineLevel="1" x14ac:dyDescent="0.25">
      <c r="A82" s="123" t="s">
        <v>904</v>
      </c>
      <c r="B82" s="124" t="s">
        <v>905</v>
      </c>
      <c r="C82" s="28" t="s">
        <v>872</v>
      </c>
      <c r="D82" s="28" t="s">
        <v>872</v>
      </c>
      <c r="E82" s="28" t="s">
        <v>872</v>
      </c>
      <c r="F82" s="28" t="s">
        <v>872</v>
      </c>
      <c r="G82" s="28" t="s">
        <v>872</v>
      </c>
      <c r="H82" s="28" t="s">
        <v>872</v>
      </c>
      <c r="I82" s="28" t="s">
        <v>872</v>
      </c>
      <c r="J82" s="28" t="s">
        <v>872</v>
      </c>
      <c r="K82" s="28" t="s">
        <v>872</v>
      </c>
      <c r="L82" s="28" t="s">
        <v>872</v>
      </c>
      <c r="M82" s="28" t="s">
        <v>872</v>
      </c>
      <c r="N82" s="28" t="s">
        <v>872</v>
      </c>
      <c r="O82" s="28" t="s">
        <v>872</v>
      </c>
      <c r="P82" s="28" t="s">
        <v>872</v>
      </c>
      <c r="Q82" s="28" t="s">
        <v>872</v>
      </c>
      <c r="R82" s="28" t="s">
        <v>872</v>
      </c>
      <c r="S82" s="28" t="s">
        <v>872</v>
      </c>
      <c r="T82" s="28" t="s">
        <v>872</v>
      </c>
      <c r="U82" s="28" t="s">
        <v>872</v>
      </c>
      <c r="V82" s="28" t="s">
        <v>872</v>
      </c>
      <c r="W82" s="28" t="s">
        <v>872</v>
      </c>
      <c r="X82" s="28" t="s">
        <v>872</v>
      </c>
      <c r="Y82" s="28" t="s">
        <v>872</v>
      </c>
      <c r="Z82" s="28" t="s">
        <v>872</v>
      </c>
      <c r="AA82" s="28" t="s">
        <v>872</v>
      </c>
      <c r="AB82" s="28" t="s">
        <v>872</v>
      </c>
      <c r="AC82" s="28" t="s">
        <v>872</v>
      </c>
      <c r="AD82" s="28" t="s">
        <v>872</v>
      </c>
      <c r="AE82" s="28" t="s">
        <v>872</v>
      </c>
      <c r="AF82" s="28" t="s">
        <v>872</v>
      </c>
      <c r="AG82" s="28" t="s">
        <v>872</v>
      </c>
      <c r="AH82" s="28" t="s">
        <v>872</v>
      </c>
      <c r="AI82" s="28" t="s">
        <v>872</v>
      </c>
      <c r="AJ82" s="28" t="s">
        <v>872</v>
      </c>
      <c r="AK82" s="28" t="s">
        <v>872</v>
      </c>
      <c r="AL82" s="28" t="s">
        <v>872</v>
      </c>
      <c r="AM82" s="28" t="s">
        <v>872</v>
      </c>
      <c r="AN82" s="28" t="s">
        <v>872</v>
      </c>
      <c r="AO82" s="28" t="s">
        <v>872</v>
      </c>
      <c r="AP82" s="28" t="s">
        <v>872</v>
      </c>
      <c r="AQ82" s="28" t="s">
        <v>872</v>
      </c>
      <c r="AR82" s="28" t="s">
        <v>872</v>
      </c>
      <c r="AS82" s="28" t="s">
        <v>872</v>
      </c>
      <c r="AT82" s="28" t="s">
        <v>872</v>
      </c>
      <c r="AU82" s="28" t="s">
        <v>872</v>
      </c>
      <c r="AV82" s="28" t="s">
        <v>872</v>
      </c>
      <c r="AW82" s="28" t="s">
        <v>872</v>
      </c>
      <c r="AX82" s="28" t="s">
        <v>872</v>
      </c>
      <c r="AY82" s="28" t="s">
        <v>872</v>
      </c>
      <c r="AZ82" s="28" t="s">
        <v>872</v>
      </c>
      <c r="BA82" s="28" t="s">
        <v>872</v>
      </c>
      <c r="BB82" s="28" t="s">
        <v>872</v>
      </c>
      <c r="BC82" s="28" t="s">
        <v>872</v>
      </c>
      <c r="BD82" s="28" t="s">
        <v>872</v>
      </c>
      <c r="BE82" s="28" t="s">
        <v>872</v>
      </c>
      <c r="BF82" s="28" t="s">
        <v>872</v>
      </c>
      <c r="BG82" s="28" t="s">
        <v>872</v>
      </c>
      <c r="BH82" s="28" t="s">
        <v>872</v>
      </c>
    </row>
    <row r="83" spans="1:60" ht="24" outlineLevel="1" x14ac:dyDescent="0.25">
      <c r="A83" s="130" t="s">
        <v>32</v>
      </c>
      <c r="B83" s="131" t="s">
        <v>906</v>
      </c>
      <c r="C83" s="132" t="s">
        <v>872</v>
      </c>
      <c r="D83" s="132" t="s">
        <v>872</v>
      </c>
      <c r="E83" s="132" t="s">
        <v>872</v>
      </c>
      <c r="F83" s="132" t="s">
        <v>872</v>
      </c>
      <c r="G83" s="132" t="s">
        <v>872</v>
      </c>
      <c r="H83" s="132" t="s">
        <v>872</v>
      </c>
      <c r="I83" s="132" t="s">
        <v>872</v>
      </c>
      <c r="J83" s="132" t="s">
        <v>872</v>
      </c>
      <c r="K83" s="132" t="s">
        <v>872</v>
      </c>
      <c r="L83" s="132" t="s">
        <v>872</v>
      </c>
      <c r="M83" s="132" t="s">
        <v>872</v>
      </c>
      <c r="N83" s="132" t="s">
        <v>872</v>
      </c>
      <c r="O83" s="132" t="s">
        <v>872</v>
      </c>
      <c r="P83" s="132" t="s">
        <v>872</v>
      </c>
      <c r="Q83" s="132" t="s">
        <v>872</v>
      </c>
      <c r="R83" s="132" t="s">
        <v>872</v>
      </c>
      <c r="S83" s="132" t="s">
        <v>872</v>
      </c>
      <c r="T83" s="132" t="s">
        <v>872</v>
      </c>
      <c r="U83" s="132" t="s">
        <v>872</v>
      </c>
      <c r="V83" s="132" t="s">
        <v>872</v>
      </c>
      <c r="W83" s="132" t="s">
        <v>872</v>
      </c>
      <c r="X83" s="132" t="s">
        <v>872</v>
      </c>
      <c r="Y83" s="132" t="s">
        <v>872</v>
      </c>
      <c r="Z83" s="132" t="s">
        <v>872</v>
      </c>
      <c r="AA83" s="132" t="s">
        <v>872</v>
      </c>
      <c r="AB83" s="132" t="s">
        <v>872</v>
      </c>
      <c r="AC83" s="132" t="s">
        <v>872</v>
      </c>
      <c r="AD83" s="132" t="s">
        <v>872</v>
      </c>
      <c r="AE83" s="132" t="s">
        <v>872</v>
      </c>
      <c r="AF83" s="132" t="s">
        <v>872</v>
      </c>
      <c r="AG83" s="132" t="s">
        <v>872</v>
      </c>
      <c r="AH83" s="132" t="s">
        <v>872</v>
      </c>
      <c r="AI83" s="132" t="s">
        <v>872</v>
      </c>
      <c r="AJ83" s="132" t="s">
        <v>872</v>
      </c>
      <c r="AK83" s="132" t="s">
        <v>872</v>
      </c>
      <c r="AL83" s="132" t="s">
        <v>872</v>
      </c>
      <c r="AM83" s="132" t="s">
        <v>872</v>
      </c>
      <c r="AN83" s="132" t="s">
        <v>872</v>
      </c>
      <c r="AO83" s="132" t="s">
        <v>872</v>
      </c>
      <c r="AP83" s="132" t="s">
        <v>872</v>
      </c>
      <c r="AQ83" s="132" t="s">
        <v>872</v>
      </c>
      <c r="AR83" s="132" t="s">
        <v>872</v>
      </c>
      <c r="AS83" s="132" t="s">
        <v>872</v>
      </c>
      <c r="AT83" s="132" t="s">
        <v>872</v>
      </c>
      <c r="AU83" s="132" t="s">
        <v>872</v>
      </c>
      <c r="AV83" s="132" t="s">
        <v>872</v>
      </c>
      <c r="AW83" s="132" t="s">
        <v>872</v>
      </c>
      <c r="AX83" s="132" t="s">
        <v>872</v>
      </c>
      <c r="AY83" s="132" t="s">
        <v>872</v>
      </c>
      <c r="AZ83" s="132" t="s">
        <v>872</v>
      </c>
      <c r="BA83" s="132" t="s">
        <v>872</v>
      </c>
      <c r="BB83" s="132" t="s">
        <v>872</v>
      </c>
      <c r="BC83" s="132" t="s">
        <v>872</v>
      </c>
      <c r="BD83" s="132" t="s">
        <v>872</v>
      </c>
      <c r="BE83" s="132" t="s">
        <v>872</v>
      </c>
      <c r="BF83" s="132" t="s">
        <v>872</v>
      </c>
      <c r="BG83" s="132" t="s">
        <v>872</v>
      </c>
      <c r="BH83" s="132" t="s">
        <v>872</v>
      </c>
    </row>
    <row r="84" spans="1:60" ht="23.25" customHeight="1" x14ac:dyDescent="0.25">
      <c r="A84" s="83" t="s">
        <v>504</v>
      </c>
      <c r="B84" s="214" t="s">
        <v>946</v>
      </c>
      <c r="C84" s="288" t="s">
        <v>947</v>
      </c>
      <c r="D84" s="135" t="s">
        <v>872</v>
      </c>
      <c r="E84" s="135" t="s">
        <v>872</v>
      </c>
      <c r="F84" s="135" t="s">
        <v>872</v>
      </c>
      <c r="G84" s="135" t="s">
        <v>872</v>
      </c>
      <c r="H84" s="135" t="s">
        <v>872</v>
      </c>
      <c r="I84" s="135" t="s">
        <v>872</v>
      </c>
      <c r="J84" s="135" t="s">
        <v>872</v>
      </c>
      <c r="K84" s="135" t="s">
        <v>872</v>
      </c>
      <c r="L84" s="135" t="s">
        <v>872</v>
      </c>
      <c r="M84" s="135" t="s">
        <v>872</v>
      </c>
      <c r="N84" s="135" t="s">
        <v>872</v>
      </c>
      <c r="O84" s="135" t="s">
        <v>872</v>
      </c>
      <c r="P84" s="135" t="s">
        <v>872</v>
      </c>
      <c r="Q84" s="135" t="s">
        <v>872</v>
      </c>
      <c r="R84" s="135" t="s">
        <v>872</v>
      </c>
      <c r="S84" s="135" t="s">
        <v>872</v>
      </c>
      <c r="T84" s="135" t="s">
        <v>872</v>
      </c>
      <c r="U84" s="135" t="s">
        <v>872</v>
      </c>
      <c r="V84" s="135" t="s">
        <v>872</v>
      </c>
      <c r="W84" s="135" t="s">
        <v>872</v>
      </c>
      <c r="X84" s="135" t="s">
        <v>872</v>
      </c>
      <c r="Y84" s="135" t="s">
        <v>872</v>
      </c>
      <c r="Z84" s="135" t="s">
        <v>872</v>
      </c>
      <c r="AA84" s="135" t="s">
        <v>872</v>
      </c>
      <c r="AB84" s="135" t="s">
        <v>872</v>
      </c>
      <c r="AC84" s="135" t="s">
        <v>872</v>
      </c>
      <c r="AD84" s="135" t="s">
        <v>872</v>
      </c>
      <c r="AE84" s="135" t="s">
        <v>872</v>
      </c>
      <c r="AF84" s="135" t="s">
        <v>872</v>
      </c>
      <c r="AG84" s="135" t="s">
        <v>872</v>
      </c>
      <c r="AH84" s="135" t="s">
        <v>872</v>
      </c>
      <c r="AI84" s="135" t="s">
        <v>872</v>
      </c>
      <c r="AJ84" s="135" t="s">
        <v>872</v>
      </c>
      <c r="AK84" s="135" t="s">
        <v>872</v>
      </c>
      <c r="AL84" s="135" t="s">
        <v>872</v>
      </c>
      <c r="AM84" s="135" t="s">
        <v>872</v>
      </c>
      <c r="AN84" s="135" t="s">
        <v>872</v>
      </c>
      <c r="AO84" s="135" t="s">
        <v>872</v>
      </c>
      <c r="AP84" s="135" t="s">
        <v>872</v>
      </c>
      <c r="AQ84" s="135" t="s">
        <v>872</v>
      </c>
      <c r="AR84" s="135" t="s">
        <v>872</v>
      </c>
      <c r="AS84" s="135" t="s">
        <v>872</v>
      </c>
      <c r="AT84" s="135" t="s">
        <v>872</v>
      </c>
      <c r="AU84" s="135" t="s">
        <v>872</v>
      </c>
      <c r="AV84" s="135" t="s">
        <v>872</v>
      </c>
      <c r="AW84" s="135" t="s">
        <v>872</v>
      </c>
      <c r="AX84" s="135" t="s">
        <v>872</v>
      </c>
      <c r="AY84" s="135" t="s">
        <v>872</v>
      </c>
      <c r="AZ84" s="135" t="s">
        <v>872</v>
      </c>
      <c r="BA84" s="135" t="s">
        <v>872</v>
      </c>
      <c r="BB84" s="135" t="s">
        <v>872</v>
      </c>
      <c r="BC84" s="135" t="s">
        <v>872</v>
      </c>
      <c r="BD84" s="135" t="s">
        <v>872</v>
      </c>
      <c r="BE84" s="135" t="s">
        <v>872</v>
      </c>
      <c r="BF84" s="135" t="s">
        <v>872</v>
      </c>
      <c r="BG84" s="135" t="s">
        <v>872</v>
      </c>
      <c r="BH84" s="135" t="s">
        <v>872</v>
      </c>
    </row>
    <row r="85" spans="1:60" ht="23.25" customHeight="1" x14ac:dyDescent="0.25">
      <c r="A85" s="83" t="s">
        <v>506</v>
      </c>
      <c r="B85" s="214" t="s">
        <v>948</v>
      </c>
      <c r="C85" s="288" t="s">
        <v>949</v>
      </c>
      <c r="D85" s="135" t="s">
        <v>872</v>
      </c>
      <c r="E85" s="135" t="s">
        <v>872</v>
      </c>
      <c r="F85" s="135" t="s">
        <v>872</v>
      </c>
      <c r="G85" s="135" t="s">
        <v>872</v>
      </c>
      <c r="H85" s="135" t="s">
        <v>872</v>
      </c>
      <c r="I85" s="135" t="s">
        <v>872</v>
      </c>
      <c r="J85" s="135" t="s">
        <v>872</v>
      </c>
      <c r="K85" s="135" t="s">
        <v>872</v>
      </c>
      <c r="L85" s="135" t="s">
        <v>872</v>
      </c>
      <c r="M85" s="135" t="s">
        <v>872</v>
      </c>
      <c r="N85" s="135" t="s">
        <v>872</v>
      </c>
      <c r="O85" s="135" t="s">
        <v>872</v>
      </c>
      <c r="P85" s="135" t="s">
        <v>872</v>
      </c>
      <c r="Q85" s="135" t="s">
        <v>872</v>
      </c>
      <c r="R85" s="135" t="s">
        <v>872</v>
      </c>
      <c r="S85" s="135" t="s">
        <v>872</v>
      </c>
      <c r="T85" s="135" t="s">
        <v>872</v>
      </c>
      <c r="U85" s="135" t="s">
        <v>872</v>
      </c>
      <c r="V85" s="135" t="s">
        <v>872</v>
      </c>
      <c r="W85" s="135" t="s">
        <v>872</v>
      </c>
      <c r="X85" s="135" t="s">
        <v>872</v>
      </c>
      <c r="Y85" s="135" t="s">
        <v>872</v>
      </c>
      <c r="Z85" s="135" t="s">
        <v>872</v>
      </c>
      <c r="AA85" s="135" t="s">
        <v>872</v>
      </c>
      <c r="AB85" s="135" t="s">
        <v>872</v>
      </c>
      <c r="AC85" s="135" t="s">
        <v>872</v>
      </c>
      <c r="AD85" s="135" t="s">
        <v>872</v>
      </c>
      <c r="AE85" s="135" t="s">
        <v>872</v>
      </c>
      <c r="AF85" s="135" t="s">
        <v>872</v>
      </c>
      <c r="AG85" s="135" t="s">
        <v>872</v>
      </c>
      <c r="AH85" s="135" t="s">
        <v>872</v>
      </c>
      <c r="AI85" s="135" t="s">
        <v>872</v>
      </c>
      <c r="AJ85" s="135" t="s">
        <v>872</v>
      </c>
      <c r="AK85" s="135" t="s">
        <v>872</v>
      </c>
      <c r="AL85" s="135" t="s">
        <v>872</v>
      </c>
      <c r="AM85" s="135" t="s">
        <v>872</v>
      </c>
      <c r="AN85" s="135" t="s">
        <v>872</v>
      </c>
      <c r="AO85" s="135" t="s">
        <v>872</v>
      </c>
      <c r="AP85" s="135" t="s">
        <v>872</v>
      </c>
      <c r="AQ85" s="135" t="s">
        <v>872</v>
      </c>
      <c r="AR85" s="135" t="s">
        <v>872</v>
      </c>
      <c r="AS85" s="135" t="s">
        <v>872</v>
      </c>
      <c r="AT85" s="135" t="s">
        <v>872</v>
      </c>
      <c r="AU85" s="135" t="s">
        <v>872</v>
      </c>
      <c r="AV85" s="135" t="s">
        <v>872</v>
      </c>
      <c r="AW85" s="135" t="s">
        <v>872</v>
      </c>
      <c r="AX85" s="135" t="s">
        <v>872</v>
      </c>
      <c r="AY85" s="135" t="s">
        <v>872</v>
      </c>
      <c r="AZ85" s="135" t="s">
        <v>872</v>
      </c>
      <c r="BA85" s="135" t="s">
        <v>872</v>
      </c>
      <c r="BB85" s="135" t="s">
        <v>872</v>
      </c>
      <c r="BC85" s="135" t="s">
        <v>872</v>
      </c>
      <c r="BD85" s="135" t="s">
        <v>872</v>
      </c>
      <c r="BE85" s="135" t="s">
        <v>872</v>
      </c>
      <c r="BF85" s="135" t="s">
        <v>872</v>
      </c>
      <c r="BG85" s="135" t="s">
        <v>872</v>
      </c>
      <c r="BH85" s="135" t="s">
        <v>872</v>
      </c>
    </row>
    <row r="86" spans="1:60" ht="24" customHeight="1" x14ac:dyDescent="0.25">
      <c r="A86" s="123" t="s">
        <v>34</v>
      </c>
      <c r="B86" s="124" t="s">
        <v>907</v>
      </c>
      <c r="C86" s="28" t="s">
        <v>872</v>
      </c>
      <c r="D86" s="28" t="s">
        <v>872</v>
      </c>
      <c r="E86" s="28" t="s">
        <v>872</v>
      </c>
      <c r="F86" s="28" t="s">
        <v>872</v>
      </c>
      <c r="G86" s="28" t="s">
        <v>872</v>
      </c>
      <c r="H86" s="28" t="s">
        <v>872</v>
      </c>
      <c r="I86" s="28" t="s">
        <v>872</v>
      </c>
      <c r="J86" s="28" t="s">
        <v>872</v>
      </c>
      <c r="K86" s="28" t="s">
        <v>872</v>
      </c>
      <c r="L86" s="28" t="s">
        <v>872</v>
      </c>
      <c r="M86" s="28" t="s">
        <v>872</v>
      </c>
      <c r="N86" s="28" t="s">
        <v>872</v>
      </c>
      <c r="O86" s="28" t="s">
        <v>872</v>
      </c>
      <c r="P86" s="28" t="s">
        <v>872</v>
      </c>
      <c r="Q86" s="28" t="s">
        <v>872</v>
      </c>
      <c r="R86" s="28" t="s">
        <v>872</v>
      </c>
      <c r="S86" s="28" t="s">
        <v>872</v>
      </c>
      <c r="T86" s="28" t="s">
        <v>872</v>
      </c>
      <c r="U86" s="28" t="s">
        <v>872</v>
      </c>
      <c r="V86" s="28" t="s">
        <v>872</v>
      </c>
      <c r="W86" s="28" t="s">
        <v>872</v>
      </c>
      <c r="X86" s="28" t="s">
        <v>872</v>
      </c>
      <c r="Y86" s="28" t="s">
        <v>872</v>
      </c>
      <c r="Z86" s="28" t="s">
        <v>872</v>
      </c>
      <c r="AA86" s="28" t="s">
        <v>872</v>
      </c>
      <c r="AB86" s="28" t="s">
        <v>872</v>
      </c>
      <c r="AC86" s="28" t="s">
        <v>872</v>
      </c>
      <c r="AD86" s="28" t="s">
        <v>872</v>
      </c>
      <c r="AE86" s="28" t="s">
        <v>872</v>
      </c>
      <c r="AF86" s="28" t="s">
        <v>872</v>
      </c>
      <c r="AG86" s="28" t="s">
        <v>872</v>
      </c>
      <c r="AH86" s="28" t="s">
        <v>872</v>
      </c>
      <c r="AI86" s="28" t="s">
        <v>872</v>
      </c>
      <c r="AJ86" s="28" t="s">
        <v>872</v>
      </c>
      <c r="AK86" s="28" t="s">
        <v>872</v>
      </c>
      <c r="AL86" s="28" t="s">
        <v>872</v>
      </c>
      <c r="AM86" s="28" t="s">
        <v>872</v>
      </c>
      <c r="AN86" s="28" t="s">
        <v>872</v>
      </c>
      <c r="AO86" s="28" t="s">
        <v>872</v>
      </c>
      <c r="AP86" s="28" t="s">
        <v>872</v>
      </c>
      <c r="AQ86" s="28" t="s">
        <v>872</v>
      </c>
      <c r="AR86" s="28" t="s">
        <v>872</v>
      </c>
      <c r="AS86" s="28" t="s">
        <v>872</v>
      </c>
      <c r="AT86" s="28" t="s">
        <v>872</v>
      </c>
      <c r="AU86" s="28" t="s">
        <v>872</v>
      </c>
      <c r="AV86" s="28" t="s">
        <v>872</v>
      </c>
      <c r="AW86" s="28" t="s">
        <v>872</v>
      </c>
      <c r="AX86" s="28" t="s">
        <v>872</v>
      </c>
      <c r="AY86" s="28" t="s">
        <v>872</v>
      </c>
      <c r="AZ86" s="28" t="s">
        <v>872</v>
      </c>
      <c r="BA86" s="28" t="s">
        <v>872</v>
      </c>
      <c r="BB86" s="28" t="s">
        <v>872</v>
      </c>
      <c r="BC86" s="28" t="s">
        <v>872</v>
      </c>
      <c r="BD86" s="28" t="s">
        <v>872</v>
      </c>
      <c r="BE86" s="28" t="s">
        <v>872</v>
      </c>
      <c r="BF86" s="28" t="s">
        <v>872</v>
      </c>
      <c r="BG86" s="28" t="s">
        <v>872</v>
      </c>
      <c r="BH86" s="28" t="s">
        <v>872</v>
      </c>
    </row>
    <row r="87" spans="1:60" ht="24" x14ac:dyDescent="0.25">
      <c r="A87" s="123" t="s">
        <v>36</v>
      </c>
      <c r="B87" s="124" t="s">
        <v>908</v>
      </c>
      <c r="C87" s="28" t="s">
        <v>872</v>
      </c>
      <c r="D87" s="28" t="s">
        <v>872</v>
      </c>
      <c r="E87" s="28" t="s">
        <v>872</v>
      </c>
      <c r="F87" s="28" t="s">
        <v>872</v>
      </c>
      <c r="G87" s="28" t="s">
        <v>872</v>
      </c>
      <c r="H87" s="28" t="s">
        <v>872</v>
      </c>
      <c r="I87" s="28" t="s">
        <v>872</v>
      </c>
      <c r="J87" s="28" t="s">
        <v>872</v>
      </c>
      <c r="K87" s="28" t="s">
        <v>872</v>
      </c>
      <c r="L87" s="28" t="s">
        <v>872</v>
      </c>
      <c r="M87" s="28" t="s">
        <v>872</v>
      </c>
      <c r="N87" s="28" t="s">
        <v>872</v>
      </c>
      <c r="O87" s="28" t="s">
        <v>872</v>
      </c>
      <c r="P87" s="28" t="s">
        <v>872</v>
      </c>
      <c r="Q87" s="28" t="s">
        <v>872</v>
      </c>
      <c r="R87" s="28" t="s">
        <v>872</v>
      </c>
      <c r="S87" s="28" t="s">
        <v>872</v>
      </c>
      <c r="T87" s="28" t="s">
        <v>872</v>
      </c>
      <c r="U87" s="28" t="s">
        <v>872</v>
      </c>
      <c r="V87" s="28" t="s">
        <v>872</v>
      </c>
      <c r="W87" s="28" t="s">
        <v>872</v>
      </c>
      <c r="X87" s="28" t="s">
        <v>872</v>
      </c>
      <c r="Y87" s="28" t="s">
        <v>872</v>
      </c>
      <c r="Z87" s="28" t="s">
        <v>872</v>
      </c>
      <c r="AA87" s="28" t="s">
        <v>872</v>
      </c>
      <c r="AB87" s="28" t="s">
        <v>872</v>
      </c>
      <c r="AC87" s="28" t="s">
        <v>872</v>
      </c>
      <c r="AD87" s="28" t="s">
        <v>872</v>
      </c>
      <c r="AE87" s="28" t="s">
        <v>872</v>
      </c>
      <c r="AF87" s="28" t="s">
        <v>872</v>
      </c>
      <c r="AG87" s="28" t="s">
        <v>872</v>
      </c>
      <c r="AH87" s="28" t="s">
        <v>872</v>
      </c>
      <c r="AI87" s="28" t="s">
        <v>872</v>
      </c>
      <c r="AJ87" s="28" t="s">
        <v>872</v>
      </c>
      <c r="AK87" s="28" t="s">
        <v>872</v>
      </c>
      <c r="AL87" s="28" t="s">
        <v>872</v>
      </c>
      <c r="AM87" s="28" t="s">
        <v>872</v>
      </c>
      <c r="AN87" s="28" t="s">
        <v>872</v>
      </c>
      <c r="AO87" s="28" t="s">
        <v>872</v>
      </c>
      <c r="AP87" s="28" t="s">
        <v>872</v>
      </c>
      <c r="AQ87" s="28" t="s">
        <v>872</v>
      </c>
      <c r="AR87" s="28" t="s">
        <v>872</v>
      </c>
      <c r="AS87" s="28" t="s">
        <v>872</v>
      </c>
      <c r="AT87" s="28" t="s">
        <v>872</v>
      </c>
      <c r="AU87" s="28" t="s">
        <v>872</v>
      </c>
      <c r="AV87" s="28" t="s">
        <v>872</v>
      </c>
      <c r="AW87" s="28" t="s">
        <v>872</v>
      </c>
      <c r="AX87" s="28" t="s">
        <v>872</v>
      </c>
      <c r="AY87" s="28" t="s">
        <v>872</v>
      </c>
      <c r="AZ87" s="28" t="s">
        <v>872</v>
      </c>
      <c r="BA87" s="28" t="s">
        <v>872</v>
      </c>
      <c r="BB87" s="28" t="s">
        <v>872</v>
      </c>
      <c r="BC87" s="28" t="s">
        <v>872</v>
      </c>
      <c r="BD87" s="28" t="s">
        <v>872</v>
      </c>
      <c r="BE87" s="28" t="s">
        <v>872</v>
      </c>
      <c r="BF87" s="28" t="s">
        <v>872</v>
      </c>
      <c r="BG87" s="28" t="s">
        <v>872</v>
      </c>
      <c r="BH87" s="28" t="s">
        <v>872</v>
      </c>
    </row>
  </sheetData>
  <mergeCells count="43">
    <mergeCell ref="X18:AO18"/>
    <mergeCell ref="BC20:BG22"/>
    <mergeCell ref="BH20:BH23"/>
    <mergeCell ref="E21:AC21"/>
    <mergeCell ref="AD21:BB21"/>
    <mergeCell ref="E22:I22"/>
    <mergeCell ref="J22:N22"/>
    <mergeCell ref="O22:S22"/>
    <mergeCell ref="T22:X22"/>
    <mergeCell ref="Y22:AC22"/>
    <mergeCell ref="AD22:AH22"/>
    <mergeCell ref="V10:W10"/>
    <mergeCell ref="X10:Y10"/>
    <mergeCell ref="Z10:AA10"/>
    <mergeCell ref="V12:AW12"/>
    <mergeCell ref="A20:A23"/>
    <mergeCell ref="B20:B23"/>
    <mergeCell ref="C20:C23"/>
    <mergeCell ref="D20:D23"/>
    <mergeCell ref="E20:BB20"/>
    <mergeCell ref="AI22:AM22"/>
    <mergeCell ref="AX22:BB22"/>
    <mergeCell ref="V13:AM13"/>
    <mergeCell ref="Z15:AA15"/>
    <mergeCell ref="Y17:AO17"/>
    <mergeCell ref="AN22:AR22"/>
    <mergeCell ref="AS22:AW22"/>
    <mergeCell ref="HU7:HW7"/>
    <mergeCell ref="HE4:IB4"/>
    <mergeCell ref="HA5:IB5"/>
    <mergeCell ref="BD2:BH2"/>
    <mergeCell ref="A9:BH9"/>
    <mergeCell ref="BA4:BH4"/>
    <mergeCell ref="BA5:BH5"/>
    <mergeCell ref="BA6:BH6"/>
    <mergeCell ref="BA7:BH7"/>
    <mergeCell ref="BA8:BH8"/>
    <mergeCell ref="HA6:IB6"/>
    <mergeCell ref="GZ7:HA7"/>
    <mergeCell ref="HB7:HD7"/>
    <mergeCell ref="HE7:HF7"/>
    <mergeCell ref="HG7:HQ7"/>
    <mergeCell ref="HR7:HT7"/>
  </mergeCells>
  <pageMargins left="0.11811023622047245" right="0.11811023622047245" top="0.19685039370078741" bottom="0.19685039370078741" header="0.31496062992125984" footer="0.31496062992125984"/>
  <pageSetup paperSize="9" scale="66" fitToHeight="0" orientation="landscape" r:id="rId1"/>
  <rowBreaks count="1" manualBreakCount="1">
    <brk id="52" max="5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B88"/>
  <sheetViews>
    <sheetView view="pageBreakPreview" topLeftCell="A23" zoomScale="96" zoomScaleNormal="115" zoomScaleSheetLayoutView="96" workbookViewId="0">
      <selection activeCell="AK98" sqref="AK98"/>
    </sheetView>
  </sheetViews>
  <sheetFormatPr defaultRowHeight="15.75" outlineLevelRow="1" x14ac:dyDescent="0.25"/>
  <cols>
    <col min="1" max="1" width="6.28515625" style="1" customWidth="1"/>
    <col min="2" max="2" width="37.5703125" style="1" customWidth="1"/>
    <col min="3" max="3" width="9.85546875" style="206" customWidth="1"/>
    <col min="4" max="4" width="5.7109375" style="1" customWidth="1"/>
    <col min="5" max="5" width="4.42578125" style="1" customWidth="1"/>
    <col min="6" max="6" width="4.5703125" style="1" customWidth="1"/>
    <col min="7" max="7" width="4.85546875" style="1" customWidth="1"/>
    <col min="8" max="8" width="5.28515625" style="1" customWidth="1"/>
    <col min="9" max="9" width="4.42578125" style="1" customWidth="1"/>
    <col min="10" max="10" width="3.85546875" style="1" customWidth="1"/>
    <col min="11" max="11" width="4.28515625" style="1" customWidth="1"/>
    <col min="12" max="12" width="4.42578125" style="1" customWidth="1"/>
    <col min="13" max="13" width="4.140625" style="1" bestFit="1" customWidth="1"/>
    <col min="14" max="14" width="4.42578125" style="1" customWidth="1"/>
    <col min="15" max="15" width="4" style="1" customWidth="1"/>
    <col min="16" max="16" width="4.140625" style="1" bestFit="1" customWidth="1"/>
    <col min="17" max="17" width="4.7109375" style="1" customWidth="1"/>
    <col min="18" max="19" width="4" style="1" customWidth="1"/>
    <col min="20" max="20" width="3.85546875" style="1" customWidth="1"/>
    <col min="21" max="21" width="4.140625" style="1" customWidth="1"/>
    <col min="22" max="22" width="4.7109375" style="1" customWidth="1"/>
    <col min="23" max="23" width="3.42578125" style="1" customWidth="1"/>
    <col min="24" max="24" width="3.5703125" style="1" customWidth="1"/>
    <col min="25" max="25" width="4" style="1" customWidth="1"/>
    <col min="26" max="26" width="4.140625" style="1" customWidth="1"/>
    <col min="27" max="27" width="4.5703125" style="1" customWidth="1"/>
    <col min="28" max="28" width="4.28515625" style="1" customWidth="1"/>
    <col min="29" max="29" width="4" style="1" customWidth="1"/>
    <col min="30" max="30" width="7" style="1" bestFit="1" customWidth="1"/>
    <col min="31" max="31" width="5.5703125" style="1" customWidth="1"/>
    <col min="32" max="32" width="6.7109375" style="1" customWidth="1"/>
    <col min="33" max="33" width="5.42578125" style="1" customWidth="1"/>
    <col min="34" max="34" width="4.85546875" style="1" customWidth="1"/>
    <col min="35" max="35" width="4" style="1" customWidth="1"/>
    <col min="36" max="36" width="4.5703125" style="1" customWidth="1"/>
    <col min="37" max="37" width="4.42578125" style="1" customWidth="1"/>
    <col min="38" max="38" width="5.140625" style="1" customWidth="1"/>
    <col min="39" max="39" width="4.85546875" style="1" customWidth="1"/>
    <col min="40" max="41" width="4.7109375" style="1" customWidth="1"/>
    <col min="42" max="42" width="5.28515625" style="1" customWidth="1"/>
    <col min="43" max="43" width="4.42578125" style="1" customWidth="1"/>
    <col min="44" max="44" width="4.7109375" style="1" customWidth="1"/>
    <col min="45" max="45" width="4.5703125" style="1" customWidth="1"/>
    <col min="46" max="50" width="4.28515625" style="1" customWidth="1"/>
    <col min="51" max="55" width="4.140625" style="1" customWidth="1"/>
    <col min="56" max="16384" width="9.140625" style="1"/>
  </cols>
  <sheetData>
    <row r="1" spans="1:236" s="54" customFormat="1" ht="10.5" x14ac:dyDescent="0.2">
      <c r="C1" s="203"/>
      <c r="BC1" s="55" t="s">
        <v>813</v>
      </c>
    </row>
    <row r="2" spans="1:236" s="54" customFormat="1" ht="21" customHeight="1" x14ac:dyDescent="0.2">
      <c r="C2" s="203"/>
      <c r="AX2" s="375" t="s">
        <v>3</v>
      </c>
      <c r="AY2" s="375"/>
      <c r="AZ2" s="375"/>
      <c r="BA2" s="375"/>
      <c r="BB2" s="375"/>
      <c r="BC2" s="375"/>
    </row>
    <row r="3" spans="1:236" s="3" customFormat="1" ht="14.25" customHeight="1" x14ac:dyDescent="0.2">
      <c r="C3" s="204"/>
      <c r="T3" s="5"/>
      <c r="U3" s="5"/>
      <c r="V3" s="5"/>
    </row>
    <row r="4" spans="1:236" s="170" customFormat="1" ht="24" customHeight="1" x14ac:dyDescent="0.2">
      <c r="C4" s="205"/>
      <c r="AV4" s="399" t="s">
        <v>911</v>
      </c>
      <c r="AW4" s="399"/>
      <c r="AX4" s="399"/>
      <c r="AY4" s="399"/>
      <c r="AZ4" s="399"/>
      <c r="BA4" s="399"/>
      <c r="BB4" s="399"/>
      <c r="BC4" s="399"/>
      <c r="HE4" s="313"/>
      <c r="HF4" s="313"/>
      <c r="HG4" s="313"/>
      <c r="HH4" s="313"/>
      <c r="HI4" s="313"/>
      <c r="HJ4" s="313"/>
      <c r="HK4" s="313"/>
      <c r="HL4" s="313"/>
      <c r="HM4" s="313"/>
      <c r="HN4" s="313"/>
      <c r="HO4" s="313"/>
      <c r="HP4" s="313"/>
      <c r="HQ4" s="313"/>
      <c r="HR4" s="313"/>
      <c r="HS4" s="313"/>
      <c r="HT4" s="313"/>
      <c r="HU4" s="313"/>
      <c r="HV4" s="313"/>
      <c r="HW4" s="313"/>
      <c r="HX4" s="313"/>
      <c r="HY4" s="313"/>
      <c r="HZ4" s="313"/>
      <c r="IA4" s="313"/>
      <c r="IB4" s="313"/>
    </row>
    <row r="5" spans="1:236" s="170" customFormat="1" ht="12.75" customHeight="1" x14ac:dyDescent="0.2">
      <c r="C5" s="205"/>
      <c r="AV5" s="400" t="s">
        <v>922</v>
      </c>
      <c r="AW5" s="400"/>
      <c r="AX5" s="400"/>
      <c r="AY5" s="400"/>
      <c r="AZ5" s="400"/>
      <c r="BA5" s="400"/>
      <c r="BB5" s="400"/>
      <c r="BC5" s="400"/>
      <c r="GZ5" s="172"/>
      <c r="HA5" s="314"/>
      <c r="HB5" s="314"/>
      <c r="HC5" s="314"/>
      <c r="HD5" s="314"/>
      <c r="HE5" s="314"/>
      <c r="HF5" s="314"/>
      <c r="HG5" s="314"/>
      <c r="HH5" s="314"/>
      <c r="HI5" s="314"/>
      <c r="HJ5" s="314"/>
      <c r="HK5" s="314"/>
      <c r="HL5" s="314"/>
      <c r="HM5" s="314"/>
      <c r="HN5" s="314"/>
      <c r="HO5" s="314"/>
      <c r="HP5" s="314"/>
      <c r="HQ5" s="314"/>
      <c r="HR5" s="314"/>
      <c r="HS5" s="314"/>
      <c r="HT5" s="314"/>
      <c r="HU5" s="314"/>
      <c r="HV5" s="314"/>
      <c r="HW5" s="314"/>
      <c r="HX5" s="314"/>
      <c r="HY5" s="314"/>
      <c r="HZ5" s="314"/>
      <c r="IA5" s="314"/>
      <c r="IB5" s="314"/>
    </row>
    <row r="6" spans="1:236" s="170" customFormat="1" ht="12.75" customHeight="1" x14ac:dyDescent="0.2">
      <c r="C6" s="205"/>
      <c r="AV6" s="419" t="s">
        <v>916</v>
      </c>
      <c r="AW6" s="419"/>
      <c r="AX6" s="419"/>
      <c r="AY6" s="419"/>
      <c r="AZ6" s="419"/>
      <c r="BA6" s="419"/>
      <c r="BB6" s="419"/>
      <c r="BC6" s="419"/>
      <c r="HA6" s="315"/>
      <c r="HB6" s="315"/>
      <c r="HC6" s="315"/>
      <c r="HD6" s="315"/>
      <c r="HE6" s="315"/>
      <c r="HF6" s="315"/>
      <c r="HG6" s="315"/>
      <c r="HH6" s="315"/>
      <c r="HI6" s="315"/>
      <c r="HJ6" s="315"/>
      <c r="HK6" s="315"/>
      <c r="HL6" s="315"/>
      <c r="HM6" s="315"/>
      <c r="HN6" s="315"/>
      <c r="HO6" s="315"/>
      <c r="HP6" s="315"/>
      <c r="HQ6" s="315"/>
      <c r="HR6" s="315"/>
      <c r="HS6" s="315"/>
      <c r="HT6" s="315"/>
      <c r="HU6" s="315"/>
      <c r="HV6" s="315"/>
      <c r="HW6" s="315"/>
      <c r="HX6" s="315"/>
      <c r="HY6" s="315"/>
      <c r="HZ6" s="315"/>
      <c r="IA6" s="315"/>
      <c r="IB6" s="315"/>
    </row>
    <row r="7" spans="1:236" s="170" customFormat="1" ht="12.75" customHeight="1" x14ac:dyDescent="0.2">
      <c r="C7" s="205"/>
      <c r="AV7" s="400" t="s">
        <v>960</v>
      </c>
      <c r="AW7" s="400"/>
      <c r="AX7" s="400"/>
      <c r="AY7" s="400"/>
      <c r="AZ7" s="400"/>
      <c r="BA7" s="400"/>
      <c r="BB7" s="400"/>
      <c r="BC7" s="400"/>
      <c r="GW7" s="174"/>
      <c r="GX7" s="174"/>
      <c r="GY7" s="174"/>
      <c r="GZ7" s="314"/>
      <c r="HA7" s="314"/>
      <c r="HB7" s="324"/>
      <c r="HC7" s="324"/>
      <c r="HD7" s="324"/>
      <c r="HE7" s="329"/>
      <c r="HF7" s="329"/>
      <c r="HG7" s="324"/>
      <c r="HH7" s="324"/>
      <c r="HI7" s="324"/>
      <c r="HJ7" s="324"/>
      <c r="HK7" s="324"/>
      <c r="HL7" s="324"/>
      <c r="HM7" s="324"/>
      <c r="HN7" s="324"/>
      <c r="HO7" s="324"/>
      <c r="HP7" s="324"/>
      <c r="HQ7" s="324"/>
      <c r="HR7" s="314"/>
      <c r="HS7" s="314"/>
      <c r="HT7" s="314"/>
      <c r="HU7" s="312"/>
      <c r="HV7" s="312"/>
      <c r="HW7" s="312"/>
      <c r="HY7" s="173"/>
      <c r="IB7" s="173"/>
    </row>
    <row r="8" spans="1:236" s="170" customFormat="1" ht="12.75" customHeight="1" x14ac:dyDescent="0.2">
      <c r="C8" s="205"/>
      <c r="AV8" s="420" t="s">
        <v>913</v>
      </c>
      <c r="AW8" s="420"/>
      <c r="AX8" s="420"/>
      <c r="AY8" s="420"/>
      <c r="AZ8" s="420"/>
      <c r="BA8" s="420"/>
      <c r="BB8" s="420"/>
      <c r="BC8" s="420"/>
      <c r="IB8" s="171"/>
    </row>
    <row r="9" spans="1:236" s="54" customFormat="1" ht="9.75" customHeight="1" x14ac:dyDescent="0.2">
      <c r="A9" s="418" t="s">
        <v>814</v>
      </c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8"/>
      <c r="AL9" s="418"/>
      <c r="AM9" s="418"/>
      <c r="AN9" s="418"/>
      <c r="AO9" s="418"/>
      <c r="AP9" s="418"/>
      <c r="AQ9" s="418"/>
      <c r="AR9" s="418"/>
      <c r="AS9" s="418"/>
      <c r="AT9" s="418"/>
      <c r="AU9" s="418"/>
      <c r="AV9" s="418"/>
      <c r="AW9" s="418"/>
      <c r="AX9" s="418"/>
      <c r="AY9" s="418"/>
      <c r="AZ9" s="418"/>
      <c r="BA9" s="418"/>
      <c r="BB9" s="418"/>
      <c r="BC9" s="418"/>
    </row>
    <row r="10" spans="1:236" s="54" customFormat="1" ht="12.75" x14ac:dyDescent="0.2">
      <c r="C10" s="203"/>
      <c r="U10" s="55" t="s">
        <v>693</v>
      </c>
      <c r="V10" s="320" t="str">
        <f>Ф16!V10</f>
        <v>II</v>
      </c>
      <c r="W10" s="377"/>
      <c r="X10" s="418" t="s">
        <v>725</v>
      </c>
      <c r="Y10" s="418"/>
      <c r="Z10" s="320" t="str">
        <f>Ф16!Z10</f>
        <v>2022</v>
      </c>
      <c r="AA10" s="377"/>
      <c r="AB10" s="54" t="s">
        <v>695</v>
      </c>
    </row>
    <row r="11" spans="1:236" ht="9" customHeight="1" x14ac:dyDescent="0.25"/>
    <row r="12" spans="1:236" s="54" customFormat="1" ht="12.75" x14ac:dyDescent="0.2">
      <c r="C12" s="203"/>
      <c r="V12" s="71" t="s">
        <v>696</v>
      </c>
      <c r="W12" s="168" t="str">
        <f>Ф16!V12</f>
        <v>Общество с ограниченной ответственностью "Дальневосточная энергосетевая компания"</v>
      </c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236" s="59" customFormat="1" ht="10.5" customHeight="1" x14ac:dyDescent="0.15">
      <c r="C13" s="207"/>
      <c r="W13" s="378" t="s">
        <v>4</v>
      </c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8"/>
      <c r="AJ13" s="378"/>
      <c r="AK13" s="378"/>
      <c r="AL13" s="60"/>
      <c r="AM13" s="60"/>
      <c r="AN13" s="60"/>
      <c r="AO13" s="60"/>
    </row>
    <row r="14" spans="1:236" ht="9" customHeight="1" x14ac:dyDescent="0.25"/>
    <row r="15" spans="1:236" s="54" customFormat="1" ht="12.75" x14ac:dyDescent="0.2">
      <c r="C15" s="203"/>
      <c r="Y15" s="55" t="s">
        <v>697</v>
      </c>
      <c r="Z15" s="320" t="str">
        <f>Ф16!Z15</f>
        <v>2022</v>
      </c>
      <c r="AA15" s="377"/>
      <c r="AB15" s="54" t="s">
        <v>5</v>
      </c>
    </row>
    <row r="16" spans="1:236" ht="9" customHeight="1" x14ac:dyDescent="0.25"/>
    <row r="17" spans="1:55" s="54" customFormat="1" ht="12.75" customHeight="1" x14ac:dyDescent="0.2">
      <c r="C17" s="203"/>
      <c r="X17" s="55" t="s">
        <v>698</v>
      </c>
      <c r="Y17" s="446" t="str">
        <f>Ф16!Y17</f>
        <v>Приказом Министерства энергетики и газоснабжения Приморского края от 19.10.2021 г. № 45пр-179.</v>
      </c>
      <c r="Z17" s="446"/>
      <c r="AA17" s="446"/>
      <c r="AB17" s="446"/>
      <c r="AC17" s="446"/>
      <c r="AD17" s="446"/>
      <c r="AE17" s="446"/>
      <c r="AF17" s="446"/>
      <c r="AG17" s="446"/>
      <c r="AH17" s="446"/>
      <c r="AI17" s="446"/>
      <c r="AJ17" s="446"/>
      <c r="AK17" s="446"/>
      <c r="AL17" s="446"/>
      <c r="AM17" s="446"/>
      <c r="AN17" s="446"/>
      <c r="AO17" s="446"/>
      <c r="AP17" s="446"/>
      <c r="AQ17" s="446"/>
    </row>
    <row r="18" spans="1:55" s="59" customFormat="1" ht="8.25" x14ac:dyDescent="0.15">
      <c r="C18" s="207"/>
      <c r="Y18" s="378" t="s">
        <v>6</v>
      </c>
      <c r="Z18" s="378"/>
      <c r="AA18" s="378"/>
      <c r="AB18" s="378"/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378"/>
      <c r="AN18" s="60"/>
      <c r="AO18" s="60"/>
      <c r="AP18" s="60"/>
    </row>
    <row r="19" spans="1:55" s="54" customFormat="1" ht="9" customHeight="1" x14ac:dyDescent="0.2">
      <c r="C19" s="203"/>
      <c r="E19" s="61"/>
      <c r="F19" s="61"/>
      <c r="G19" s="61"/>
      <c r="H19" s="61"/>
      <c r="I19" s="61"/>
    </row>
    <row r="20" spans="1:55" s="59" customFormat="1" ht="15" customHeight="1" x14ac:dyDescent="0.15">
      <c r="A20" s="424" t="s">
        <v>699</v>
      </c>
      <c r="B20" s="424" t="s">
        <v>700</v>
      </c>
      <c r="C20" s="424" t="s">
        <v>701</v>
      </c>
      <c r="D20" s="429" t="s">
        <v>930</v>
      </c>
      <c r="E20" s="430"/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  <c r="V20" s="430"/>
      <c r="W20" s="430"/>
      <c r="X20" s="430"/>
      <c r="Y20" s="430"/>
      <c r="Z20" s="430"/>
      <c r="AA20" s="430"/>
      <c r="AB20" s="430"/>
      <c r="AC20" s="431"/>
      <c r="AD20" s="426" t="s">
        <v>963</v>
      </c>
      <c r="AE20" s="427"/>
      <c r="AF20" s="427"/>
      <c r="AG20" s="427"/>
      <c r="AH20" s="427"/>
      <c r="AI20" s="427"/>
      <c r="AJ20" s="427"/>
      <c r="AK20" s="427"/>
      <c r="AL20" s="427"/>
      <c r="AM20" s="427"/>
      <c r="AN20" s="427"/>
      <c r="AO20" s="427"/>
      <c r="AP20" s="427"/>
      <c r="AQ20" s="427"/>
      <c r="AR20" s="427"/>
      <c r="AS20" s="427"/>
      <c r="AT20" s="427"/>
      <c r="AU20" s="427"/>
      <c r="AV20" s="427"/>
      <c r="AW20" s="427"/>
      <c r="AX20" s="427"/>
      <c r="AY20" s="427"/>
      <c r="AZ20" s="427"/>
      <c r="BA20" s="427"/>
      <c r="BB20" s="427"/>
      <c r="BC20" s="428"/>
    </row>
    <row r="21" spans="1:55" s="59" customFormat="1" ht="15" customHeight="1" x14ac:dyDescent="0.15">
      <c r="A21" s="425"/>
      <c r="B21" s="425"/>
      <c r="C21" s="425"/>
      <c r="D21" s="75" t="s">
        <v>0</v>
      </c>
      <c r="E21" s="440" t="s">
        <v>1</v>
      </c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  <c r="T21" s="441"/>
      <c r="U21" s="441"/>
      <c r="V21" s="441"/>
      <c r="W21" s="441"/>
      <c r="X21" s="441"/>
      <c r="Y21" s="441"/>
      <c r="Z21" s="441"/>
      <c r="AA21" s="441"/>
      <c r="AB21" s="441"/>
      <c r="AC21" s="442"/>
      <c r="AD21" s="72" t="s">
        <v>0</v>
      </c>
      <c r="AE21" s="429" t="s">
        <v>1</v>
      </c>
      <c r="AF21" s="430"/>
      <c r="AG21" s="430"/>
      <c r="AH21" s="430"/>
      <c r="AI21" s="430"/>
      <c r="AJ21" s="430"/>
      <c r="AK21" s="430"/>
      <c r="AL21" s="430"/>
      <c r="AM21" s="430"/>
      <c r="AN21" s="430"/>
      <c r="AO21" s="430"/>
      <c r="AP21" s="430"/>
      <c r="AQ21" s="430"/>
      <c r="AR21" s="430"/>
      <c r="AS21" s="430"/>
      <c r="AT21" s="430"/>
      <c r="AU21" s="430"/>
      <c r="AV21" s="430"/>
      <c r="AW21" s="430"/>
      <c r="AX21" s="430"/>
      <c r="AY21" s="430"/>
      <c r="AZ21" s="430"/>
      <c r="BA21" s="430"/>
      <c r="BB21" s="430"/>
      <c r="BC21" s="431"/>
    </row>
    <row r="22" spans="1:55" s="59" customFormat="1" ht="15" customHeight="1" x14ac:dyDescent="0.15">
      <c r="A22" s="425"/>
      <c r="B22" s="425"/>
      <c r="C22" s="425"/>
      <c r="D22" s="424" t="s">
        <v>706</v>
      </c>
      <c r="E22" s="429" t="s">
        <v>706</v>
      </c>
      <c r="F22" s="430"/>
      <c r="G22" s="430"/>
      <c r="H22" s="430"/>
      <c r="I22" s="431"/>
      <c r="J22" s="429" t="s">
        <v>707</v>
      </c>
      <c r="K22" s="430"/>
      <c r="L22" s="430"/>
      <c r="M22" s="430"/>
      <c r="N22" s="431"/>
      <c r="O22" s="429" t="s">
        <v>708</v>
      </c>
      <c r="P22" s="430"/>
      <c r="Q22" s="430"/>
      <c r="R22" s="430"/>
      <c r="S22" s="431"/>
      <c r="T22" s="429" t="s">
        <v>709</v>
      </c>
      <c r="U22" s="430"/>
      <c r="V22" s="430"/>
      <c r="W22" s="430"/>
      <c r="X22" s="431"/>
      <c r="Y22" s="429" t="s">
        <v>710</v>
      </c>
      <c r="Z22" s="430"/>
      <c r="AA22" s="430"/>
      <c r="AB22" s="430"/>
      <c r="AC22" s="431"/>
      <c r="AD22" s="443" t="s">
        <v>706</v>
      </c>
      <c r="AE22" s="429" t="s">
        <v>706</v>
      </c>
      <c r="AF22" s="430"/>
      <c r="AG22" s="430"/>
      <c r="AH22" s="430"/>
      <c r="AI22" s="431"/>
      <c r="AJ22" s="429" t="s">
        <v>707</v>
      </c>
      <c r="AK22" s="430"/>
      <c r="AL22" s="430"/>
      <c r="AM22" s="430"/>
      <c r="AN22" s="431"/>
      <c r="AO22" s="429" t="s">
        <v>708</v>
      </c>
      <c r="AP22" s="430"/>
      <c r="AQ22" s="430"/>
      <c r="AR22" s="430"/>
      <c r="AS22" s="431"/>
      <c r="AT22" s="429" t="s">
        <v>709</v>
      </c>
      <c r="AU22" s="430"/>
      <c r="AV22" s="430"/>
      <c r="AW22" s="430"/>
      <c r="AX22" s="431"/>
      <c r="AY22" s="429" t="s">
        <v>710</v>
      </c>
      <c r="AZ22" s="430"/>
      <c r="BA22" s="430"/>
      <c r="BB22" s="430"/>
      <c r="BC22" s="431"/>
    </row>
    <row r="23" spans="1:55" s="59" customFormat="1" ht="108.75" customHeight="1" x14ac:dyDescent="0.15">
      <c r="A23" s="425"/>
      <c r="B23" s="425"/>
      <c r="C23" s="425"/>
      <c r="D23" s="445"/>
      <c r="E23" s="73" t="s">
        <v>815</v>
      </c>
      <c r="F23" s="73" t="s">
        <v>816</v>
      </c>
      <c r="G23" s="73" t="s">
        <v>817</v>
      </c>
      <c r="H23" s="73" t="s">
        <v>818</v>
      </c>
      <c r="I23" s="73" t="s">
        <v>819</v>
      </c>
      <c r="J23" s="73" t="s">
        <v>815</v>
      </c>
      <c r="K23" s="73" t="s">
        <v>816</v>
      </c>
      <c r="L23" s="73" t="s">
        <v>817</v>
      </c>
      <c r="M23" s="73" t="s">
        <v>818</v>
      </c>
      <c r="N23" s="73" t="s">
        <v>819</v>
      </c>
      <c r="O23" s="73" t="s">
        <v>815</v>
      </c>
      <c r="P23" s="73" t="s">
        <v>816</v>
      </c>
      <c r="Q23" s="73" t="s">
        <v>817</v>
      </c>
      <c r="R23" s="73" t="s">
        <v>818</v>
      </c>
      <c r="S23" s="73" t="s">
        <v>819</v>
      </c>
      <c r="T23" s="73" t="s">
        <v>815</v>
      </c>
      <c r="U23" s="73" t="s">
        <v>816</v>
      </c>
      <c r="V23" s="73" t="s">
        <v>817</v>
      </c>
      <c r="W23" s="73" t="s">
        <v>818</v>
      </c>
      <c r="X23" s="73" t="s">
        <v>819</v>
      </c>
      <c r="Y23" s="73" t="s">
        <v>815</v>
      </c>
      <c r="Z23" s="73" t="s">
        <v>816</v>
      </c>
      <c r="AA23" s="73" t="s">
        <v>817</v>
      </c>
      <c r="AB23" s="73" t="s">
        <v>818</v>
      </c>
      <c r="AC23" s="73" t="s">
        <v>819</v>
      </c>
      <c r="AD23" s="444"/>
      <c r="AE23" s="73" t="s">
        <v>815</v>
      </c>
      <c r="AF23" s="73" t="s">
        <v>816</v>
      </c>
      <c r="AG23" s="73" t="s">
        <v>817</v>
      </c>
      <c r="AH23" s="73" t="s">
        <v>818</v>
      </c>
      <c r="AI23" s="73" t="s">
        <v>819</v>
      </c>
      <c r="AJ23" s="73" t="s">
        <v>815</v>
      </c>
      <c r="AK23" s="73" t="s">
        <v>816</v>
      </c>
      <c r="AL23" s="73" t="s">
        <v>817</v>
      </c>
      <c r="AM23" s="73" t="s">
        <v>818</v>
      </c>
      <c r="AN23" s="73" t="s">
        <v>819</v>
      </c>
      <c r="AO23" s="73" t="s">
        <v>815</v>
      </c>
      <c r="AP23" s="73" t="s">
        <v>816</v>
      </c>
      <c r="AQ23" s="73" t="s">
        <v>817</v>
      </c>
      <c r="AR23" s="73" t="s">
        <v>818</v>
      </c>
      <c r="AS23" s="73" t="s">
        <v>819</v>
      </c>
      <c r="AT23" s="73" t="s">
        <v>815</v>
      </c>
      <c r="AU23" s="73" t="s">
        <v>816</v>
      </c>
      <c r="AV23" s="73" t="s">
        <v>817</v>
      </c>
      <c r="AW23" s="73" t="s">
        <v>818</v>
      </c>
      <c r="AX23" s="73" t="s">
        <v>819</v>
      </c>
      <c r="AY23" s="73" t="s">
        <v>815</v>
      </c>
      <c r="AZ23" s="73" t="s">
        <v>816</v>
      </c>
      <c r="BA23" s="73" t="s">
        <v>817</v>
      </c>
      <c r="BB23" s="73" t="s">
        <v>818</v>
      </c>
      <c r="BC23" s="73" t="s">
        <v>819</v>
      </c>
    </row>
    <row r="24" spans="1:55" s="59" customFormat="1" ht="9.75" customHeight="1" x14ac:dyDescent="0.15">
      <c r="A24" s="75">
        <v>1</v>
      </c>
      <c r="B24" s="75">
        <v>2</v>
      </c>
      <c r="C24" s="75">
        <v>3</v>
      </c>
      <c r="D24" s="75">
        <v>4</v>
      </c>
      <c r="E24" s="75" t="s">
        <v>159</v>
      </c>
      <c r="F24" s="75" t="s">
        <v>164</v>
      </c>
      <c r="G24" s="75" t="s">
        <v>165</v>
      </c>
      <c r="H24" s="75" t="s">
        <v>166</v>
      </c>
      <c r="I24" s="75" t="s">
        <v>167</v>
      </c>
      <c r="J24" s="75" t="s">
        <v>161</v>
      </c>
      <c r="K24" s="75" t="s">
        <v>162</v>
      </c>
      <c r="L24" s="75" t="s">
        <v>163</v>
      </c>
      <c r="M24" s="75" t="s">
        <v>742</v>
      </c>
      <c r="N24" s="75" t="s">
        <v>743</v>
      </c>
      <c r="O24" s="75" t="s">
        <v>746</v>
      </c>
      <c r="P24" s="75" t="s">
        <v>747</v>
      </c>
      <c r="Q24" s="75" t="s">
        <v>748</v>
      </c>
      <c r="R24" s="75" t="s">
        <v>749</v>
      </c>
      <c r="S24" s="75" t="s">
        <v>750</v>
      </c>
      <c r="T24" s="75" t="s">
        <v>753</v>
      </c>
      <c r="U24" s="75" t="s">
        <v>754</v>
      </c>
      <c r="V24" s="75" t="s">
        <v>755</v>
      </c>
      <c r="W24" s="75" t="s">
        <v>756</v>
      </c>
      <c r="X24" s="75" t="s">
        <v>757</v>
      </c>
      <c r="Y24" s="75" t="s">
        <v>760</v>
      </c>
      <c r="Z24" s="75" t="s">
        <v>761</v>
      </c>
      <c r="AA24" s="75" t="s">
        <v>762</v>
      </c>
      <c r="AB24" s="75" t="s">
        <v>763</v>
      </c>
      <c r="AC24" s="75" t="s">
        <v>764</v>
      </c>
      <c r="AD24" s="75">
        <v>6</v>
      </c>
      <c r="AE24" s="75" t="s">
        <v>199</v>
      </c>
      <c r="AF24" s="75" t="s">
        <v>203</v>
      </c>
      <c r="AG24" s="75" t="s">
        <v>204</v>
      </c>
      <c r="AH24" s="75" t="s">
        <v>205</v>
      </c>
      <c r="AI24" s="75" t="s">
        <v>206</v>
      </c>
      <c r="AJ24" s="75" t="s">
        <v>200</v>
      </c>
      <c r="AK24" s="75" t="s">
        <v>201</v>
      </c>
      <c r="AL24" s="75" t="s">
        <v>202</v>
      </c>
      <c r="AM24" s="75" t="s">
        <v>820</v>
      </c>
      <c r="AN24" s="75" t="s">
        <v>821</v>
      </c>
      <c r="AO24" s="75" t="s">
        <v>822</v>
      </c>
      <c r="AP24" s="75" t="s">
        <v>823</v>
      </c>
      <c r="AQ24" s="75" t="s">
        <v>824</v>
      </c>
      <c r="AR24" s="75" t="s">
        <v>825</v>
      </c>
      <c r="AS24" s="75" t="s">
        <v>826</v>
      </c>
      <c r="AT24" s="75" t="s">
        <v>827</v>
      </c>
      <c r="AU24" s="75" t="s">
        <v>828</v>
      </c>
      <c r="AV24" s="75" t="s">
        <v>829</v>
      </c>
      <c r="AW24" s="75" t="s">
        <v>830</v>
      </c>
      <c r="AX24" s="75" t="s">
        <v>831</v>
      </c>
      <c r="AY24" s="75" t="s">
        <v>832</v>
      </c>
      <c r="AZ24" s="75" t="s">
        <v>833</v>
      </c>
      <c r="BA24" s="75" t="s">
        <v>834</v>
      </c>
      <c r="BB24" s="75" t="s">
        <v>835</v>
      </c>
      <c r="BC24" s="75" t="s">
        <v>836</v>
      </c>
    </row>
    <row r="25" spans="1:55" s="3" customFormat="1" ht="24" x14ac:dyDescent="0.2">
      <c r="A25" s="115" t="s">
        <v>837</v>
      </c>
      <c r="B25" s="116" t="s">
        <v>712</v>
      </c>
      <c r="C25" s="117" t="str">
        <f>C26</f>
        <v>нд</v>
      </c>
      <c r="D25" s="211">
        <f>D29+D54</f>
        <v>18.0486</v>
      </c>
      <c r="E25" s="202">
        <f t="shared" ref="E25:AC25" si="0">E26+E27</f>
        <v>4.7361947999999998</v>
      </c>
      <c r="F25" s="202">
        <f>F26+F27</f>
        <v>0.66984999999999995</v>
      </c>
      <c r="G25" s="202">
        <f t="shared" si="0"/>
        <v>1.5317296000000005</v>
      </c>
      <c r="H25" s="202">
        <f t="shared" si="0"/>
        <v>2.5270087999999999</v>
      </c>
      <c r="I25" s="161">
        <f t="shared" si="0"/>
        <v>7.6064000000000132E-3</v>
      </c>
      <c r="J25" s="202">
        <f t="shared" si="0"/>
        <v>4.7361948000000007</v>
      </c>
      <c r="K25" s="202">
        <f t="shared" si="0"/>
        <v>0.66984999999999995</v>
      </c>
      <c r="L25" s="202">
        <f t="shared" si="0"/>
        <v>1.5317296000000005</v>
      </c>
      <c r="M25" s="202">
        <f t="shared" si="0"/>
        <v>2.5270087999999999</v>
      </c>
      <c r="N25" s="202">
        <f t="shared" si="0"/>
        <v>7.6064000000000132E-3</v>
      </c>
      <c r="O25" s="202">
        <f t="shared" si="0"/>
        <v>5.7552251999999999</v>
      </c>
      <c r="P25" s="202">
        <f t="shared" si="0"/>
        <v>0.51294240000000002</v>
      </c>
      <c r="Q25" s="202">
        <f t="shared" si="0"/>
        <v>2.2786704000000002</v>
      </c>
      <c r="R25" s="202">
        <f t="shared" si="0"/>
        <v>2.9636123999999997</v>
      </c>
      <c r="S25" s="202">
        <f t="shared" si="0"/>
        <v>0</v>
      </c>
      <c r="T25" s="161">
        <f t="shared" si="0"/>
        <v>0</v>
      </c>
      <c r="U25" s="161">
        <f t="shared" si="0"/>
        <v>0</v>
      </c>
      <c r="V25" s="161">
        <f t="shared" si="0"/>
        <v>0</v>
      </c>
      <c r="W25" s="161">
        <f t="shared" si="0"/>
        <v>0</v>
      </c>
      <c r="X25" s="161">
        <f t="shared" si="0"/>
        <v>0</v>
      </c>
      <c r="Y25" s="161">
        <f t="shared" si="0"/>
        <v>0</v>
      </c>
      <c r="Z25" s="161">
        <f t="shared" si="0"/>
        <v>0</v>
      </c>
      <c r="AA25" s="161">
        <f t="shared" si="0"/>
        <v>0</v>
      </c>
      <c r="AB25" s="161">
        <f t="shared" si="0"/>
        <v>0</v>
      </c>
      <c r="AC25" s="161">
        <f t="shared" si="0"/>
        <v>0</v>
      </c>
      <c r="AD25" s="211">
        <f>D25/1.2</f>
        <v>15.040500000000002</v>
      </c>
      <c r="AE25" s="202">
        <f>AE27+AE29</f>
        <v>3.9468290000000001</v>
      </c>
      <c r="AF25" s="202">
        <f t="shared" ref="AF25:AN25" si="1">AF27+AF29</f>
        <v>0.55820833333333331</v>
      </c>
      <c r="AG25" s="202">
        <f t="shared" si="1"/>
        <v>1.2764413333333338</v>
      </c>
      <c r="AH25" s="202">
        <f t="shared" si="1"/>
        <v>2.1058406666666665</v>
      </c>
      <c r="AI25" s="202">
        <f t="shared" si="1"/>
        <v>6.3386666666666782E-3</v>
      </c>
      <c r="AJ25" s="202">
        <f t="shared" si="1"/>
        <v>3.9468290000000001</v>
      </c>
      <c r="AK25" s="202">
        <f t="shared" si="1"/>
        <v>0.55820833333333331</v>
      </c>
      <c r="AL25" s="202">
        <f t="shared" si="1"/>
        <v>1.2764413333333338</v>
      </c>
      <c r="AM25" s="202">
        <f t="shared" si="1"/>
        <v>2.1058406666666665</v>
      </c>
      <c r="AN25" s="202">
        <f t="shared" si="1"/>
        <v>6.3386666666666782E-3</v>
      </c>
      <c r="AO25" s="202">
        <f>AO27</f>
        <v>4.7960210000000005</v>
      </c>
      <c r="AP25" s="202">
        <f>AP27</f>
        <v>0.427452</v>
      </c>
      <c r="AQ25" s="202">
        <f>AQ27</f>
        <v>1.8988920000000005</v>
      </c>
      <c r="AR25" s="202">
        <f>AR27</f>
        <v>2.4696769999999999</v>
      </c>
      <c r="AS25" s="202">
        <f>AS27</f>
        <v>0</v>
      </c>
      <c r="AT25" s="161">
        <v>0</v>
      </c>
      <c r="AU25" s="161">
        <v>0</v>
      </c>
      <c r="AV25" s="161">
        <v>0</v>
      </c>
      <c r="AW25" s="161">
        <v>0</v>
      </c>
      <c r="AX25" s="161">
        <v>0</v>
      </c>
      <c r="AY25" s="161">
        <v>0</v>
      </c>
      <c r="AZ25" s="161">
        <v>0</v>
      </c>
      <c r="BA25" s="161">
        <v>0</v>
      </c>
      <c r="BB25" s="161">
        <v>0</v>
      </c>
      <c r="BC25" s="161">
        <v>0</v>
      </c>
    </row>
    <row r="26" spans="1:55" s="3" customFormat="1" ht="12" x14ac:dyDescent="0.2">
      <c r="A26" s="118" t="s">
        <v>838</v>
      </c>
      <c r="B26" s="119" t="s">
        <v>839</v>
      </c>
      <c r="C26" s="120" t="str">
        <f>C33</f>
        <v>нд</v>
      </c>
      <c r="D26" s="162">
        <f t="shared" ref="D26:AN26" si="2">D33</f>
        <v>0</v>
      </c>
      <c r="E26" s="162">
        <f t="shared" si="2"/>
        <v>0</v>
      </c>
      <c r="F26" s="162">
        <f t="shared" si="2"/>
        <v>0</v>
      </c>
      <c r="G26" s="162">
        <f t="shared" si="2"/>
        <v>0</v>
      </c>
      <c r="H26" s="162">
        <f t="shared" si="2"/>
        <v>0</v>
      </c>
      <c r="I26" s="162">
        <f t="shared" si="2"/>
        <v>0</v>
      </c>
      <c r="J26" s="162">
        <f t="shared" si="2"/>
        <v>0</v>
      </c>
      <c r="K26" s="162">
        <f t="shared" si="2"/>
        <v>0</v>
      </c>
      <c r="L26" s="162">
        <f t="shared" si="2"/>
        <v>0</v>
      </c>
      <c r="M26" s="162">
        <f t="shared" si="2"/>
        <v>0</v>
      </c>
      <c r="N26" s="162">
        <f t="shared" si="2"/>
        <v>0</v>
      </c>
      <c r="O26" s="162">
        <f t="shared" si="2"/>
        <v>0</v>
      </c>
      <c r="P26" s="162">
        <f t="shared" si="2"/>
        <v>0</v>
      </c>
      <c r="Q26" s="162">
        <f t="shared" si="2"/>
        <v>0</v>
      </c>
      <c r="R26" s="162">
        <f t="shared" si="2"/>
        <v>0</v>
      </c>
      <c r="S26" s="162">
        <f t="shared" si="2"/>
        <v>0</v>
      </c>
      <c r="T26" s="162">
        <f t="shared" si="2"/>
        <v>0</v>
      </c>
      <c r="U26" s="162">
        <f t="shared" si="2"/>
        <v>0</v>
      </c>
      <c r="V26" s="162">
        <f t="shared" si="2"/>
        <v>0</v>
      </c>
      <c r="W26" s="162">
        <f t="shared" si="2"/>
        <v>0</v>
      </c>
      <c r="X26" s="162">
        <f t="shared" si="2"/>
        <v>0</v>
      </c>
      <c r="Y26" s="162">
        <f t="shared" si="2"/>
        <v>0</v>
      </c>
      <c r="Z26" s="162">
        <f t="shared" si="2"/>
        <v>0</v>
      </c>
      <c r="AA26" s="162">
        <f t="shared" si="2"/>
        <v>0</v>
      </c>
      <c r="AB26" s="162">
        <f t="shared" si="2"/>
        <v>0</v>
      </c>
      <c r="AC26" s="162">
        <f t="shared" si="2"/>
        <v>0</v>
      </c>
      <c r="AD26" s="162">
        <f t="shared" ref="AD26:AD86" si="3">D26/1.2</f>
        <v>0</v>
      </c>
      <c r="AE26" s="162">
        <f t="shared" si="2"/>
        <v>0</v>
      </c>
      <c r="AF26" s="162"/>
      <c r="AG26" s="162"/>
      <c r="AH26" s="162"/>
      <c r="AI26" s="162"/>
      <c r="AJ26" s="162">
        <f t="shared" si="2"/>
        <v>0</v>
      </c>
      <c r="AK26" s="162">
        <f t="shared" si="2"/>
        <v>0</v>
      </c>
      <c r="AL26" s="162">
        <f t="shared" si="2"/>
        <v>0</v>
      </c>
      <c r="AM26" s="162">
        <f t="shared" si="2"/>
        <v>0</v>
      </c>
      <c r="AN26" s="162">
        <f t="shared" si="2"/>
        <v>0</v>
      </c>
      <c r="AO26" s="162">
        <v>0</v>
      </c>
      <c r="AP26" s="162">
        <v>0</v>
      </c>
      <c r="AQ26" s="162">
        <v>0</v>
      </c>
      <c r="AR26" s="162">
        <v>0</v>
      </c>
      <c r="AS26" s="162">
        <v>0</v>
      </c>
      <c r="AT26" s="162">
        <v>0</v>
      </c>
      <c r="AU26" s="162">
        <v>0</v>
      </c>
      <c r="AV26" s="162">
        <v>0</v>
      </c>
      <c r="AW26" s="162">
        <v>0</v>
      </c>
      <c r="AX26" s="162">
        <v>0</v>
      </c>
      <c r="AY26" s="162">
        <v>0</v>
      </c>
      <c r="AZ26" s="162">
        <v>0</v>
      </c>
      <c r="BA26" s="162">
        <v>0</v>
      </c>
      <c r="BB26" s="162">
        <v>0</v>
      </c>
      <c r="BC26" s="162">
        <v>0</v>
      </c>
    </row>
    <row r="27" spans="1:55" s="3" customFormat="1" ht="24" x14ac:dyDescent="0.2">
      <c r="A27" s="118" t="s">
        <v>840</v>
      </c>
      <c r="B27" s="119" t="s">
        <v>841</v>
      </c>
      <c r="C27" s="120" t="s">
        <v>872</v>
      </c>
      <c r="D27" s="200">
        <v>0</v>
      </c>
      <c r="E27" s="200">
        <f t="shared" ref="E27:AC27" si="4">E54</f>
        <v>4.7361947999999998</v>
      </c>
      <c r="F27" s="200">
        <f t="shared" si="4"/>
        <v>0.66984999999999995</v>
      </c>
      <c r="G27" s="200">
        <f t="shared" si="4"/>
        <v>1.5317296000000005</v>
      </c>
      <c r="H27" s="200">
        <f t="shared" si="4"/>
        <v>2.5270087999999999</v>
      </c>
      <c r="I27" s="162">
        <f t="shared" si="4"/>
        <v>7.6064000000000132E-3</v>
      </c>
      <c r="J27" s="200">
        <f t="shared" si="4"/>
        <v>4.7361948000000007</v>
      </c>
      <c r="K27" s="200">
        <f t="shared" si="4"/>
        <v>0.66984999999999995</v>
      </c>
      <c r="L27" s="200">
        <f t="shared" si="4"/>
        <v>1.5317296000000005</v>
      </c>
      <c r="M27" s="200">
        <f t="shared" si="4"/>
        <v>2.5270087999999999</v>
      </c>
      <c r="N27" s="200">
        <f t="shared" si="4"/>
        <v>7.6064000000000132E-3</v>
      </c>
      <c r="O27" s="200">
        <f t="shared" si="4"/>
        <v>5.7552251999999999</v>
      </c>
      <c r="P27" s="200">
        <f t="shared" si="4"/>
        <v>0.51294240000000002</v>
      </c>
      <c r="Q27" s="200">
        <f t="shared" si="4"/>
        <v>2.2786704000000002</v>
      </c>
      <c r="R27" s="200">
        <f t="shared" si="4"/>
        <v>2.9636123999999997</v>
      </c>
      <c r="S27" s="200">
        <f t="shared" si="4"/>
        <v>0</v>
      </c>
      <c r="T27" s="162">
        <f t="shared" si="4"/>
        <v>0</v>
      </c>
      <c r="U27" s="162">
        <f t="shared" si="4"/>
        <v>0</v>
      </c>
      <c r="V27" s="162">
        <f t="shared" si="4"/>
        <v>0</v>
      </c>
      <c r="W27" s="162">
        <f t="shared" si="4"/>
        <v>0</v>
      </c>
      <c r="X27" s="162">
        <f t="shared" si="4"/>
        <v>0</v>
      </c>
      <c r="Y27" s="162">
        <f t="shared" si="4"/>
        <v>0</v>
      </c>
      <c r="Z27" s="162">
        <f t="shared" si="4"/>
        <v>0</v>
      </c>
      <c r="AA27" s="162">
        <f t="shared" si="4"/>
        <v>0</v>
      </c>
      <c r="AB27" s="162">
        <f t="shared" si="4"/>
        <v>0</v>
      </c>
      <c r="AC27" s="162">
        <f t="shared" si="4"/>
        <v>0</v>
      </c>
      <c r="AD27" s="162">
        <f t="shared" si="3"/>
        <v>0</v>
      </c>
      <c r="AE27" s="200">
        <f>AE54</f>
        <v>3.9468290000000001</v>
      </c>
      <c r="AF27" s="200">
        <f t="shared" ref="AF27:AN27" si="5">AF54</f>
        <v>0.55820833333333331</v>
      </c>
      <c r="AG27" s="200">
        <f t="shared" si="5"/>
        <v>1.2764413333333338</v>
      </c>
      <c r="AH27" s="200">
        <f t="shared" si="5"/>
        <v>2.1058406666666665</v>
      </c>
      <c r="AI27" s="200">
        <f t="shared" si="5"/>
        <v>6.3386666666666782E-3</v>
      </c>
      <c r="AJ27" s="200">
        <f t="shared" si="5"/>
        <v>3.9468290000000001</v>
      </c>
      <c r="AK27" s="200">
        <f t="shared" si="5"/>
        <v>0.55820833333333331</v>
      </c>
      <c r="AL27" s="200">
        <f t="shared" si="5"/>
        <v>1.2764413333333338</v>
      </c>
      <c r="AM27" s="200">
        <f t="shared" si="5"/>
        <v>2.1058406666666665</v>
      </c>
      <c r="AN27" s="200">
        <f t="shared" si="5"/>
        <v>6.3386666666666782E-3</v>
      </c>
      <c r="AO27" s="200">
        <f>AO61</f>
        <v>4.7960210000000005</v>
      </c>
      <c r="AP27" s="200">
        <f>AP61</f>
        <v>0.427452</v>
      </c>
      <c r="AQ27" s="200">
        <f>AQ61</f>
        <v>1.8988920000000005</v>
      </c>
      <c r="AR27" s="200">
        <f>AR61</f>
        <v>2.4696769999999999</v>
      </c>
      <c r="AS27" s="200">
        <f>AS61</f>
        <v>0</v>
      </c>
      <c r="AT27" s="162">
        <v>0</v>
      </c>
      <c r="AU27" s="162">
        <v>0</v>
      </c>
      <c r="AV27" s="162">
        <v>0</v>
      </c>
      <c r="AW27" s="162">
        <v>0</v>
      </c>
      <c r="AX27" s="162">
        <v>0</v>
      </c>
      <c r="AY27" s="162">
        <v>0</v>
      </c>
      <c r="AZ27" s="162">
        <v>0</v>
      </c>
      <c r="BA27" s="162">
        <v>0</v>
      </c>
      <c r="BB27" s="162">
        <v>0</v>
      </c>
      <c r="BC27" s="162">
        <v>0</v>
      </c>
    </row>
    <row r="28" spans="1:55" s="3" customFormat="1" ht="48" x14ac:dyDescent="0.2">
      <c r="A28" s="121" t="s">
        <v>842</v>
      </c>
      <c r="B28" s="122" t="s">
        <v>843</v>
      </c>
      <c r="C28" s="28" t="s">
        <v>872</v>
      </c>
      <c r="D28" s="28" t="s">
        <v>872</v>
      </c>
      <c r="E28" s="28" t="s">
        <v>872</v>
      </c>
      <c r="F28" s="28" t="s">
        <v>872</v>
      </c>
      <c r="G28" s="28" t="s">
        <v>872</v>
      </c>
      <c r="H28" s="28" t="s">
        <v>872</v>
      </c>
      <c r="I28" s="28" t="s">
        <v>872</v>
      </c>
      <c r="J28" s="28" t="s">
        <v>872</v>
      </c>
      <c r="K28" s="28" t="s">
        <v>872</v>
      </c>
      <c r="L28" s="28" t="s">
        <v>872</v>
      </c>
      <c r="M28" s="28" t="s">
        <v>872</v>
      </c>
      <c r="N28" s="28" t="s">
        <v>872</v>
      </c>
      <c r="O28" s="28" t="s">
        <v>872</v>
      </c>
      <c r="P28" s="28" t="s">
        <v>872</v>
      </c>
      <c r="Q28" s="28" t="s">
        <v>872</v>
      </c>
      <c r="R28" s="28" t="s">
        <v>872</v>
      </c>
      <c r="S28" s="28" t="s">
        <v>872</v>
      </c>
      <c r="T28" s="28" t="s">
        <v>872</v>
      </c>
      <c r="U28" s="28" t="s">
        <v>872</v>
      </c>
      <c r="V28" s="28" t="s">
        <v>872</v>
      </c>
      <c r="W28" s="28" t="s">
        <v>872</v>
      </c>
      <c r="X28" s="28" t="s">
        <v>872</v>
      </c>
      <c r="Y28" s="28" t="s">
        <v>872</v>
      </c>
      <c r="Z28" s="28" t="s">
        <v>872</v>
      </c>
      <c r="AA28" s="28" t="s">
        <v>872</v>
      </c>
      <c r="AB28" s="28" t="s">
        <v>872</v>
      </c>
      <c r="AC28" s="28" t="s">
        <v>872</v>
      </c>
      <c r="AD28" s="28" t="s">
        <v>872</v>
      </c>
      <c r="AE28" s="28" t="s">
        <v>872</v>
      </c>
      <c r="AF28" s="28" t="s">
        <v>872</v>
      </c>
      <c r="AG28" s="28" t="s">
        <v>872</v>
      </c>
      <c r="AH28" s="28" t="s">
        <v>872</v>
      </c>
      <c r="AI28" s="28" t="s">
        <v>872</v>
      </c>
      <c r="AJ28" s="28" t="s">
        <v>872</v>
      </c>
      <c r="AK28" s="28" t="s">
        <v>872</v>
      </c>
      <c r="AL28" s="28" t="s">
        <v>872</v>
      </c>
      <c r="AM28" s="28" t="s">
        <v>872</v>
      </c>
      <c r="AN28" s="28" t="s">
        <v>872</v>
      </c>
      <c r="AO28" s="28" t="s">
        <v>872</v>
      </c>
      <c r="AP28" s="28" t="s">
        <v>872</v>
      </c>
      <c r="AQ28" s="28" t="s">
        <v>872</v>
      </c>
      <c r="AR28" s="28" t="s">
        <v>872</v>
      </c>
      <c r="AS28" s="28" t="s">
        <v>872</v>
      </c>
      <c r="AT28" s="28" t="s">
        <v>872</v>
      </c>
      <c r="AU28" s="28" t="s">
        <v>872</v>
      </c>
      <c r="AV28" s="28" t="s">
        <v>872</v>
      </c>
      <c r="AW28" s="28" t="s">
        <v>872</v>
      </c>
      <c r="AX28" s="28" t="s">
        <v>872</v>
      </c>
      <c r="AY28" s="28" t="s">
        <v>872</v>
      </c>
      <c r="AZ28" s="28" t="s">
        <v>872</v>
      </c>
      <c r="BA28" s="28" t="s">
        <v>872</v>
      </c>
      <c r="BB28" s="28" t="s">
        <v>872</v>
      </c>
      <c r="BC28" s="28" t="s">
        <v>872</v>
      </c>
    </row>
    <row r="29" spans="1:55" s="3" customFormat="1" ht="24" x14ac:dyDescent="0.2">
      <c r="A29" s="121" t="s">
        <v>844</v>
      </c>
      <c r="B29" s="122" t="s">
        <v>845</v>
      </c>
      <c r="C29" s="28" t="s">
        <v>872</v>
      </c>
      <c r="D29" s="136">
        <f>D84</f>
        <v>3.6248100000000001</v>
      </c>
      <c r="E29" s="28" t="s">
        <v>872</v>
      </c>
      <c r="F29" s="28" t="s">
        <v>872</v>
      </c>
      <c r="G29" s="28" t="s">
        <v>872</v>
      </c>
      <c r="H29" s="28" t="s">
        <v>872</v>
      </c>
      <c r="I29" s="28" t="s">
        <v>872</v>
      </c>
      <c r="J29" s="28" t="s">
        <v>872</v>
      </c>
      <c r="K29" s="28" t="s">
        <v>872</v>
      </c>
      <c r="L29" s="28" t="s">
        <v>872</v>
      </c>
      <c r="M29" s="28" t="s">
        <v>872</v>
      </c>
      <c r="N29" s="28" t="s">
        <v>872</v>
      </c>
      <c r="O29" s="28" t="s">
        <v>872</v>
      </c>
      <c r="P29" s="28" t="s">
        <v>872</v>
      </c>
      <c r="Q29" s="28" t="s">
        <v>872</v>
      </c>
      <c r="R29" s="28" t="s">
        <v>872</v>
      </c>
      <c r="S29" s="28" t="s">
        <v>872</v>
      </c>
      <c r="T29" s="28" t="s">
        <v>872</v>
      </c>
      <c r="U29" s="28" t="s">
        <v>872</v>
      </c>
      <c r="V29" s="28" t="s">
        <v>872</v>
      </c>
      <c r="W29" s="28" t="s">
        <v>872</v>
      </c>
      <c r="X29" s="28" t="s">
        <v>872</v>
      </c>
      <c r="Y29" s="28" t="s">
        <v>872</v>
      </c>
      <c r="Z29" s="28" t="s">
        <v>872</v>
      </c>
      <c r="AA29" s="28" t="s">
        <v>872</v>
      </c>
      <c r="AB29" s="28" t="s">
        <v>872</v>
      </c>
      <c r="AC29" s="28" t="s">
        <v>872</v>
      </c>
      <c r="AD29" s="136">
        <f t="shared" si="3"/>
        <v>3.0206750000000002</v>
      </c>
      <c r="AE29" s="185">
        <f>AE84</f>
        <v>0</v>
      </c>
      <c r="AF29" s="185">
        <f t="shared" ref="AF29:AN29" si="6">AF84</f>
        <v>0</v>
      </c>
      <c r="AG29" s="185">
        <f t="shared" si="6"/>
        <v>0</v>
      </c>
      <c r="AH29" s="185">
        <f t="shared" si="6"/>
        <v>0</v>
      </c>
      <c r="AI29" s="185">
        <f t="shared" si="6"/>
        <v>0</v>
      </c>
      <c r="AJ29" s="185">
        <f t="shared" si="6"/>
        <v>0</v>
      </c>
      <c r="AK29" s="185">
        <f t="shared" si="6"/>
        <v>0</v>
      </c>
      <c r="AL29" s="185">
        <f t="shared" si="6"/>
        <v>0</v>
      </c>
      <c r="AM29" s="185">
        <f t="shared" si="6"/>
        <v>0</v>
      </c>
      <c r="AN29" s="185">
        <f t="shared" si="6"/>
        <v>0</v>
      </c>
      <c r="AO29" s="28" t="s">
        <v>872</v>
      </c>
      <c r="AP29" s="28" t="s">
        <v>872</v>
      </c>
      <c r="AQ29" s="28" t="s">
        <v>872</v>
      </c>
      <c r="AR29" s="28" t="s">
        <v>872</v>
      </c>
      <c r="AS29" s="28" t="s">
        <v>872</v>
      </c>
      <c r="AT29" s="28" t="s">
        <v>872</v>
      </c>
      <c r="AU29" s="28" t="s">
        <v>872</v>
      </c>
      <c r="AV29" s="28" t="s">
        <v>872</v>
      </c>
      <c r="AW29" s="28" t="s">
        <v>872</v>
      </c>
      <c r="AX29" s="28" t="s">
        <v>872</v>
      </c>
      <c r="AY29" s="28" t="s">
        <v>872</v>
      </c>
      <c r="AZ29" s="28" t="s">
        <v>872</v>
      </c>
      <c r="BA29" s="28" t="s">
        <v>872</v>
      </c>
      <c r="BB29" s="28" t="s">
        <v>872</v>
      </c>
      <c r="BC29" s="28" t="s">
        <v>872</v>
      </c>
    </row>
    <row r="30" spans="1:55" s="3" customFormat="1" ht="24" x14ac:dyDescent="0.2">
      <c r="A30" s="121" t="s">
        <v>846</v>
      </c>
      <c r="B30" s="122" t="s">
        <v>847</v>
      </c>
      <c r="C30" s="28" t="s">
        <v>872</v>
      </c>
      <c r="D30" s="28" t="s">
        <v>872</v>
      </c>
      <c r="E30" s="28" t="s">
        <v>872</v>
      </c>
      <c r="F30" s="28" t="s">
        <v>872</v>
      </c>
      <c r="G30" s="28" t="s">
        <v>872</v>
      </c>
      <c r="H30" s="28" t="s">
        <v>872</v>
      </c>
      <c r="I30" s="28" t="s">
        <v>872</v>
      </c>
      <c r="J30" s="28" t="s">
        <v>872</v>
      </c>
      <c r="K30" s="28" t="s">
        <v>872</v>
      </c>
      <c r="L30" s="28" t="s">
        <v>872</v>
      </c>
      <c r="M30" s="28" t="s">
        <v>872</v>
      </c>
      <c r="N30" s="28" t="s">
        <v>872</v>
      </c>
      <c r="O30" s="28" t="s">
        <v>872</v>
      </c>
      <c r="P30" s="28" t="s">
        <v>872</v>
      </c>
      <c r="Q30" s="28" t="s">
        <v>872</v>
      </c>
      <c r="R30" s="28" t="s">
        <v>872</v>
      </c>
      <c r="S30" s="28" t="s">
        <v>872</v>
      </c>
      <c r="T30" s="28" t="s">
        <v>872</v>
      </c>
      <c r="U30" s="28" t="s">
        <v>872</v>
      </c>
      <c r="V30" s="28" t="s">
        <v>872</v>
      </c>
      <c r="W30" s="28" t="s">
        <v>872</v>
      </c>
      <c r="X30" s="28" t="s">
        <v>872</v>
      </c>
      <c r="Y30" s="28" t="s">
        <v>872</v>
      </c>
      <c r="Z30" s="28" t="s">
        <v>872</v>
      </c>
      <c r="AA30" s="28" t="s">
        <v>872</v>
      </c>
      <c r="AB30" s="28" t="s">
        <v>872</v>
      </c>
      <c r="AC30" s="28" t="s">
        <v>872</v>
      </c>
      <c r="AD30" s="28" t="s">
        <v>872</v>
      </c>
      <c r="AE30" s="28" t="s">
        <v>872</v>
      </c>
      <c r="AF30" s="28" t="s">
        <v>872</v>
      </c>
      <c r="AG30" s="28" t="s">
        <v>872</v>
      </c>
      <c r="AH30" s="28" t="s">
        <v>872</v>
      </c>
      <c r="AI30" s="28" t="s">
        <v>872</v>
      </c>
      <c r="AJ30" s="28" t="s">
        <v>872</v>
      </c>
      <c r="AK30" s="28" t="s">
        <v>872</v>
      </c>
      <c r="AL30" s="28" t="s">
        <v>872</v>
      </c>
      <c r="AM30" s="28" t="s">
        <v>872</v>
      </c>
      <c r="AN30" s="28" t="s">
        <v>872</v>
      </c>
      <c r="AO30" s="28" t="s">
        <v>872</v>
      </c>
      <c r="AP30" s="28" t="s">
        <v>872</v>
      </c>
      <c r="AQ30" s="28" t="s">
        <v>872</v>
      </c>
      <c r="AR30" s="28" t="s">
        <v>872</v>
      </c>
      <c r="AS30" s="28" t="s">
        <v>872</v>
      </c>
      <c r="AT30" s="28" t="s">
        <v>872</v>
      </c>
      <c r="AU30" s="28" t="s">
        <v>872</v>
      </c>
      <c r="AV30" s="28" t="s">
        <v>872</v>
      </c>
      <c r="AW30" s="28" t="s">
        <v>872</v>
      </c>
      <c r="AX30" s="28" t="s">
        <v>872</v>
      </c>
      <c r="AY30" s="28" t="s">
        <v>872</v>
      </c>
      <c r="AZ30" s="28" t="s">
        <v>872</v>
      </c>
      <c r="BA30" s="28" t="s">
        <v>872</v>
      </c>
      <c r="BB30" s="28" t="s">
        <v>872</v>
      </c>
      <c r="BC30" s="28" t="s">
        <v>872</v>
      </c>
    </row>
    <row r="31" spans="1:55" s="3" customFormat="1" ht="12" x14ac:dyDescent="0.2">
      <c r="A31" s="121" t="s">
        <v>848</v>
      </c>
      <c r="B31" s="122" t="s">
        <v>849</v>
      </c>
      <c r="C31" s="28" t="s">
        <v>872</v>
      </c>
      <c r="D31" s="28" t="s">
        <v>872</v>
      </c>
      <c r="E31" s="28" t="s">
        <v>872</v>
      </c>
      <c r="F31" s="28" t="s">
        <v>872</v>
      </c>
      <c r="G31" s="28" t="s">
        <v>872</v>
      </c>
      <c r="H31" s="28" t="s">
        <v>872</v>
      </c>
      <c r="I31" s="28" t="s">
        <v>872</v>
      </c>
      <c r="J31" s="28" t="s">
        <v>872</v>
      </c>
      <c r="K31" s="28" t="s">
        <v>872</v>
      </c>
      <c r="L31" s="28" t="s">
        <v>872</v>
      </c>
      <c r="M31" s="28" t="s">
        <v>872</v>
      </c>
      <c r="N31" s="28" t="s">
        <v>872</v>
      </c>
      <c r="O31" s="28" t="s">
        <v>872</v>
      </c>
      <c r="P31" s="28" t="s">
        <v>872</v>
      </c>
      <c r="Q31" s="28" t="s">
        <v>872</v>
      </c>
      <c r="R31" s="28" t="s">
        <v>872</v>
      </c>
      <c r="S31" s="28" t="s">
        <v>872</v>
      </c>
      <c r="T31" s="28" t="s">
        <v>872</v>
      </c>
      <c r="U31" s="28" t="s">
        <v>872</v>
      </c>
      <c r="V31" s="28" t="s">
        <v>872</v>
      </c>
      <c r="W31" s="28" t="s">
        <v>872</v>
      </c>
      <c r="X31" s="28" t="s">
        <v>872</v>
      </c>
      <c r="Y31" s="28" t="s">
        <v>872</v>
      </c>
      <c r="Z31" s="28" t="s">
        <v>872</v>
      </c>
      <c r="AA31" s="28" t="s">
        <v>872</v>
      </c>
      <c r="AB31" s="28" t="s">
        <v>872</v>
      </c>
      <c r="AC31" s="28" t="s">
        <v>872</v>
      </c>
      <c r="AD31" s="28" t="s">
        <v>872</v>
      </c>
      <c r="AE31" s="28" t="s">
        <v>872</v>
      </c>
      <c r="AF31" s="28" t="s">
        <v>872</v>
      </c>
      <c r="AG31" s="28" t="s">
        <v>872</v>
      </c>
      <c r="AH31" s="28" t="s">
        <v>872</v>
      </c>
      <c r="AI31" s="28" t="s">
        <v>872</v>
      </c>
      <c r="AJ31" s="28" t="s">
        <v>872</v>
      </c>
      <c r="AK31" s="28" t="s">
        <v>872</v>
      </c>
      <c r="AL31" s="28" t="s">
        <v>872</v>
      </c>
      <c r="AM31" s="28" t="s">
        <v>872</v>
      </c>
      <c r="AN31" s="28" t="s">
        <v>872</v>
      </c>
      <c r="AO31" s="28" t="s">
        <v>872</v>
      </c>
      <c r="AP31" s="28" t="s">
        <v>872</v>
      </c>
      <c r="AQ31" s="28" t="s">
        <v>872</v>
      </c>
      <c r="AR31" s="28" t="s">
        <v>872</v>
      </c>
      <c r="AS31" s="28" t="s">
        <v>872</v>
      </c>
      <c r="AT31" s="28" t="s">
        <v>872</v>
      </c>
      <c r="AU31" s="28" t="s">
        <v>872</v>
      </c>
      <c r="AV31" s="28" t="s">
        <v>872</v>
      </c>
      <c r="AW31" s="28" t="s">
        <v>872</v>
      </c>
      <c r="AX31" s="28" t="s">
        <v>872</v>
      </c>
      <c r="AY31" s="28" t="s">
        <v>872</v>
      </c>
      <c r="AZ31" s="28" t="s">
        <v>872</v>
      </c>
      <c r="BA31" s="28" t="s">
        <v>872</v>
      </c>
      <c r="BB31" s="28" t="s">
        <v>872</v>
      </c>
      <c r="BC31" s="28" t="s">
        <v>872</v>
      </c>
    </row>
    <row r="32" spans="1:55" s="3" customFormat="1" ht="12" x14ac:dyDescent="0.2">
      <c r="A32" s="123" t="s">
        <v>850</v>
      </c>
      <c r="B32" s="124" t="s">
        <v>909</v>
      </c>
      <c r="C32" s="28" t="s">
        <v>872</v>
      </c>
      <c r="D32" s="28" t="s">
        <v>872</v>
      </c>
      <c r="E32" s="28" t="s">
        <v>872</v>
      </c>
      <c r="F32" s="28" t="s">
        <v>872</v>
      </c>
      <c r="G32" s="28" t="s">
        <v>872</v>
      </c>
      <c r="H32" s="28" t="s">
        <v>872</v>
      </c>
      <c r="I32" s="28" t="s">
        <v>872</v>
      </c>
      <c r="J32" s="28" t="s">
        <v>872</v>
      </c>
      <c r="K32" s="28" t="s">
        <v>872</v>
      </c>
      <c r="L32" s="28" t="s">
        <v>872</v>
      </c>
      <c r="M32" s="28" t="s">
        <v>872</v>
      </c>
      <c r="N32" s="28" t="s">
        <v>872</v>
      </c>
      <c r="O32" s="28" t="s">
        <v>872</v>
      </c>
      <c r="P32" s="28" t="s">
        <v>872</v>
      </c>
      <c r="Q32" s="28" t="s">
        <v>872</v>
      </c>
      <c r="R32" s="28" t="s">
        <v>872</v>
      </c>
      <c r="S32" s="28" t="s">
        <v>872</v>
      </c>
      <c r="T32" s="28" t="s">
        <v>872</v>
      </c>
      <c r="U32" s="28" t="s">
        <v>872</v>
      </c>
      <c r="V32" s="28" t="s">
        <v>872</v>
      </c>
      <c r="W32" s="28" t="s">
        <v>872</v>
      </c>
      <c r="X32" s="28" t="s">
        <v>872</v>
      </c>
      <c r="Y32" s="28" t="s">
        <v>872</v>
      </c>
      <c r="Z32" s="28" t="s">
        <v>872</v>
      </c>
      <c r="AA32" s="28" t="s">
        <v>872</v>
      </c>
      <c r="AB32" s="28" t="s">
        <v>872</v>
      </c>
      <c r="AC32" s="28" t="s">
        <v>872</v>
      </c>
      <c r="AD32" s="28" t="s">
        <v>872</v>
      </c>
      <c r="AE32" s="28" t="s">
        <v>872</v>
      </c>
      <c r="AF32" s="28" t="s">
        <v>872</v>
      </c>
      <c r="AG32" s="28" t="s">
        <v>872</v>
      </c>
      <c r="AH32" s="28" t="s">
        <v>872</v>
      </c>
      <c r="AI32" s="28" t="s">
        <v>872</v>
      </c>
      <c r="AJ32" s="28" t="s">
        <v>872</v>
      </c>
      <c r="AK32" s="28" t="s">
        <v>872</v>
      </c>
      <c r="AL32" s="28" t="s">
        <v>872</v>
      </c>
      <c r="AM32" s="28" t="s">
        <v>872</v>
      </c>
      <c r="AN32" s="28" t="s">
        <v>872</v>
      </c>
      <c r="AO32" s="28" t="s">
        <v>872</v>
      </c>
      <c r="AP32" s="28" t="s">
        <v>872</v>
      </c>
      <c r="AQ32" s="28" t="s">
        <v>872</v>
      </c>
      <c r="AR32" s="28" t="s">
        <v>872</v>
      </c>
      <c r="AS32" s="28" t="s">
        <v>872</v>
      </c>
      <c r="AT32" s="28" t="s">
        <v>872</v>
      </c>
      <c r="AU32" s="28" t="s">
        <v>872</v>
      </c>
      <c r="AV32" s="28" t="s">
        <v>872</v>
      </c>
      <c r="AW32" s="28" t="s">
        <v>872</v>
      </c>
      <c r="AX32" s="28" t="s">
        <v>872</v>
      </c>
      <c r="AY32" s="28" t="s">
        <v>872</v>
      </c>
      <c r="AZ32" s="28" t="s">
        <v>872</v>
      </c>
      <c r="BA32" s="28" t="s">
        <v>872</v>
      </c>
      <c r="BB32" s="28" t="s">
        <v>872</v>
      </c>
      <c r="BC32" s="28" t="s">
        <v>872</v>
      </c>
    </row>
    <row r="33" spans="1:55" s="3" customFormat="1" ht="24" hidden="1" x14ac:dyDescent="0.2">
      <c r="A33" s="125" t="s">
        <v>20</v>
      </c>
      <c r="B33" s="126" t="s">
        <v>851</v>
      </c>
      <c r="C33" s="120" t="str">
        <f>C50</f>
        <v>нд</v>
      </c>
      <c r="D33" s="162">
        <f t="shared" ref="D33:BB33" si="7">D50</f>
        <v>0</v>
      </c>
      <c r="E33" s="162">
        <f t="shared" si="7"/>
        <v>0</v>
      </c>
      <c r="F33" s="162">
        <f t="shared" si="7"/>
        <v>0</v>
      </c>
      <c r="G33" s="162">
        <f t="shared" si="7"/>
        <v>0</v>
      </c>
      <c r="H33" s="162">
        <f t="shared" si="7"/>
        <v>0</v>
      </c>
      <c r="I33" s="162">
        <f t="shared" si="7"/>
        <v>0</v>
      </c>
      <c r="J33" s="162">
        <f t="shared" si="7"/>
        <v>0</v>
      </c>
      <c r="K33" s="162">
        <f t="shared" si="7"/>
        <v>0</v>
      </c>
      <c r="L33" s="162">
        <f t="shared" si="7"/>
        <v>0</v>
      </c>
      <c r="M33" s="162">
        <f t="shared" si="7"/>
        <v>0</v>
      </c>
      <c r="N33" s="162">
        <f t="shared" si="7"/>
        <v>0</v>
      </c>
      <c r="O33" s="162">
        <f t="shared" si="7"/>
        <v>0</v>
      </c>
      <c r="P33" s="162">
        <f t="shared" si="7"/>
        <v>0</v>
      </c>
      <c r="Q33" s="162">
        <f t="shared" si="7"/>
        <v>0</v>
      </c>
      <c r="R33" s="162">
        <f t="shared" si="7"/>
        <v>0</v>
      </c>
      <c r="S33" s="162">
        <f t="shared" si="7"/>
        <v>0</v>
      </c>
      <c r="T33" s="162">
        <f t="shared" si="7"/>
        <v>0</v>
      </c>
      <c r="U33" s="162">
        <f t="shared" si="7"/>
        <v>0</v>
      </c>
      <c r="V33" s="162">
        <f t="shared" si="7"/>
        <v>0</v>
      </c>
      <c r="W33" s="162">
        <f t="shared" si="7"/>
        <v>0</v>
      </c>
      <c r="X33" s="162">
        <f t="shared" si="7"/>
        <v>0</v>
      </c>
      <c r="Y33" s="162">
        <f t="shared" si="7"/>
        <v>0</v>
      </c>
      <c r="Z33" s="162">
        <f t="shared" si="7"/>
        <v>0</v>
      </c>
      <c r="AA33" s="162">
        <f t="shared" si="7"/>
        <v>0</v>
      </c>
      <c r="AB33" s="162">
        <f t="shared" si="7"/>
        <v>0</v>
      </c>
      <c r="AC33" s="162">
        <f t="shared" si="7"/>
        <v>0</v>
      </c>
      <c r="AD33" s="162">
        <f t="shared" si="3"/>
        <v>0</v>
      </c>
      <c r="AE33" s="162">
        <f t="shared" si="7"/>
        <v>0</v>
      </c>
      <c r="AF33" s="162">
        <f t="shared" si="7"/>
        <v>0</v>
      </c>
      <c r="AG33" s="162">
        <f t="shared" si="7"/>
        <v>0</v>
      </c>
      <c r="AH33" s="162">
        <f t="shared" si="7"/>
        <v>0</v>
      </c>
      <c r="AI33" s="162">
        <f t="shared" si="7"/>
        <v>0</v>
      </c>
      <c r="AJ33" s="120">
        <f t="shared" si="7"/>
        <v>0</v>
      </c>
      <c r="AK33" s="120">
        <f t="shared" si="7"/>
        <v>0</v>
      </c>
      <c r="AL33" s="120">
        <f t="shared" si="7"/>
        <v>0</v>
      </c>
      <c r="AM33" s="120">
        <f t="shared" si="7"/>
        <v>0</v>
      </c>
      <c r="AN33" s="120">
        <f t="shared" si="7"/>
        <v>0</v>
      </c>
      <c r="AO33" s="120">
        <f t="shared" si="7"/>
        <v>0</v>
      </c>
      <c r="AP33" s="120">
        <f t="shared" si="7"/>
        <v>0</v>
      </c>
      <c r="AQ33" s="120">
        <f t="shared" si="7"/>
        <v>0</v>
      </c>
      <c r="AR33" s="120">
        <f t="shared" si="7"/>
        <v>0</v>
      </c>
      <c r="AS33" s="120">
        <f t="shared" si="7"/>
        <v>0</v>
      </c>
      <c r="AT33" s="120">
        <f t="shared" si="7"/>
        <v>0</v>
      </c>
      <c r="AU33" s="120">
        <f t="shared" si="7"/>
        <v>0</v>
      </c>
      <c r="AV33" s="120">
        <f t="shared" si="7"/>
        <v>0</v>
      </c>
      <c r="AW33" s="120">
        <f t="shared" si="7"/>
        <v>0</v>
      </c>
      <c r="AX33" s="120">
        <f t="shared" si="7"/>
        <v>0</v>
      </c>
      <c r="AY33" s="162">
        <f t="shared" si="7"/>
        <v>0</v>
      </c>
      <c r="AZ33" s="162">
        <f t="shared" si="7"/>
        <v>0</v>
      </c>
      <c r="BA33" s="162">
        <f t="shared" si="7"/>
        <v>0</v>
      </c>
      <c r="BB33" s="162">
        <f t="shared" si="7"/>
        <v>0</v>
      </c>
      <c r="BC33" s="162">
        <f>BC50</f>
        <v>0</v>
      </c>
    </row>
    <row r="34" spans="1:55" s="3" customFormat="1" ht="36" hidden="1" outlineLevel="1" x14ac:dyDescent="0.2">
      <c r="A34" s="123" t="s">
        <v>22</v>
      </c>
      <c r="B34" s="124" t="s">
        <v>852</v>
      </c>
      <c r="C34" s="28" t="s">
        <v>872</v>
      </c>
      <c r="D34" s="28" t="s">
        <v>872</v>
      </c>
      <c r="E34" s="28" t="s">
        <v>872</v>
      </c>
      <c r="F34" s="28" t="s">
        <v>872</v>
      </c>
      <c r="G34" s="28" t="s">
        <v>872</v>
      </c>
      <c r="H34" s="28" t="s">
        <v>872</v>
      </c>
      <c r="I34" s="28" t="s">
        <v>872</v>
      </c>
      <c r="J34" s="28" t="s">
        <v>872</v>
      </c>
      <c r="K34" s="28" t="s">
        <v>872</v>
      </c>
      <c r="L34" s="28" t="s">
        <v>872</v>
      </c>
      <c r="M34" s="28" t="s">
        <v>872</v>
      </c>
      <c r="N34" s="28" t="s">
        <v>872</v>
      </c>
      <c r="O34" s="28" t="s">
        <v>872</v>
      </c>
      <c r="P34" s="28" t="s">
        <v>872</v>
      </c>
      <c r="Q34" s="28" t="s">
        <v>872</v>
      </c>
      <c r="R34" s="28" t="s">
        <v>872</v>
      </c>
      <c r="S34" s="28" t="s">
        <v>872</v>
      </c>
      <c r="T34" s="28" t="s">
        <v>872</v>
      </c>
      <c r="U34" s="28" t="s">
        <v>872</v>
      </c>
      <c r="V34" s="28" t="s">
        <v>872</v>
      </c>
      <c r="W34" s="28" t="s">
        <v>872</v>
      </c>
      <c r="X34" s="28" t="s">
        <v>872</v>
      </c>
      <c r="Y34" s="28" t="s">
        <v>872</v>
      </c>
      <c r="Z34" s="28" t="s">
        <v>872</v>
      </c>
      <c r="AA34" s="28" t="s">
        <v>872</v>
      </c>
      <c r="AB34" s="28" t="s">
        <v>872</v>
      </c>
      <c r="AC34" s="28" t="s">
        <v>872</v>
      </c>
      <c r="AD34" s="136" t="e">
        <f t="shared" si="3"/>
        <v>#VALUE!</v>
      </c>
      <c r="AE34" s="28" t="s">
        <v>872</v>
      </c>
      <c r="AF34" s="28" t="s">
        <v>872</v>
      </c>
      <c r="AG34" s="28" t="s">
        <v>872</v>
      </c>
      <c r="AH34" s="28" t="s">
        <v>872</v>
      </c>
      <c r="AI34" s="28" t="s">
        <v>872</v>
      </c>
      <c r="AJ34" s="28" t="s">
        <v>872</v>
      </c>
      <c r="AK34" s="28" t="s">
        <v>872</v>
      </c>
      <c r="AL34" s="28" t="s">
        <v>872</v>
      </c>
      <c r="AM34" s="28" t="s">
        <v>872</v>
      </c>
      <c r="AN34" s="28" t="s">
        <v>872</v>
      </c>
      <c r="AO34" s="28" t="s">
        <v>872</v>
      </c>
      <c r="AP34" s="28" t="s">
        <v>872</v>
      </c>
      <c r="AQ34" s="28" t="s">
        <v>872</v>
      </c>
      <c r="AR34" s="28" t="s">
        <v>872</v>
      </c>
      <c r="AS34" s="28" t="s">
        <v>872</v>
      </c>
      <c r="AT34" s="28" t="s">
        <v>872</v>
      </c>
      <c r="AU34" s="28" t="s">
        <v>872</v>
      </c>
      <c r="AV34" s="28" t="s">
        <v>872</v>
      </c>
      <c r="AW34" s="28" t="s">
        <v>872</v>
      </c>
      <c r="AX34" s="28" t="s">
        <v>872</v>
      </c>
      <c r="AY34" s="28" t="s">
        <v>872</v>
      </c>
      <c r="AZ34" s="28" t="s">
        <v>872</v>
      </c>
      <c r="BA34" s="28" t="s">
        <v>872</v>
      </c>
      <c r="BB34" s="28" t="s">
        <v>872</v>
      </c>
      <c r="BC34" s="28" t="s">
        <v>872</v>
      </c>
    </row>
    <row r="35" spans="1:55" s="3" customFormat="1" ht="48" hidden="1" outlineLevel="1" x14ac:dyDescent="0.2">
      <c r="A35" s="123" t="s">
        <v>439</v>
      </c>
      <c r="B35" s="124" t="s">
        <v>853</v>
      </c>
      <c r="C35" s="28" t="s">
        <v>872</v>
      </c>
      <c r="D35" s="28" t="s">
        <v>872</v>
      </c>
      <c r="E35" s="28" t="s">
        <v>872</v>
      </c>
      <c r="F35" s="28" t="s">
        <v>872</v>
      </c>
      <c r="G35" s="28" t="s">
        <v>872</v>
      </c>
      <c r="H35" s="28" t="s">
        <v>872</v>
      </c>
      <c r="I35" s="28" t="s">
        <v>872</v>
      </c>
      <c r="J35" s="28" t="s">
        <v>872</v>
      </c>
      <c r="K35" s="28" t="s">
        <v>872</v>
      </c>
      <c r="L35" s="28" t="s">
        <v>872</v>
      </c>
      <c r="M35" s="28" t="s">
        <v>872</v>
      </c>
      <c r="N35" s="28" t="s">
        <v>872</v>
      </c>
      <c r="O35" s="28" t="s">
        <v>872</v>
      </c>
      <c r="P35" s="28" t="s">
        <v>872</v>
      </c>
      <c r="Q35" s="28" t="s">
        <v>872</v>
      </c>
      <c r="R35" s="28" t="s">
        <v>872</v>
      </c>
      <c r="S35" s="28" t="s">
        <v>872</v>
      </c>
      <c r="T35" s="28" t="s">
        <v>872</v>
      </c>
      <c r="U35" s="28" t="s">
        <v>872</v>
      </c>
      <c r="V35" s="28" t="s">
        <v>872</v>
      </c>
      <c r="W35" s="28" t="s">
        <v>872</v>
      </c>
      <c r="X35" s="28" t="s">
        <v>872</v>
      </c>
      <c r="Y35" s="28" t="s">
        <v>872</v>
      </c>
      <c r="Z35" s="28" t="s">
        <v>872</v>
      </c>
      <c r="AA35" s="28" t="s">
        <v>872</v>
      </c>
      <c r="AB35" s="28" t="s">
        <v>872</v>
      </c>
      <c r="AC35" s="28" t="s">
        <v>872</v>
      </c>
      <c r="AD35" s="136" t="e">
        <f t="shared" si="3"/>
        <v>#VALUE!</v>
      </c>
      <c r="AE35" s="28" t="s">
        <v>872</v>
      </c>
      <c r="AF35" s="28" t="s">
        <v>872</v>
      </c>
      <c r="AG35" s="28" t="s">
        <v>872</v>
      </c>
      <c r="AH35" s="28" t="s">
        <v>872</v>
      </c>
      <c r="AI35" s="28" t="s">
        <v>872</v>
      </c>
      <c r="AJ35" s="28" t="s">
        <v>872</v>
      </c>
      <c r="AK35" s="28" t="s">
        <v>872</v>
      </c>
      <c r="AL35" s="28" t="s">
        <v>872</v>
      </c>
      <c r="AM35" s="28" t="s">
        <v>872</v>
      </c>
      <c r="AN35" s="28" t="s">
        <v>872</v>
      </c>
      <c r="AO35" s="28" t="s">
        <v>872</v>
      </c>
      <c r="AP35" s="28" t="s">
        <v>872</v>
      </c>
      <c r="AQ35" s="28" t="s">
        <v>872</v>
      </c>
      <c r="AR35" s="28" t="s">
        <v>872</v>
      </c>
      <c r="AS35" s="28" t="s">
        <v>872</v>
      </c>
      <c r="AT35" s="28" t="s">
        <v>872</v>
      </c>
      <c r="AU35" s="28" t="s">
        <v>872</v>
      </c>
      <c r="AV35" s="28" t="s">
        <v>872</v>
      </c>
      <c r="AW35" s="28" t="s">
        <v>872</v>
      </c>
      <c r="AX35" s="28" t="s">
        <v>872</v>
      </c>
      <c r="AY35" s="28" t="s">
        <v>872</v>
      </c>
      <c r="AZ35" s="28" t="s">
        <v>872</v>
      </c>
      <c r="BA35" s="28" t="s">
        <v>872</v>
      </c>
      <c r="BB35" s="28" t="s">
        <v>872</v>
      </c>
      <c r="BC35" s="28" t="s">
        <v>872</v>
      </c>
    </row>
    <row r="36" spans="1:55" s="3" customFormat="1" ht="48" hidden="1" outlineLevel="1" x14ac:dyDescent="0.2">
      <c r="A36" s="123" t="s">
        <v>444</v>
      </c>
      <c r="B36" s="124" t="s">
        <v>854</v>
      </c>
      <c r="C36" s="28" t="s">
        <v>872</v>
      </c>
      <c r="D36" s="28" t="s">
        <v>872</v>
      </c>
      <c r="E36" s="28" t="s">
        <v>872</v>
      </c>
      <c r="F36" s="28" t="s">
        <v>872</v>
      </c>
      <c r="G36" s="28" t="s">
        <v>872</v>
      </c>
      <c r="H36" s="28" t="s">
        <v>872</v>
      </c>
      <c r="I36" s="28" t="s">
        <v>872</v>
      </c>
      <c r="J36" s="28" t="s">
        <v>872</v>
      </c>
      <c r="K36" s="28" t="s">
        <v>872</v>
      </c>
      <c r="L36" s="28" t="s">
        <v>872</v>
      </c>
      <c r="M36" s="28" t="s">
        <v>872</v>
      </c>
      <c r="N36" s="28" t="s">
        <v>872</v>
      </c>
      <c r="O36" s="28" t="s">
        <v>872</v>
      </c>
      <c r="P36" s="28" t="s">
        <v>872</v>
      </c>
      <c r="Q36" s="28" t="s">
        <v>872</v>
      </c>
      <c r="R36" s="28" t="s">
        <v>872</v>
      </c>
      <c r="S36" s="28" t="s">
        <v>872</v>
      </c>
      <c r="T36" s="28" t="s">
        <v>872</v>
      </c>
      <c r="U36" s="28" t="s">
        <v>872</v>
      </c>
      <c r="V36" s="28" t="s">
        <v>872</v>
      </c>
      <c r="W36" s="28" t="s">
        <v>872</v>
      </c>
      <c r="X36" s="28" t="s">
        <v>872</v>
      </c>
      <c r="Y36" s="28" t="s">
        <v>872</v>
      </c>
      <c r="Z36" s="28" t="s">
        <v>872</v>
      </c>
      <c r="AA36" s="28" t="s">
        <v>872</v>
      </c>
      <c r="AB36" s="28" t="s">
        <v>872</v>
      </c>
      <c r="AC36" s="28" t="s">
        <v>872</v>
      </c>
      <c r="AD36" s="136" t="e">
        <f t="shared" si="3"/>
        <v>#VALUE!</v>
      </c>
      <c r="AE36" s="28" t="s">
        <v>872</v>
      </c>
      <c r="AF36" s="28" t="s">
        <v>872</v>
      </c>
      <c r="AG36" s="28" t="s">
        <v>872</v>
      </c>
      <c r="AH36" s="28" t="s">
        <v>872</v>
      </c>
      <c r="AI36" s="28" t="s">
        <v>872</v>
      </c>
      <c r="AJ36" s="28" t="s">
        <v>872</v>
      </c>
      <c r="AK36" s="28" t="s">
        <v>872</v>
      </c>
      <c r="AL36" s="28" t="s">
        <v>872</v>
      </c>
      <c r="AM36" s="28" t="s">
        <v>872</v>
      </c>
      <c r="AN36" s="28" t="s">
        <v>872</v>
      </c>
      <c r="AO36" s="28" t="s">
        <v>872</v>
      </c>
      <c r="AP36" s="28" t="s">
        <v>872</v>
      </c>
      <c r="AQ36" s="28" t="s">
        <v>872</v>
      </c>
      <c r="AR36" s="28" t="s">
        <v>872</v>
      </c>
      <c r="AS36" s="28" t="s">
        <v>872</v>
      </c>
      <c r="AT36" s="28" t="s">
        <v>872</v>
      </c>
      <c r="AU36" s="28" t="s">
        <v>872</v>
      </c>
      <c r="AV36" s="28" t="s">
        <v>872</v>
      </c>
      <c r="AW36" s="28" t="s">
        <v>872</v>
      </c>
      <c r="AX36" s="28" t="s">
        <v>872</v>
      </c>
      <c r="AY36" s="28" t="s">
        <v>872</v>
      </c>
      <c r="AZ36" s="28" t="s">
        <v>872</v>
      </c>
      <c r="BA36" s="28" t="s">
        <v>872</v>
      </c>
      <c r="BB36" s="28" t="s">
        <v>872</v>
      </c>
      <c r="BC36" s="28" t="s">
        <v>872</v>
      </c>
    </row>
    <row r="37" spans="1:55" s="3" customFormat="1" ht="36" hidden="1" outlineLevel="1" x14ac:dyDescent="0.2">
      <c r="A37" s="123" t="s">
        <v>446</v>
      </c>
      <c r="B37" s="124" t="s">
        <v>855</v>
      </c>
      <c r="C37" s="28" t="s">
        <v>872</v>
      </c>
      <c r="D37" s="28" t="s">
        <v>872</v>
      </c>
      <c r="E37" s="28" t="s">
        <v>872</v>
      </c>
      <c r="F37" s="28" t="s">
        <v>872</v>
      </c>
      <c r="G37" s="28" t="s">
        <v>872</v>
      </c>
      <c r="H37" s="28" t="s">
        <v>872</v>
      </c>
      <c r="I37" s="28" t="s">
        <v>872</v>
      </c>
      <c r="J37" s="28" t="s">
        <v>872</v>
      </c>
      <c r="K37" s="28" t="s">
        <v>872</v>
      </c>
      <c r="L37" s="28" t="s">
        <v>872</v>
      </c>
      <c r="M37" s="28" t="s">
        <v>872</v>
      </c>
      <c r="N37" s="28" t="s">
        <v>872</v>
      </c>
      <c r="O37" s="28" t="s">
        <v>872</v>
      </c>
      <c r="P37" s="28" t="s">
        <v>872</v>
      </c>
      <c r="Q37" s="28" t="s">
        <v>872</v>
      </c>
      <c r="R37" s="28" t="s">
        <v>872</v>
      </c>
      <c r="S37" s="28" t="s">
        <v>872</v>
      </c>
      <c r="T37" s="28" t="s">
        <v>872</v>
      </c>
      <c r="U37" s="28" t="s">
        <v>872</v>
      </c>
      <c r="V37" s="28" t="s">
        <v>872</v>
      </c>
      <c r="W37" s="28" t="s">
        <v>872</v>
      </c>
      <c r="X37" s="28" t="s">
        <v>872</v>
      </c>
      <c r="Y37" s="28" t="s">
        <v>872</v>
      </c>
      <c r="Z37" s="28" t="s">
        <v>872</v>
      </c>
      <c r="AA37" s="28" t="s">
        <v>872</v>
      </c>
      <c r="AB37" s="28" t="s">
        <v>872</v>
      </c>
      <c r="AC37" s="28" t="s">
        <v>872</v>
      </c>
      <c r="AD37" s="136" t="e">
        <f t="shared" si="3"/>
        <v>#VALUE!</v>
      </c>
      <c r="AE37" s="28" t="s">
        <v>872</v>
      </c>
      <c r="AF37" s="28" t="s">
        <v>872</v>
      </c>
      <c r="AG37" s="28" t="s">
        <v>872</v>
      </c>
      <c r="AH37" s="28" t="s">
        <v>872</v>
      </c>
      <c r="AI37" s="28" t="s">
        <v>872</v>
      </c>
      <c r="AJ37" s="28" t="s">
        <v>872</v>
      </c>
      <c r="AK37" s="28" t="s">
        <v>872</v>
      </c>
      <c r="AL37" s="28" t="s">
        <v>872</v>
      </c>
      <c r="AM37" s="28" t="s">
        <v>872</v>
      </c>
      <c r="AN37" s="28" t="s">
        <v>872</v>
      </c>
      <c r="AO37" s="28" t="s">
        <v>872</v>
      </c>
      <c r="AP37" s="28" t="s">
        <v>872</v>
      </c>
      <c r="AQ37" s="28" t="s">
        <v>872</v>
      </c>
      <c r="AR37" s="28" t="s">
        <v>872</v>
      </c>
      <c r="AS37" s="28" t="s">
        <v>872</v>
      </c>
      <c r="AT37" s="28" t="s">
        <v>872</v>
      </c>
      <c r="AU37" s="28" t="s">
        <v>872</v>
      </c>
      <c r="AV37" s="28" t="s">
        <v>872</v>
      </c>
      <c r="AW37" s="28" t="s">
        <v>872</v>
      </c>
      <c r="AX37" s="28" t="s">
        <v>872</v>
      </c>
      <c r="AY37" s="28" t="s">
        <v>872</v>
      </c>
      <c r="AZ37" s="28" t="s">
        <v>872</v>
      </c>
      <c r="BA37" s="28" t="s">
        <v>872</v>
      </c>
      <c r="BB37" s="28" t="s">
        <v>872</v>
      </c>
      <c r="BC37" s="28" t="s">
        <v>872</v>
      </c>
    </row>
    <row r="38" spans="1:55" s="3" customFormat="1" ht="24" hidden="1" collapsed="1" x14ac:dyDescent="0.2">
      <c r="A38" s="123" t="s">
        <v>24</v>
      </c>
      <c r="B38" s="124" t="s">
        <v>856</v>
      </c>
      <c r="C38" s="28" t="s">
        <v>872</v>
      </c>
      <c r="D38" s="28" t="s">
        <v>872</v>
      </c>
      <c r="E38" s="28" t="s">
        <v>872</v>
      </c>
      <c r="F38" s="28" t="s">
        <v>872</v>
      </c>
      <c r="G38" s="28" t="s">
        <v>872</v>
      </c>
      <c r="H38" s="28" t="s">
        <v>872</v>
      </c>
      <c r="I38" s="28" t="s">
        <v>872</v>
      </c>
      <c r="J38" s="28" t="s">
        <v>872</v>
      </c>
      <c r="K38" s="28" t="s">
        <v>872</v>
      </c>
      <c r="L38" s="28" t="s">
        <v>872</v>
      </c>
      <c r="M38" s="28" t="s">
        <v>872</v>
      </c>
      <c r="N38" s="28" t="s">
        <v>872</v>
      </c>
      <c r="O38" s="28" t="s">
        <v>872</v>
      </c>
      <c r="P38" s="28" t="s">
        <v>872</v>
      </c>
      <c r="Q38" s="28" t="s">
        <v>872</v>
      </c>
      <c r="R38" s="28" t="s">
        <v>872</v>
      </c>
      <c r="S38" s="28" t="s">
        <v>872</v>
      </c>
      <c r="T38" s="28" t="s">
        <v>872</v>
      </c>
      <c r="U38" s="28" t="s">
        <v>872</v>
      </c>
      <c r="V38" s="28" t="s">
        <v>872</v>
      </c>
      <c r="W38" s="28" t="s">
        <v>872</v>
      </c>
      <c r="X38" s="28" t="s">
        <v>872</v>
      </c>
      <c r="Y38" s="28" t="s">
        <v>872</v>
      </c>
      <c r="Z38" s="28" t="s">
        <v>872</v>
      </c>
      <c r="AA38" s="28" t="s">
        <v>872</v>
      </c>
      <c r="AB38" s="28" t="s">
        <v>872</v>
      </c>
      <c r="AC38" s="28" t="s">
        <v>872</v>
      </c>
      <c r="AD38" s="136" t="e">
        <f t="shared" si="3"/>
        <v>#VALUE!</v>
      </c>
      <c r="AE38" s="28" t="s">
        <v>872</v>
      </c>
      <c r="AF38" s="28" t="s">
        <v>872</v>
      </c>
      <c r="AG38" s="28" t="s">
        <v>872</v>
      </c>
      <c r="AH38" s="28" t="s">
        <v>872</v>
      </c>
      <c r="AI38" s="28" t="s">
        <v>872</v>
      </c>
      <c r="AJ38" s="28" t="s">
        <v>872</v>
      </c>
      <c r="AK38" s="28" t="s">
        <v>872</v>
      </c>
      <c r="AL38" s="28" t="s">
        <v>872</v>
      </c>
      <c r="AM38" s="28" t="s">
        <v>872</v>
      </c>
      <c r="AN38" s="28" t="s">
        <v>872</v>
      </c>
      <c r="AO38" s="28" t="s">
        <v>872</v>
      </c>
      <c r="AP38" s="28" t="s">
        <v>872</v>
      </c>
      <c r="AQ38" s="28" t="s">
        <v>872</v>
      </c>
      <c r="AR38" s="28" t="s">
        <v>872</v>
      </c>
      <c r="AS38" s="28" t="s">
        <v>872</v>
      </c>
      <c r="AT38" s="28" t="s">
        <v>872</v>
      </c>
      <c r="AU38" s="28" t="s">
        <v>872</v>
      </c>
      <c r="AV38" s="28" t="s">
        <v>872</v>
      </c>
      <c r="AW38" s="28" t="s">
        <v>872</v>
      </c>
      <c r="AX38" s="28" t="s">
        <v>872</v>
      </c>
      <c r="AY38" s="28" t="s">
        <v>872</v>
      </c>
      <c r="AZ38" s="28" t="s">
        <v>872</v>
      </c>
      <c r="BA38" s="28" t="s">
        <v>872</v>
      </c>
      <c r="BB38" s="28" t="s">
        <v>872</v>
      </c>
      <c r="BC38" s="28" t="s">
        <v>872</v>
      </c>
    </row>
    <row r="39" spans="1:55" s="3" customFormat="1" ht="48" hidden="1" outlineLevel="1" x14ac:dyDescent="0.2">
      <c r="A39" s="123" t="s">
        <v>467</v>
      </c>
      <c r="B39" s="124" t="s">
        <v>857</v>
      </c>
      <c r="C39" s="28" t="s">
        <v>872</v>
      </c>
      <c r="D39" s="28" t="s">
        <v>872</v>
      </c>
      <c r="E39" s="28" t="s">
        <v>872</v>
      </c>
      <c r="F39" s="28" t="s">
        <v>872</v>
      </c>
      <c r="G39" s="28" t="s">
        <v>872</v>
      </c>
      <c r="H39" s="28" t="s">
        <v>872</v>
      </c>
      <c r="I39" s="28" t="s">
        <v>872</v>
      </c>
      <c r="J39" s="28" t="s">
        <v>872</v>
      </c>
      <c r="K39" s="28" t="s">
        <v>872</v>
      </c>
      <c r="L39" s="28" t="s">
        <v>872</v>
      </c>
      <c r="M39" s="28" t="s">
        <v>872</v>
      </c>
      <c r="N39" s="28" t="s">
        <v>872</v>
      </c>
      <c r="O39" s="28" t="s">
        <v>872</v>
      </c>
      <c r="P39" s="28" t="s">
        <v>872</v>
      </c>
      <c r="Q39" s="28" t="s">
        <v>872</v>
      </c>
      <c r="R39" s="28" t="s">
        <v>872</v>
      </c>
      <c r="S39" s="28" t="s">
        <v>872</v>
      </c>
      <c r="T39" s="28" t="s">
        <v>872</v>
      </c>
      <c r="U39" s="28" t="s">
        <v>872</v>
      </c>
      <c r="V39" s="28" t="s">
        <v>872</v>
      </c>
      <c r="W39" s="28" t="s">
        <v>872</v>
      </c>
      <c r="X39" s="28" t="s">
        <v>872</v>
      </c>
      <c r="Y39" s="28" t="s">
        <v>872</v>
      </c>
      <c r="Z39" s="28" t="s">
        <v>872</v>
      </c>
      <c r="AA39" s="28" t="s">
        <v>872</v>
      </c>
      <c r="AB39" s="28" t="s">
        <v>872</v>
      </c>
      <c r="AC39" s="28" t="s">
        <v>872</v>
      </c>
      <c r="AD39" s="136" t="e">
        <f t="shared" si="3"/>
        <v>#VALUE!</v>
      </c>
      <c r="AE39" s="28" t="s">
        <v>872</v>
      </c>
      <c r="AF39" s="28" t="s">
        <v>872</v>
      </c>
      <c r="AG39" s="28" t="s">
        <v>872</v>
      </c>
      <c r="AH39" s="28" t="s">
        <v>872</v>
      </c>
      <c r="AI39" s="28" t="s">
        <v>872</v>
      </c>
      <c r="AJ39" s="28" t="s">
        <v>872</v>
      </c>
      <c r="AK39" s="28" t="s">
        <v>872</v>
      </c>
      <c r="AL39" s="28" t="s">
        <v>872</v>
      </c>
      <c r="AM39" s="28" t="s">
        <v>872</v>
      </c>
      <c r="AN39" s="28" t="s">
        <v>872</v>
      </c>
      <c r="AO39" s="28" t="s">
        <v>872</v>
      </c>
      <c r="AP39" s="28" t="s">
        <v>872</v>
      </c>
      <c r="AQ39" s="28" t="s">
        <v>872</v>
      </c>
      <c r="AR39" s="28" t="s">
        <v>872</v>
      </c>
      <c r="AS39" s="28" t="s">
        <v>872</v>
      </c>
      <c r="AT39" s="28" t="s">
        <v>872</v>
      </c>
      <c r="AU39" s="28" t="s">
        <v>872</v>
      </c>
      <c r="AV39" s="28" t="s">
        <v>872</v>
      </c>
      <c r="AW39" s="28" t="s">
        <v>872</v>
      </c>
      <c r="AX39" s="28" t="s">
        <v>872</v>
      </c>
      <c r="AY39" s="28" t="s">
        <v>872</v>
      </c>
      <c r="AZ39" s="28" t="s">
        <v>872</v>
      </c>
      <c r="BA39" s="28" t="s">
        <v>872</v>
      </c>
      <c r="BB39" s="28" t="s">
        <v>872</v>
      </c>
      <c r="BC39" s="28" t="s">
        <v>872</v>
      </c>
    </row>
    <row r="40" spans="1:55" s="3" customFormat="1" ht="36" hidden="1" outlineLevel="1" x14ac:dyDescent="0.2">
      <c r="A40" s="123" t="s">
        <v>468</v>
      </c>
      <c r="B40" s="124" t="s">
        <v>858</v>
      </c>
      <c r="C40" s="28" t="s">
        <v>872</v>
      </c>
      <c r="D40" s="28" t="s">
        <v>872</v>
      </c>
      <c r="E40" s="28" t="s">
        <v>872</v>
      </c>
      <c r="F40" s="28" t="s">
        <v>872</v>
      </c>
      <c r="G40" s="28" t="s">
        <v>872</v>
      </c>
      <c r="H40" s="28" t="s">
        <v>872</v>
      </c>
      <c r="I40" s="28" t="s">
        <v>872</v>
      </c>
      <c r="J40" s="28" t="s">
        <v>872</v>
      </c>
      <c r="K40" s="28" t="s">
        <v>872</v>
      </c>
      <c r="L40" s="28" t="s">
        <v>872</v>
      </c>
      <c r="M40" s="28" t="s">
        <v>872</v>
      </c>
      <c r="N40" s="28" t="s">
        <v>872</v>
      </c>
      <c r="O40" s="28" t="s">
        <v>872</v>
      </c>
      <c r="P40" s="28" t="s">
        <v>872</v>
      </c>
      <c r="Q40" s="28" t="s">
        <v>872</v>
      </c>
      <c r="R40" s="28" t="s">
        <v>872</v>
      </c>
      <c r="S40" s="28" t="s">
        <v>872</v>
      </c>
      <c r="T40" s="28" t="s">
        <v>872</v>
      </c>
      <c r="U40" s="28" t="s">
        <v>872</v>
      </c>
      <c r="V40" s="28" t="s">
        <v>872</v>
      </c>
      <c r="W40" s="28" t="s">
        <v>872</v>
      </c>
      <c r="X40" s="28" t="s">
        <v>872</v>
      </c>
      <c r="Y40" s="28" t="s">
        <v>872</v>
      </c>
      <c r="Z40" s="28" t="s">
        <v>872</v>
      </c>
      <c r="AA40" s="28" t="s">
        <v>872</v>
      </c>
      <c r="AB40" s="28" t="s">
        <v>872</v>
      </c>
      <c r="AC40" s="28" t="s">
        <v>872</v>
      </c>
      <c r="AD40" s="136" t="e">
        <f t="shared" si="3"/>
        <v>#VALUE!</v>
      </c>
      <c r="AE40" s="28" t="s">
        <v>872</v>
      </c>
      <c r="AF40" s="28" t="s">
        <v>872</v>
      </c>
      <c r="AG40" s="28" t="s">
        <v>872</v>
      </c>
      <c r="AH40" s="28" t="s">
        <v>872</v>
      </c>
      <c r="AI40" s="28" t="s">
        <v>872</v>
      </c>
      <c r="AJ40" s="28" t="s">
        <v>872</v>
      </c>
      <c r="AK40" s="28" t="s">
        <v>872</v>
      </c>
      <c r="AL40" s="28" t="s">
        <v>872</v>
      </c>
      <c r="AM40" s="28" t="s">
        <v>872</v>
      </c>
      <c r="AN40" s="28" t="s">
        <v>872</v>
      </c>
      <c r="AO40" s="28" t="s">
        <v>872</v>
      </c>
      <c r="AP40" s="28" t="s">
        <v>872</v>
      </c>
      <c r="AQ40" s="28" t="s">
        <v>872</v>
      </c>
      <c r="AR40" s="28" t="s">
        <v>872</v>
      </c>
      <c r="AS40" s="28" t="s">
        <v>872</v>
      </c>
      <c r="AT40" s="28" t="s">
        <v>872</v>
      </c>
      <c r="AU40" s="28" t="s">
        <v>872</v>
      </c>
      <c r="AV40" s="28" t="s">
        <v>872</v>
      </c>
      <c r="AW40" s="28" t="s">
        <v>872</v>
      </c>
      <c r="AX40" s="28" t="s">
        <v>872</v>
      </c>
      <c r="AY40" s="28" t="s">
        <v>872</v>
      </c>
      <c r="AZ40" s="28" t="s">
        <v>872</v>
      </c>
      <c r="BA40" s="28" t="s">
        <v>872</v>
      </c>
      <c r="BB40" s="28" t="s">
        <v>872</v>
      </c>
      <c r="BC40" s="28" t="s">
        <v>872</v>
      </c>
    </row>
    <row r="41" spans="1:55" s="3" customFormat="1" ht="36" hidden="1" collapsed="1" x14ac:dyDescent="0.2">
      <c r="A41" s="123" t="s">
        <v>26</v>
      </c>
      <c r="B41" s="124" t="s">
        <v>859</v>
      </c>
      <c r="C41" s="28" t="s">
        <v>872</v>
      </c>
      <c r="D41" s="28" t="s">
        <v>872</v>
      </c>
      <c r="E41" s="28" t="s">
        <v>872</v>
      </c>
      <c r="F41" s="28" t="s">
        <v>872</v>
      </c>
      <c r="G41" s="28" t="s">
        <v>872</v>
      </c>
      <c r="H41" s="28" t="s">
        <v>872</v>
      </c>
      <c r="I41" s="28" t="s">
        <v>872</v>
      </c>
      <c r="J41" s="28" t="s">
        <v>872</v>
      </c>
      <c r="K41" s="28" t="s">
        <v>872</v>
      </c>
      <c r="L41" s="28" t="s">
        <v>872</v>
      </c>
      <c r="M41" s="28" t="s">
        <v>872</v>
      </c>
      <c r="N41" s="28" t="s">
        <v>872</v>
      </c>
      <c r="O41" s="28" t="s">
        <v>872</v>
      </c>
      <c r="P41" s="28" t="s">
        <v>872</v>
      </c>
      <c r="Q41" s="28" t="s">
        <v>872</v>
      </c>
      <c r="R41" s="28" t="s">
        <v>872</v>
      </c>
      <c r="S41" s="28" t="s">
        <v>872</v>
      </c>
      <c r="T41" s="28" t="s">
        <v>872</v>
      </c>
      <c r="U41" s="28" t="s">
        <v>872</v>
      </c>
      <c r="V41" s="28" t="s">
        <v>872</v>
      </c>
      <c r="W41" s="28" t="s">
        <v>872</v>
      </c>
      <c r="X41" s="28" t="s">
        <v>872</v>
      </c>
      <c r="Y41" s="28" t="s">
        <v>872</v>
      </c>
      <c r="Z41" s="28" t="s">
        <v>872</v>
      </c>
      <c r="AA41" s="28" t="s">
        <v>872</v>
      </c>
      <c r="AB41" s="28" t="s">
        <v>872</v>
      </c>
      <c r="AC41" s="28" t="s">
        <v>872</v>
      </c>
      <c r="AD41" s="136" t="e">
        <f t="shared" si="3"/>
        <v>#VALUE!</v>
      </c>
      <c r="AE41" s="28" t="s">
        <v>872</v>
      </c>
      <c r="AF41" s="28" t="s">
        <v>872</v>
      </c>
      <c r="AG41" s="28" t="s">
        <v>872</v>
      </c>
      <c r="AH41" s="28" t="s">
        <v>872</v>
      </c>
      <c r="AI41" s="28" t="s">
        <v>872</v>
      </c>
      <c r="AJ41" s="28" t="s">
        <v>872</v>
      </c>
      <c r="AK41" s="28" t="s">
        <v>872</v>
      </c>
      <c r="AL41" s="28" t="s">
        <v>872</v>
      </c>
      <c r="AM41" s="28" t="s">
        <v>872</v>
      </c>
      <c r="AN41" s="28" t="s">
        <v>872</v>
      </c>
      <c r="AO41" s="28" t="s">
        <v>872</v>
      </c>
      <c r="AP41" s="28" t="s">
        <v>872</v>
      </c>
      <c r="AQ41" s="28" t="s">
        <v>872</v>
      </c>
      <c r="AR41" s="28" t="s">
        <v>872</v>
      </c>
      <c r="AS41" s="28" t="s">
        <v>872</v>
      </c>
      <c r="AT41" s="28" t="s">
        <v>872</v>
      </c>
      <c r="AU41" s="28" t="s">
        <v>872</v>
      </c>
      <c r="AV41" s="28" t="s">
        <v>872</v>
      </c>
      <c r="AW41" s="28" t="s">
        <v>872</v>
      </c>
      <c r="AX41" s="28" t="s">
        <v>872</v>
      </c>
      <c r="AY41" s="28" t="s">
        <v>872</v>
      </c>
      <c r="AZ41" s="28" t="s">
        <v>872</v>
      </c>
      <c r="BA41" s="28" t="s">
        <v>872</v>
      </c>
      <c r="BB41" s="28" t="s">
        <v>872</v>
      </c>
      <c r="BC41" s="28" t="s">
        <v>872</v>
      </c>
    </row>
    <row r="42" spans="1:55" s="3" customFormat="1" ht="24" hidden="1" outlineLevel="1" x14ac:dyDescent="0.2">
      <c r="A42" s="123" t="s">
        <v>860</v>
      </c>
      <c r="B42" s="124" t="s">
        <v>861</v>
      </c>
      <c r="C42" s="28" t="s">
        <v>872</v>
      </c>
      <c r="D42" s="28" t="s">
        <v>872</v>
      </c>
      <c r="E42" s="28" t="s">
        <v>872</v>
      </c>
      <c r="F42" s="28" t="s">
        <v>872</v>
      </c>
      <c r="G42" s="28" t="s">
        <v>872</v>
      </c>
      <c r="H42" s="28" t="s">
        <v>872</v>
      </c>
      <c r="I42" s="28" t="s">
        <v>872</v>
      </c>
      <c r="J42" s="28" t="s">
        <v>872</v>
      </c>
      <c r="K42" s="28" t="s">
        <v>872</v>
      </c>
      <c r="L42" s="28" t="s">
        <v>872</v>
      </c>
      <c r="M42" s="28" t="s">
        <v>872</v>
      </c>
      <c r="N42" s="28" t="s">
        <v>872</v>
      </c>
      <c r="O42" s="28" t="s">
        <v>872</v>
      </c>
      <c r="P42" s="28" t="s">
        <v>872</v>
      </c>
      <c r="Q42" s="28" t="s">
        <v>872</v>
      </c>
      <c r="R42" s="28" t="s">
        <v>872</v>
      </c>
      <c r="S42" s="28" t="s">
        <v>872</v>
      </c>
      <c r="T42" s="28" t="s">
        <v>872</v>
      </c>
      <c r="U42" s="28" t="s">
        <v>872</v>
      </c>
      <c r="V42" s="28" t="s">
        <v>872</v>
      </c>
      <c r="W42" s="28" t="s">
        <v>872</v>
      </c>
      <c r="X42" s="28" t="s">
        <v>872</v>
      </c>
      <c r="Y42" s="28" t="s">
        <v>872</v>
      </c>
      <c r="Z42" s="28" t="s">
        <v>872</v>
      </c>
      <c r="AA42" s="28" t="s">
        <v>872</v>
      </c>
      <c r="AB42" s="28" t="s">
        <v>872</v>
      </c>
      <c r="AC42" s="28" t="s">
        <v>872</v>
      </c>
      <c r="AD42" s="136" t="e">
        <f t="shared" si="3"/>
        <v>#VALUE!</v>
      </c>
      <c r="AE42" s="28" t="s">
        <v>872</v>
      </c>
      <c r="AF42" s="28" t="s">
        <v>872</v>
      </c>
      <c r="AG42" s="28" t="s">
        <v>872</v>
      </c>
      <c r="AH42" s="28" t="s">
        <v>872</v>
      </c>
      <c r="AI42" s="28" t="s">
        <v>872</v>
      </c>
      <c r="AJ42" s="28" t="s">
        <v>872</v>
      </c>
      <c r="AK42" s="28" t="s">
        <v>872</v>
      </c>
      <c r="AL42" s="28" t="s">
        <v>872</v>
      </c>
      <c r="AM42" s="28" t="s">
        <v>872</v>
      </c>
      <c r="AN42" s="28" t="s">
        <v>872</v>
      </c>
      <c r="AO42" s="28" t="s">
        <v>872</v>
      </c>
      <c r="AP42" s="28" t="s">
        <v>872</v>
      </c>
      <c r="AQ42" s="28" t="s">
        <v>872</v>
      </c>
      <c r="AR42" s="28" t="s">
        <v>872</v>
      </c>
      <c r="AS42" s="28" t="s">
        <v>872</v>
      </c>
      <c r="AT42" s="28" t="s">
        <v>872</v>
      </c>
      <c r="AU42" s="28" t="s">
        <v>872</v>
      </c>
      <c r="AV42" s="28" t="s">
        <v>872</v>
      </c>
      <c r="AW42" s="28" t="s">
        <v>872</v>
      </c>
      <c r="AX42" s="28" t="s">
        <v>872</v>
      </c>
      <c r="AY42" s="28" t="s">
        <v>872</v>
      </c>
      <c r="AZ42" s="28" t="s">
        <v>872</v>
      </c>
      <c r="BA42" s="28" t="s">
        <v>872</v>
      </c>
      <c r="BB42" s="28" t="s">
        <v>872</v>
      </c>
      <c r="BC42" s="28" t="s">
        <v>872</v>
      </c>
    </row>
    <row r="43" spans="1:55" s="3" customFormat="1" ht="72" hidden="1" outlineLevel="1" x14ac:dyDescent="0.2">
      <c r="A43" s="123" t="s">
        <v>860</v>
      </c>
      <c r="B43" s="124" t="s">
        <v>862</v>
      </c>
      <c r="C43" s="28" t="s">
        <v>872</v>
      </c>
      <c r="D43" s="28" t="s">
        <v>872</v>
      </c>
      <c r="E43" s="28" t="s">
        <v>872</v>
      </c>
      <c r="F43" s="28" t="s">
        <v>872</v>
      </c>
      <c r="G43" s="28" t="s">
        <v>872</v>
      </c>
      <c r="H43" s="28" t="s">
        <v>872</v>
      </c>
      <c r="I43" s="28" t="s">
        <v>872</v>
      </c>
      <c r="J43" s="28" t="s">
        <v>872</v>
      </c>
      <c r="K43" s="28" t="s">
        <v>872</v>
      </c>
      <c r="L43" s="28" t="s">
        <v>872</v>
      </c>
      <c r="M43" s="28" t="s">
        <v>872</v>
      </c>
      <c r="N43" s="28" t="s">
        <v>872</v>
      </c>
      <c r="O43" s="28" t="s">
        <v>872</v>
      </c>
      <c r="P43" s="28" t="s">
        <v>872</v>
      </c>
      <c r="Q43" s="28" t="s">
        <v>872</v>
      </c>
      <c r="R43" s="28" t="s">
        <v>872</v>
      </c>
      <c r="S43" s="28" t="s">
        <v>872</v>
      </c>
      <c r="T43" s="28" t="s">
        <v>872</v>
      </c>
      <c r="U43" s="28" t="s">
        <v>872</v>
      </c>
      <c r="V43" s="28" t="s">
        <v>872</v>
      </c>
      <c r="W43" s="28" t="s">
        <v>872</v>
      </c>
      <c r="X43" s="28" t="s">
        <v>872</v>
      </c>
      <c r="Y43" s="28" t="s">
        <v>872</v>
      </c>
      <c r="Z43" s="28" t="s">
        <v>872</v>
      </c>
      <c r="AA43" s="28" t="s">
        <v>872</v>
      </c>
      <c r="AB43" s="28" t="s">
        <v>872</v>
      </c>
      <c r="AC43" s="28" t="s">
        <v>872</v>
      </c>
      <c r="AD43" s="136" t="e">
        <f t="shared" si="3"/>
        <v>#VALUE!</v>
      </c>
      <c r="AE43" s="28" t="s">
        <v>872</v>
      </c>
      <c r="AF43" s="28" t="s">
        <v>872</v>
      </c>
      <c r="AG43" s="28" t="s">
        <v>872</v>
      </c>
      <c r="AH43" s="28" t="s">
        <v>872</v>
      </c>
      <c r="AI43" s="28" t="s">
        <v>872</v>
      </c>
      <c r="AJ43" s="28" t="s">
        <v>872</v>
      </c>
      <c r="AK43" s="28" t="s">
        <v>872</v>
      </c>
      <c r="AL43" s="28" t="s">
        <v>872</v>
      </c>
      <c r="AM43" s="28" t="s">
        <v>872</v>
      </c>
      <c r="AN43" s="28" t="s">
        <v>872</v>
      </c>
      <c r="AO43" s="28" t="s">
        <v>872</v>
      </c>
      <c r="AP43" s="28" t="s">
        <v>872</v>
      </c>
      <c r="AQ43" s="28" t="s">
        <v>872</v>
      </c>
      <c r="AR43" s="28" t="s">
        <v>872</v>
      </c>
      <c r="AS43" s="28" t="s">
        <v>872</v>
      </c>
      <c r="AT43" s="28" t="s">
        <v>872</v>
      </c>
      <c r="AU43" s="28" t="s">
        <v>872</v>
      </c>
      <c r="AV43" s="28" t="s">
        <v>872</v>
      </c>
      <c r="AW43" s="28" t="s">
        <v>872</v>
      </c>
      <c r="AX43" s="28" t="s">
        <v>872</v>
      </c>
      <c r="AY43" s="28" t="s">
        <v>872</v>
      </c>
      <c r="AZ43" s="28" t="s">
        <v>872</v>
      </c>
      <c r="BA43" s="28" t="s">
        <v>872</v>
      </c>
      <c r="BB43" s="28" t="s">
        <v>872</v>
      </c>
      <c r="BC43" s="28" t="s">
        <v>872</v>
      </c>
    </row>
    <row r="44" spans="1:55" s="3" customFormat="1" ht="60" hidden="1" outlineLevel="1" x14ac:dyDescent="0.2">
      <c r="A44" s="123" t="s">
        <v>860</v>
      </c>
      <c r="B44" s="124" t="s">
        <v>863</v>
      </c>
      <c r="C44" s="28" t="s">
        <v>872</v>
      </c>
      <c r="D44" s="28" t="s">
        <v>872</v>
      </c>
      <c r="E44" s="28" t="s">
        <v>872</v>
      </c>
      <c r="F44" s="28" t="s">
        <v>872</v>
      </c>
      <c r="G44" s="28" t="s">
        <v>872</v>
      </c>
      <c r="H44" s="28" t="s">
        <v>872</v>
      </c>
      <c r="I44" s="28" t="s">
        <v>872</v>
      </c>
      <c r="J44" s="28" t="s">
        <v>872</v>
      </c>
      <c r="K44" s="28" t="s">
        <v>872</v>
      </c>
      <c r="L44" s="28" t="s">
        <v>872</v>
      </c>
      <c r="M44" s="28" t="s">
        <v>872</v>
      </c>
      <c r="N44" s="28" t="s">
        <v>872</v>
      </c>
      <c r="O44" s="28" t="s">
        <v>872</v>
      </c>
      <c r="P44" s="28" t="s">
        <v>872</v>
      </c>
      <c r="Q44" s="28" t="s">
        <v>872</v>
      </c>
      <c r="R44" s="28" t="s">
        <v>872</v>
      </c>
      <c r="S44" s="28" t="s">
        <v>872</v>
      </c>
      <c r="T44" s="28" t="s">
        <v>872</v>
      </c>
      <c r="U44" s="28" t="s">
        <v>872</v>
      </c>
      <c r="V44" s="28" t="s">
        <v>872</v>
      </c>
      <c r="W44" s="28" t="s">
        <v>872</v>
      </c>
      <c r="X44" s="28" t="s">
        <v>872</v>
      </c>
      <c r="Y44" s="28" t="s">
        <v>872</v>
      </c>
      <c r="Z44" s="28" t="s">
        <v>872</v>
      </c>
      <c r="AA44" s="28" t="s">
        <v>872</v>
      </c>
      <c r="AB44" s="28" t="s">
        <v>872</v>
      </c>
      <c r="AC44" s="28" t="s">
        <v>872</v>
      </c>
      <c r="AD44" s="136" t="e">
        <f t="shared" si="3"/>
        <v>#VALUE!</v>
      </c>
      <c r="AE44" s="28" t="s">
        <v>872</v>
      </c>
      <c r="AF44" s="28" t="s">
        <v>872</v>
      </c>
      <c r="AG44" s="28" t="s">
        <v>872</v>
      </c>
      <c r="AH44" s="28" t="s">
        <v>872</v>
      </c>
      <c r="AI44" s="28" t="s">
        <v>872</v>
      </c>
      <c r="AJ44" s="28" t="s">
        <v>872</v>
      </c>
      <c r="AK44" s="28" t="s">
        <v>872</v>
      </c>
      <c r="AL44" s="28" t="s">
        <v>872</v>
      </c>
      <c r="AM44" s="28" t="s">
        <v>872</v>
      </c>
      <c r="AN44" s="28" t="s">
        <v>872</v>
      </c>
      <c r="AO44" s="28" t="s">
        <v>872</v>
      </c>
      <c r="AP44" s="28" t="s">
        <v>872</v>
      </c>
      <c r="AQ44" s="28" t="s">
        <v>872</v>
      </c>
      <c r="AR44" s="28" t="s">
        <v>872</v>
      </c>
      <c r="AS44" s="28" t="s">
        <v>872</v>
      </c>
      <c r="AT44" s="28" t="s">
        <v>872</v>
      </c>
      <c r="AU44" s="28" t="s">
        <v>872</v>
      </c>
      <c r="AV44" s="28" t="s">
        <v>872</v>
      </c>
      <c r="AW44" s="28" t="s">
        <v>872</v>
      </c>
      <c r="AX44" s="28" t="s">
        <v>872</v>
      </c>
      <c r="AY44" s="28" t="s">
        <v>872</v>
      </c>
      <c r="AZ44" s="28" t="s">
        <v>872</v>
      </c>
      <c r="BA44" s="28" t="s">
        <v>872</v>
      </c>
      <c r="BB44" s="28" t="s">
        <v>872</v>
      </c>
      <c r="BC44" s="28" t="s">
        <v>872</v>
      </c>
    </row>
    <row r="45" spans="1:55" s="3" customFormat="1" ht="72" hidden="1" outlineLevel="1" x14ac:dyDescent="0.2">
      <c r="A45" s="123" t="s">
        <v>860</v>
      </c>
      <c r="B45" s="124" t="s">
        <v>864</v>
      </c>
      <c r="C45" s="28" t="s">
        <v>872</v>
      </c>
      <c r="D45" s="28" t="s">
        <v>872</v>
      </c>
      <c r="E45" s="28" t="s">
        <v>872</v>
      </c>
      <c r="F45" s="28" t="s">
        <v>872</v>
      </c>
      <c r="G45" s="28" t="s">
        <v>872</v>
      </c>
      <c r="H45" s="28" t="s">
        <v>872</v>
      </c>
      <c r="I45" s="28" t="s">
        <v>872</v>
      </c>
      <c r="J45" s="28" t="s">
        <v>872</v>
      </c>
      <c r="K45" s="28" t="s">
        <v>872</v>
      </c>
      <c r="L45" s="28" t="s">
        <v>872</v>
      </c>
      <c r="M45" s="28" t="s">
        <v>872</v>
      </c>
      <c r="N45" s="28" t="s">
        <v>872</v>
      </c>
      <c r="O45" s="28" t="s">
        <v>872</v>
      </c>
      <c r="P45" s="28" t="s">
        <v>872</v>
      </c>
      <c r="Q45" s="28" t="s">
        <v>872</v>
      </c>
      <c r="R45" s="28" t="s">
        <v>872</v>
      </c>
      <c r="S45" s="28" t="s">
        <v>872</v>
      </c>
      <c r="T45" s="28" t="s">
        <v>872</v>
      </c>
      <c r="U45" s="28" t="s">
        <v>872</v>
      </c>
      <c r="V45" s="28" t="s">
        <v>872</v>
      </c>
      <c r="W45" s="28" t="s">
        <v>872</v>
      </c>
      <c r="X45" s="28" t="s">
        <v>872</v>
      </c>
      <c r="Y45" s="28" t="s">
        <v>872</v>
      </c>
      <c r="Z45" s="28" t="s">
        <v>872</v>
      </c>
      <c r="AA45" s="28" t="s">
        <v>872</v>
      </c>
      <c r="AB45" s="28" t="s">
        <v>872</v>
      </c>
      <c r="AC45" s="28" t="s">
        <v>872</v>
      </c>
      <c r="AD45" s="136" t="e">
        <f t="shared" si="3"/>
        <v>#VALUE!</v>
      </c>
      <c r="AE45" s="28" t="s">
        <v>872</v>
      </c>
      <c r="AF45" s="28" t="s">
        <v>872</v>
      </c>
      <c r="AG45" s="28" t="s">
        <v>872</v>
      </c>
      <c r="AH45" s="28" t="s">
        <v>872</v>
      </c>
      <c r="AI45" s="28" t="s">
        <v>872</v>
      </c>
      <c r="AJ45" s="28" t="s">
        <v>872</v>
      </c>
      <c r="AK45" s="28" t="s">
        <v>872</v>
      </c>
      <c r="AL45" s="28" t="s">
        <v>872</v>
      </c>
      <c r="AM45" s="28" t="s">
        <v>872</v>
      </c>
      <c r="AN45" s="28" t="s">
        <v>872</v>
      </c>
      <c r="AO45" s="28" t="s">
        <v>872</v>
      </c>
      <c r="AP45" s="28" t="s">
        <v>872</v>
      </c>
      <c r="AQ45" s="28" t="s">
        <v>872</v>
      </c>
      <c r="AR45" s="28" t="s">
        <v>872</v>
      </c>
      <c r="AS45" s="28" t="s">
        <v>872</v>
      </c>
      <c r="AT45" s="28" t="s">
        <v>872</v>
      </c>
      <c r="AU45" s="28" t="s">
        <v>872</v>
      </c>
      <c r="AV45" s="28" t="s">
        <v>872</v>
      </c>
      <c r="AW45" s="28" t="s">
        <v>872</v>
      </c>
      <c r="AX45" s="28" t="s">
        <v>872</v>
      </c>
      <c r="AY45" s="28" t="s">
        <v>872</v>
      </c>
      <c r="AZ45" s="28" t="s">
        <v>872</v>
      </c>
      <c r="BA45" s="28" t="s">
        <v>872</v>
      </c>
      <c r="BB45" s="28" t="s">
        <v>872</v>
      </c>
      <c r="BC45" s="28" t="s">
        <v>872</v>
      </c>
    </row>
    <row r="46" spans="1:55" s="3" customFormat="1" ht="24" hidden="1" outlineLevel="1" x14ac:dyDescent="0.2">
      <c r="A46" s="123" t="s">
        <v>865</v>
      </c>
      <c r="B46" s="124" t="s">
        <v>861</v>
      </c>
      <c r="C46" s="28" t="s">
        <v>872</v>
      </c>
      <c r="D46" s="28" t="s">
        <v>872</v>
      </c>
      <c r="E46" s="28" t="s">
        <v>872</v>
      </c>
      <c r="F46" s="28" t="s">
        <v>872</v>
      </c>
      <c r="G46" s="28" t="s">
        <v>872</v>
      </c>
      <c r="H46" s="28" t="s">
        <v>872</v>
      </c>
      <c r="I46" s="28" t="s">
        <v>872</v>
      </c>
      <c r="J46" s="28" t="s">
        <v>872</v>
      </c>
      <c r="K46" s="28" t="s">
        <v>872</v>
      </c>
      <c r="L46" s="28" t="s">
        <v>872</v>
      </c>
      <c r="M46" s="28" t="s">
        <v>872</v>
      </c>
      <c r="N46" s="28" t="s">
        <v>872</v>
      </c>
      <c r="O46" s="28" t="s">
        <v>872</v>
      </c>
      <c r="P46" s="28" t="s">
        <v>872</v>
      </c>
      <c r="Q46" s="28" t="s">
        <v>872</v>
      </c>
      <c r="R46" s="28" t="s">
        <v>872</v>
      </c>
      <c r="S46" s="28" t="s">
        <v>872</v>
      </c>
      <c r="T46" s="28" t="s">
        <v>872</v>
      </c>
      <c r="U46" s="28" t="s">
        <v>872</v>
      </c>
      <c r="V46" s="28" t="s">
        <v>872</v>
      </c>
      <c r="W46" s="28" t="s">
        <v>872</v>
      </c>
      <c r="X46" s="28" t="s">
        <v>872</v>
      </c>
      <c r="Y46" s="28" t="s">
        <v>872</v>
      </c>
      <c r="Z46" s="28" t="s">
        <v>872</v>
      </c>
      <c r="AA46" s="28" t="s">
        <v>872</v>
      </c>
      <c r="AB46" s="28" t="s">
        <v>872</v>
      </c>
      <c r="AC46" s="28" t="s">
        <v>872</v>
      </c>
      <c r="AD46" s="136" t="e">
        <f t="shared" si="3"/>
        <v>#VALUE!</v>
      </c>
      <c r="AE46" s="28" t="s">
        <v>872</v>
      </c>
      <c r="AF46" s="28" t="s">
        <v>872</v>
      </c>
      <c r="AG46" s="28" t="s">
        <v>872</v>
      </c>
      <c r="AH46" s="28" t="s">
        <v>872</v>
      </c>
      <c r="AI46" s="28" t="s">
        <v>872</v>
      </c>
      <c r="AJ46" s="28" t="s">
        <v>872</v>
      </c>
      <c r="AK46" s="28" t="s">
        <v>872</v>
      </c>
      <c r="AL46" s="28" t="s">
        <v>872</v>
      </c>
      <c r="AM46" s="28" t="s">
        <v>872</v>
      </c>
      <c r="AN46" s="28" t="s">
        <v>872</v>
      </c>
      <c r="AO46" s="28" t="s">
        <v>872</v>
      </c>
      <c r="AP46" s="28" t="s">
        <v>872</v>
      </c>
      <c r="AQ46" s="28" t="s">
        <v>872</v>
      </c>
      <c r="AR46" s="28" t="s">
        <v>872</v>
      </c>
      <c r="AS46" s="28" t="s">
        <v>872</v>
      </c>
      <c r="AT46" s="28" t="s">
        <v>872</v>
      </c>
      <c r="AU46" s="28" t="s">
        <v>872</v>
      </c>
      <c r="AV46" s="28" t="s">
        <v>872</v>
      </c>
      <c r="AW46" s="28" t="s">
        <v>872</v>
      </c>
      <c r="AX46" s="28" t="s">
        <v>872</v>
      </c>
      <c r="AY46" s="28" t="s">
        <v>872</v>
      </c>
      <c r="AZ46" s="28" t="s">
        <v>872</v>
      </c>
      <c r="BA46" s="28" t="s">
        <v>872</v>
      </c>
      <c r="BB46" s="28" t="s">
        <v>872</v>
      </c>
      <c r="BC46" s="28" t="s">
        <v>872</v>
      </c>
    </row>
    <row r="47" spans="1:55" s="3" customFormat="1" ht="72" hidden="1" outlineLevel="1" x14ac:dyDescent="0.2">
      <c r="A47" s="123" t="s">
        <v>865</v>
      </c>
      <c r="B47" s="124" t="s">
        <v>862</v>
      </c>
      <c r="C47" s="28" t="s">
        <v>872</v>
      </c>
      <c r="D47" s="28" t="s">
        <v>872</v>
      </c>
      <c r="E47" s="28" t="s">
        <v>872</v>
      </c>
      <c r="F47" s="28" t="s">
        <v>872</v>
      </c>
      <c r="G47" s="28" t="s">
        <v>872</v>
      </c>
      <c r="H47" s="28" t="s">
        <v>872</v>
      </c>
      <c r="I47" s="28" t="s">
        <v>872</v>
      </c>
      <c r="J47" s="28" t="s">
        <v>872</v>
      </c>
      <c r="K47" s="28" t="s">
        <v>872</v>
      </c>
      <c r="L47" s="28" t="s">
        <v>872</v>
      </c>
      <c r="M47" s="28" t="s">
        <v>872</v>
      </c>
      <c r="N47" s="28" t="s">
        <v>872</v>
      </c>
      <c r="O47" s="28" t="s">
        <v>872</v>
      </c>
      <c r="P47" s="28" t="s">
        <v>872</v>
      </c>
      <c r="Q47" s="28" t="s">
        <v>872</v>
      </c>
      <c r="R47" s="28" t="s">
        <v>872</v>
      </c>
      <c r="S47" s="28" t="s">
        <v>872</v>
      </c>
      <c r="T47" s="28" t="s">
        <v>872</v>
      </c>
      <c r="U47" s="28" t="s">
        <v>872</v>
      </c>
      <c r="V47" s="28" t="s">
        <v>872</v>
      </c>
      <c r="W47" s="28" t="s">
        <v>872</v>
      </c>
      <c r="X47" s="28" t="s">
        <v>872</v>
      </c>
      <c r="Y47" s="28" t="s">
        <v>872</v>
      </c>
      <c r="Z47" s="28" t="s">
        <v>872</v>
      </c>
      <c r="AA47" s="28" t="s">
        <v>872</v>
      </c>
      <c r="AB47" s="28" t="s">
        <v>872</v>
      </c>
      <c r="AC47" s="28" t="s">
        <v>872</v>
      </c>
      <c r="AD47" s="136" t="e">
        <f t="shared" si="3"/>
        <v>#VALUE!</v>
      </c>
      <c r="AE47" s="28" t="s">
        <v>872</v>
      </c>
      <c r="AF47" s="28" t="s">
        <v>872</v>
      </c>
      <c r="AG47" s="28" t="s">
        <v>872</v>
      </c>
      <c r="AH47" s="28" t="s">
        <v>872</v>
      </c>
      <c r="AI47" s="28" t="s">
        <v>872</v>
      </c>
      <c r="AJ47" s="28" t="s">
        <v>872</v>
      </c>
      <c r="AK47" s="28" t="s">
        <v>872</v>
      </c>
      <c r="AL47" s="28" t="s">
        <v>872</v>
      </c>
      <c r="AM47" s="28" t="s">
        <v>872</v>
      </c>
      <c r="AN47" s="28" t="s">
        <v>872</v>
      </c>
      <c r="AO47" s="28" t="s">
        <v>872</v>
      </c>
      <c r="AP47" s="28" t="s">
        <v>872</v>
      </c>
      <c r="AQ47" s="28" t="s">
        <v>872</v>
      </c>
      <c r="AR47" s="28" t="s">
        <v>872</v>
      </c>
      <c r="AS47" s="28" t="s">
        <v>872</v>
      </c>
      <c r="AT47" s="28" t="s">
        <v>872</v>
      </c>
      <c r="AU47" s="28" t="s">
        <v>872</v>
      </c>
      <c r="AV47" s="28" t="s">
        <v>872</v>
      </c>
      <c r="AW47" s="28" t="s">
        <v>872</v>
      </c>
      <c r="AX47" s="28" t="s">
        <v>872</v>
      </c>
      <c r="AY47" s="28" t="s">
        <v>872</v>
      </c>
      <c r="AZ47" s="28" t="s">
        <v>872</v>
      </c>
      <c r="BA47" s="28" t="s">
        <v>872</v>
      </c>
      <c r="BB47" s="28" t="s">
        <v>872</v>
      </c>
      <c r="BC47" s="28" t="s">
        <v>872</v>
      </c>
    </row>
    <row r="48" spans="1:55" s="3" customFormat="1" ht="60" hidden="1" outlineLevel="1" x14ac:dyDescent="0.2">
      <c r="A48" s="123" t="s">
        <v>865</v>
      </c>
      <c r="B48" s="124" t="s">
        <v>863</v>
      </c>
      <c r="C48" s="28" t="s">
        <v>872</v>
      </c>
      <c r="D48" s="28" t="s">
        <v>872</v>
      </c>
      <c r="E48" s="28" t="s">
        <v>872</v>
      </c>
      <c r="F48" s="28" t="s">
        <v>872</v>
      </c>
      <c r="G48" s="28" t="s">
        <v>872</v>
      </c>
      <c r="H48" s="28" t="s">
        <v>872</v>
      </c>
      <c r="I48" s="28" t="s">
        <v>872</v>
      </c>
      <c r="J48" s="28" t="s">
        <v>872</v>
      </c>
      <c r="K48" s="28" t="s">
        <v>872</v>
      </c>
      <c r="L48" s="28" t="s">
        <v>872</v>
      </c>
      <c r="M48" s="28" t="s">
        <v>872</v>
      </c>
      <c r="N48" s="28" t="s">
        <v>872</v>
      </c>
      <c r="O48" s="28" t="s">
        <v>872</v>
      </c>
      <c r="P48" s="28" t="s">
        <v>872</v>
      </c>
      <c r="Q48" s="28" t="s">
        <v>872</v>
      </c>
      <c r="R48" s="28" t="s">
        <v>872</v>
      </c>
      <c r="S48" s="28" t="s">
        <v>872</v>
      </c>
      <c r="T48" s="28" t="s">
        <v>872</v>
      </c>
      <c r="U48" s="28" t="s">
        <v>872</v>
      </c>
      <c r="V48" s="28" t="s">
        <v>872</v>
      </c>
      <c r="W48" s="28" t="s">
        <v>872</v>
      </c>
      <c r="X48" s="28" t="s">
        <v>872</v>
      </c>
      <c r="Y48" s="28" t="s">
        <v>872</v>
      </c>
      <c r="Z48" s="28" t="s">
        <v>872</v>
      </c>
      <c r="AA48" s="28" t="s">
        <v>872</v>
      </c>
      <c r="AB48" s="28" t="s">
        <v>872</v>
      </c>
      <c r="AC48" s="28" t="s">
        <v>872</v>
      </c>
      <c r="AD48" s="136" t="e">
        <f t="shared" si="3"/>
        <v>#VALUE!</v>
      </c>
      <c r="AE48" s="28" t="s">
        <v>872</v>
      </c>
      <c r="AF48" s="28" t="s">
        <v>872</v>
      </c>
      <c r="AG48" s="28" t="s">
        <v>872</v>
      </c>
      <c r="AH48" s="28" t="s">
        <v>872</v>
      </c>
      <c r="AI48" s="28" t="s">
        <v>872</v>
      </c>
      <c r="AJ48" s="28" t="s">
        <v>872</v>
      </c>
      <c r="AK48" s="28" t="s">
        <v>872</v>
      </c>
      <c r="AL48" s="28" t="s">
        <v>872</v>
      </c>
      <c r="AM48" s="28" t="s">
        <v>872</v>
      </c>
      <c r="AN48" s="28" t="s">
        <v>872</v>
      </c>
      <c r="AO48" s="28" t="s">
        <v>872</v>
      </c>
      <c r="AP48" s="28" t="s">
        <v>872</v>
      </c>
      <c r="AQ48" s="28" t="s">
        <v>872</v>
      </c>
      <c r="AR48" s="28" t="s">
        <v>872</v>
      </c>
      <c r="AS48" s="28" t="s">
        <v>872</v>
      </c>
      <c r="AT48" s="28" t="s">
        <v>872</v>
      </c>
      <c r="AU48" s="28" t="s">
        <v>872</v>
      </c>
      <c r="AV48" s="28" t="s">
        <v>872</v>
      </c>
      <c r="AW48" s="28" t="s">
        <v>872</v>
      </c>
      <c r="AX48" s="28" t="s">
        <v>872</v>
      </c>
      <c r="AY48" s="28" t="s">
        <v>872</v>
      </c>
      <c r="AZ48" s="28" t="s">
        <v>872</v>
      </c>
      <c r="BA48" s="28" t="s">
        <v>872</v>
      </c>
      <c r="BB48" s="28" t="s">
        <v>872</v>
      </c>
      <c r="BC48" s="28" t="s">
        <v>872</v>
      </c>
    </row>
    <row r="49" spans="1:55" s="3" customFormat="1" ht="72" hidden="1" outlineLevel="1" x14ac:dyDescent="0.2">
      <c r="A49" s="123" t="s">
        <v>865</v>
      </c>
      <c r="B49" s="124" t="s">
        <v>866</v>
      </c>
      <c r="C49" s="28" t="s">
        <v>872</v>
      </c>
      <c r="D49" s="28" t="s">
        <v>872</v>
      </c>
      <c r="E49" s="28" t="s">
        <v>872</v>
      </c>
      <c r="F49" s="28" t="s">
        <v>872</v>
      </c>
      <c r="G49" s="28" t="s">
        <v>872</v>
      </c>
      <c r="H49" s="28" t="s">
        <v>872</v>
      </c>
      <c r="I49" s="28" t="s">
        <v>872</v>
      </c>
      <c r="J49" s="28" t="s">
        <v>872</v>
      </c>
      <c r="K49" s="28" t="s">
        <v>872</v>
      </c>
      <c r="L49" s="28" t="s">
        <v>872</v>
      </c>
      <c r="M49" s="28" t="s">
        <v>872</v>
      </c>
      <c r="N49" s="28" t="s">
        <v>872</v>
      </c>
      <c r="O49" s="28" t="s">
        <v>872</v>
      </c>
      <c r="P49" s="28" t="s">
        <v>872</v>
      </c>
      <c r="Q49" s="28" t="s">
        <v>872</v>
      </c>
      <c r="R49" s="28" t="s">
        <v>872</v>
      </c>
      <c r="S49" s="28" t="s">
        <v>872</v>
      </c>
      <c r="T49" s="28" t="s">
        <v>872</v>
      </c>
      <c r="U49" s="28" t="s">
        <v>872</v>
      </c>
      <c r="V49" s="28" t="s">
        <v>872</v>
      </c>
      <c r="W49" s="28" t="s">
        <v>872</v>
      </c>
      <c r="X49" s="28" t="s">
        <v>872</v>
      </c>
      <c r="Y49" s="28" t="s">
        <v>872</v>
      </c>
      <c r="Z49" s="28" t="s">
        <v>872</v>
      </c>
      <c r="AA49" s="28" t="s">
        <v>872</v>
      </c>
      <c r="AB49" s="28" t="s">
        <v>872</v>
      </c>
      <c r="AC49" s="28" t="s">
        <v>872</v>
      </c>
      <c r="AD49" s="136" t="e">
        <f t="shared" si="3"/>
        <v>#VALUE!</v>
      </c>
      <c r="AE49" s="28" t="s">
        <v>872</v>
      </c>
      <c r="AF49" s="28" t="s">
        <v>872</v>
      </c>
      <c r="AG49" s="28" t="s">
        <v>872</v>
      </c>
      <c r="AH49" s="28" t="s">
        <v>872</v>
      </c>
      <c r="AI49" s="28" t="s">
        <v>872</v>
      </c>
      <c r="AJ49" s="28" t="s">
        <v>872</v>
      </c>
      <c r="AK49" s="28" t="s">
        <v>872</v>
      </c>
      <c r="AL49" s="28" t="s">
        <v>872</v>
      </c>
      <c r="AM49" s="28" t="s">
        <v>872</v>
      </c>
      <c r="AN49" s="28" t="s">
        <v>872</v>
      </c>
      <c r="AO49" s="28" t="s">
        <v>872</v>
      </c>
      <c r="AP49" s="28" t="s">
        <v>872</v>
      </c>
      <c r="AQ49" s="28" t="s">
        <v>872</v>
      </c>
      <c r="AR49" s="28" t="s">
        <v>872</v>
      </c>
      <c r="AS49" s="28" t="s">
        <v>872</v>
      </c>
      <c r="AT49" s="28" t="s">
        <v>872</v>
      </c>
      <c r="AU49" s="28" t="s">
        <v>872</v>
      </c>
      <c r="AV49" s="28" t="s">
        <v>872</v>
      </c>
      <c r="AW49" s="28" t="s">
        <v>872</v>
      </c>
      <c r="AX49" s="28" t="s">
        <v>872</v>
      </c>
      <c r="AY49" s="28" t="s">
        <v>872</v>
      </c>
      <c r="AZ49" s="28" t="s">
        <v>872</v>
      </c>
      <c r="BA49" s="28" t="s">
        <v>872</v>
      </c>
      <c r="BB49" s="28" t="s">
        <v>872</v>
      </c>
      <c r="BC49" s="28" t="s">
        <v>872</v>
      </c>
    </row>
    <row r="50" spans="1:55" s="3" customFormat="1" ht="60" hidden="1" collapsed="1" x14ac:dyDescent="0.2">
      <c r="A50" s="127" t="s">
        <v>867</v>
      </c>
      <c r="B50" s="128" t="s">
        <v>868</v>
      </c>
      <c r="C50" s="129" t="str">
        <f>C51</f>
        <v>нд</v>
      </c>
      <c r="D50" s="163">
        <f t="shared" ref="D50:BB51" si="8">D51</f>
        <v>0</v>
      </c>
      <c r="E50" s="163">
        <f t="shared" si="8"/>
        <v>0</v>
      </c>
      <c r="F50" s="163">
        <f t="shared" si="8"/>
        <v>0</v>
      </c>
      <c r="G50" s="163">
        <f t="shared" si="8"/>
        <v>0</v>
      </c>
      <c r="H50" s="163">
        <f t="shared" si="8"/>
        <v>0</v>
      </c>
      <c r="I50" s="163">
        <f t="shared" si="8"/>
        <v>0</v>
      </c>
      <c r="J50" s="163">
        <f t="shared" si="8"/>
        <v>0</v>
      </c>
      <c r="K50" s="163">
        <f t="shared" si="8"/>
        <v>0</v>
      </c>
      <c r="L50" s="163">
        <f t="shared" si="8"/>
        <v>0</v>
      </c>
      <c r="M50" s="163">
        <f t="shared" si="8"/>
        <v>0</v>
      </c>
      <c r="N50" s="163">
        <f t="shared" si="8"/>
        <v>0</v>
      </c>
      <c r="O50" s="163">
        <f t="shared" si="8"/>
        <v>0</v>
      </c>
      <c r="P50" s="163">
        <f t="shared" si="8"/>
        <v>0</v>
      </c>
      <c r="Q50" s="163">
        <f t="shared" si="8"/>
        <v>0</v>
      </c>
      <c r="R50" s="163">
        <f t="shared" si="8"/>
        <v>0</v>
      </c>
      <c r="S50" s="163">
        <f t="shared" si="8"/>
        <v>0</v>
      </c>
      <c r="T50" s="163">
        <f t="shared" si="8"/>
        <v>0</v>
      </c>
      <c r="U50" s="163">
        <f t="shared" si="8"/>
        <v>0</v>
      </c>
      <c r="V50" s="163">
        <f t="shared" si="8"/>
        <v>0</v>
      </c>
      <c r="W50" s="163">
        <f t="shared" si="8"/>
        <v>0</v>
      </c>
      <c r="X50" s="163">
        <f t="shared" si="8"/>
        <v>0</v>
      </c>
      <c r="Y50" s="163">
        <f t="shared" si="8"/>
        <v>0</v>
      </c>
      <c r="Z50" s="163">
        <f t="shared" si="8"/>
        <v>0</v>
      </c>
      <c r="AA50" s="163">
        <f t="shared" si="8"/>
        <v>0</v>
      </c>
      <c r="AB50" s="163">
        <f t="shared" si="8"/>
        <v>0</v>
      </c>
      <c r="AC50" s="163">
        <f t="shared" si="8"/>
        <v>0</v>
      </c>
      <c r="AD50" s="163">
        <f t="shared" si="3"/>
        <v>0</v>
      </c>
      <c r="AE50" s="163">
        <f t="shared" si="8"/>
        <v>0</v>
      </c>
      <c r="AF50" s="163">
        <f t="shared" si="8"/>
        <v>0</v>
      </c>
      <c r="AG50" s="163">
        <f t="shared" si="8"/>
        <v>0</v>
      </c>
      <c r="AH50" s="163">
        <f t="shared" si="8"/>
        <v>0</v>
      </c>
      <c r="AI50" s="163">
        <f t="shared" si="8"/>
        <v>0</v>
      </c>
      <c r="AJ50" s="129">
        <f t="shared" si="8"/>
        <v>0</v>
      </c>
      <c r="AK50" s="129">
        <f t="shared" si="8"/>
        <v>0</v>
      </c>
      <c r="AL50" s="129">
        <f t="shared" si="8"/>
        <v>0</v>
      </c>
      <c r="AM50" s="129">
        <f t="shared" si="8"/>
        <v>0</v>
      </c>
      <c r="AN50" s="129">
        <f t="shared" si="8"/>
        <v>0</v>
      </c>
      <c r="AO50" s="129">
        <f t="shared" si="8"/>
        <v>0</v>
      </c>
      <c r="AP50" s="129">
        <f t="shared" si="8"/>
        <v>0</v>
      </c>
      <c r="AQ50" s="129">
        <f t="shared" si="8"/>
        <v>0</v>
      </c>
      <c r="AR50" s="129">
        <f t="shared" si="8"/>
        <v>0</v>
      </c>
      <c r="AS50" s="129">
        <f t="shared" si="8"/>
        <v>0</v>
      </c>
      <c r="AT50" s="129">
        <f t="shared" si="8"/>
        <v>0</v>
      </c>
      <c r="AU50" s="129">
        <f t="shared" si="8"/>
        <v>0</v>
      </c>
      <c r="AV50" s="129">
        <f t="shared" si="8"/>
        <v>0</v>
      </c>
      <c r="AW50" s="129">
        <f t="shared" si="8"/>
        <v>0</v>
      </c>
      <c r="AX50" s="129">
        <f t="shared" si="8"/>
        <v>0</v>
      </c>
      <c r="AY50" s="163">
        <f t="shared" si="8"/>
        <v>0</v>
      </c>
      <c r="AZ50" s="163">
        <f t="shared" si="8"/>
        <v>0</v>
      </c>
      <c r="BA50" s="163">
        <f t="shared" si="8"/>
        <v>0</v>
      </c>
      <c r="BB50" s="163">
        <f t="shared" si="8"/>
        <v>0</v>
      </c>
      <c r="BC50" s="163">
        <f>BC51</f>
        <v>0</v>
      </c>
    </row>
    <row r="51" spans="1:55" s="212" customFormat="1" ht="48" hidden="1" x14ac:dyDescent="0.2">
      <c r="A51" s="130" t="s">
        <v>869</v>
      </c>
      <c r="B51" s="131" t="s">
        <v>870</v>
      </c>
      <c r="C51" s="132" t="str">
        <f>C52</f>
        <v>нд</v>
      </c>
      <c r="D51" s="138">
        <f>D52</f>
        <v>0</v>
      </c>
      <c r="E51" s="138">
        <f t="shared" si="8"/>
        <v>0</v>
      </c>
      <c r="F51" s="138">
        <f t="shared" si="8"/>
        <v>0</v>
      </c>
      <c r="G51" s="138">
        <f t="shared" si="8"/>
        <v>0</v>
      </c>
      <c r="H51" s="138">
        <f t="shared" si="8"/>
        <v>0</v>
      </c>
      <c r="I51" s="138">
        <f t="shared" si="8"/>
        <v>0</v>
      </c>
      <c r="J51" s="138">
        <f t="shared" si="8"/>
        <v>0</v>
      </c>
      <c r="K51" s="138">
        <f t="shared" si="8"/>
        <v>0</v>
      </c>
      <c r="L51" s="138">
        <f t="shared" si="8"/>
        <v>0</v>
      </c>
      <c r="M51" s="138">
        <f t="shared" si="8"/>
        <v>0</v>
      </c>
      <c r="N51" s="138">
        <f t="shared" si="8"/>
        <v>0</v>
      </c>
      <c r="O51" s="138">
        <f t="shared" si="8"/>
        <v>0</v>
      </c>
      <c r="P51" s="138">
        <f t="shared" si="8"/>
        <v>0</v>
      </c>
      <c r="Q51" s="138">
        <f t="shared" si="8"/>
        <v>0</v>
      </c>
      <c r="R51" s="138">
        <f t="shared" si="8"/>
        <v>0</v>
      </c>
      <c r="S51" s="138">
        <f t="shared" si="8"/>
        <v>0</v>
      </c>
      <c r="T51" s="138">
        <f t="shared" si="8"/>
        <v>0</v>
      </c>
      <c r="U51" s="138">
        <f t="shared" si="8"/>
        <v>0</v>
      </c>
      <c r="V51" s="138">
        <f t="shared" si="8"/>
        <v>0</v>
      </c>
      <c r="W51" s="138">
        <f t="shared" si="8"/>
        <v>0</v>
      </c>
      <c r="X51" s="138">
        <f t="shared" si="8"/>
        <v>0</v>
      </c>
      <c r="Y51" s="138">
        <f t="shared" si="8"/>
        <v>0</v>
      </c>
      <c r="Z51" s="138">
        <f t="shared" si="8"/>
        <v>0</v>
      </c>
      <c r="AA51" s="138">
        <f t="shared" si="8"/>
        <v>0</v>
      </c>
      <c r="AB51" s="138">
        <f t="shared" si="8"/>
        <v>0</v>
      </c>
      <c r="AC51" s="138">
        <f t="shared" si="8"/>
        <v>0</v>
      </c>
      <c r="AD51" s="138">
        <f t="shared" si="3"/>
        <v>0</v>
      </c>
      <c r="AE51" s="138">
        <f t="shared" si="8"/>
        <v>0</v>
      </c>
      <c r="AF51" s="138">
        <f t="shared" si="8"/>
        <v>0</v>
      </c>
      <c r="AG51" s="138">
        <f t="shared" si="8"/>
        <v>0</v>
      </c>
      <c r="AH51" s="138">
        <f t="shared" si="8"/>
        <v>0</v>
      </c>
      <c r="AI51" s="138">
        <f t="shared" si="8"/>
        <v>0</v>
      </c>
      <c r="AJ51" s="138">
        <f t="shared" si="8"/>
        <v>0</v>
      </c>
      <c r="AK51" s="138">
        <f t="shared" si="8"/>
        <v>0</v>
      </c>
      <c r="AL51" s="138">
        <f t="shared" si="8"/>
        <v>0</v>
      </c>
      <c r="AM51" s="138">
        <f t="shared" si="8"/>
        <v>0</v>
      </c>
      <c r="AN51" s="138">
        <f t="shared" si="8"/>
        <v>0</v>
      </c>
      <c r="AO51" s="138">
        <f t="shared" si="8"/>
        <v>0</v>
      </c>
      <c r="AP51" s="138">
        <f t="shared" si="8"/>
        <v>0</v>
      </c>
      <c r="AQ51" s="138">
        <f t="shared" si="8"/>
        <v>0</v>
      </c>
      <c r="AR51" s="138">
        <f t="shared" si="8"/>
        <v>0</v>
      </c>
      <c r="AS51" s="138">
        <f t="shared" si="8"/>
        <v>0</v>
      </c>
      <c r="AT51" s="138">
        <f t="shared" si="8"/>
        <v>0</v>
      </c>
      <c r="AU51" s="138">
        <f t="shared" si="8"/>
        <v>0</v>
      </c>
      <c r="AV51" s="138">
        <f t="shared" si="8"/>
        <v>0</v>
      </c>
      <c r="AW51" s="138">
        <f t="shared" si="8"/>
        <v>0</v>
      </c>
      <c r="AX51" s="138">
        <f t="shared" si="8"/>
        <v>0</v>
      </c>
      <c r="AY51" s="138">
        <f t="shared" si="8"/>
        <v>0</v>
      </c>
      <c r="AZ51" s="138">
        <f t="shared" si="8"/>
        <v>0</v>
      </c>
      <c r="BA51" s="138">
        <f t="shared" si="8"/>
        <v>0</v>
      </c>
      <c r="BB51" s="138">
        <f t="shared" si="8"/>
        <v>0</v>
      </c>
      <c r="BC51" s="138">
        <f>BC52</f>
        <v>0</v>
      </c>
    </row>
    <row r="52" spans="1:55" s="213" customFormat="1" ht="24.75" hidden="1" customHeight="1" outlineLevel="1" x14ac:dyDescent="0.2">
      <c r="A52" s="133" t="s">
        <v>871</v>
      </c>
      <c r="B52" s="134"/>
      <c r="C52" s="159" t="str">
        <f>Ф16!C52</f>
        <v>нд</v>
      </c>
      <c r="D52" s="139">
        <f>Ф10!D51</f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</v>
      </c>
      <c r="J52" s="139">
        <v>0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39">
        <v>0</v>
      </c>
      <c r="W52" s="139">
        <v>0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  <c r="AC52" s="139">
        <v>0</v>
      </c>
      <c r="AD52" s="139">
        <f t="shared" si="3"/>
        <v>0</v>
      </c>
      <c r="AE52" s="139">
        <v>0</v>
      </c>
      <c r="AF52" s="139">
        <v>0</v>
      </c>
      <c r="AG52" s="139">
        <v>0</v>
      </c>
      <c r="AH52" s="139">
        <v>0</v>
      </c>
      <c r="AI52" s="139">
        <v>0</v>
      </c>
      <c r="AJ52" s="139">
        <v>0</v>
      </c>
      <c r="AK52" s="139">
        <v>0</v>
      </c>
      <c r="AL52" s="139">
        <v>0</v>
      </c>
      <c r="AM52" s="139">
        <v>0</v>
      </c>
      <c r="AN52" s="139">
        <v>0</v>
      </c>
      <c r="AO52" s="139">
        <v>0</v>
      </c>
      <c r="AP52" s="139">
        <v>0</v>
      </c>
      <c r="AQ52" s="139">
        <v>0</v>
      </c>
      <c r="AR52" s="139">
        <v>0</v>
      </c>
      <c r="AS52" s="139">
        <v>0</v>
      </c>
      <c r="AT52" s="139">
        <v>0</v>
      </c>
      <c r="AU52" s="139">
        <v>0</v>
      </c>
      <c r="AV52" s="139">
        <v>0</v>
      </c>
      <c r="AW52" s="139">
        <v>0</v>
      </c>
      <c r="AX52" s="139">
        <v>0</v>
      </c>
      <c r="AY52" s="139">
        <v>0</v>
      </c>
      <c r="AZ52" s="139">
        <v>0</v>
      </c>
      <c r="BA52" s="139">
        <v>0</v>
      </c>
      <c r="BB52" s="139">
        <v>0</v>
      </c>
      <c r="BC52" s="139">
        <v>0</v>
      </c>
    </row>
    <row r="53" spans="1:55" s="3" customFormat="1" ht="60" hidden="1" collapsed="1" x14ac:dyDescent="0.2">
      <c r="A53" s="123" t="s">
        <v>873</v>
      </c>
      <c r="B53" s="124" t="s">
        <v>874</v>
      </c>
      <c r="C53" s="28" t="s">
        <v>872</v>
      </c>
      <c r="D53" s="28" t="s">
        <v>872</v>
      </c>
      <c r="E53" s="28" t="s">
        <v>872</v>
      </c>
      <c r="F53" s="28" t="s">
        <v>872</v>
      </c>
      <c r="G53" s="28" t="s">
        <v>872</v>
      </c>
      <c r="H53" s="28" t="s">
        <v>872</v>
      </c>
      <c r="I53" s="28" t="s">
        <v>872</v>
      </c>
      <c r="J53" s="28" t="s">
        <v>872</v>
      </c>
      <c r="K53" s="28" t="s">
        <v>872</v>
      </c>
      <c r="L53" s="28" t="s">
        <v>872</v>
      </c>
      <c r="M53" s="28" t="s">
        <v>872</v>
      </c>
      <c r="N53" s="28" t="s">
        <v>872</v>
      </c>
      <c r="O53" s="28" t="s">
        <v>872</v>
      </c>
      <c r="P53" s="28" t="s">
        <v>872</v>
      </c>
      <c r="Q53" s="28" t="s">
        <v>872</v>
      </c>
      <c r="R53" s="28" t="s">
        <v>872</v>
      </c>
      <c r="S53" s="28" t="s">
        <v>872</v>
      </c>
      <c r="T53" s="28" t="s">
        <v>872</v>
      </c>
      <c r="U53" s="28" t="s">
        <v>872</v>
      </c>
      <c r="V53" s="28" t="s">
        <v>872</v>
      </c>
      <c r="W53" s="28" t="s">
        <v>872</v>
      </c>
      <c r="X53" s="28" t="s">
        <v>872</v>
      </c>
      <c r="Y53" s="28" t="s">
        <v>872</v>
      </c>
      <c r="Z53" s="28" t="s">
        <v>872</v>
      </c>
      <c r="AA53" s="28" t="s">
        <v>872</v>
      </c>
      <c r="AB53" s="28" t="s">
        <v>872</v>
      </c>
      <c r="AC53" s="28" t="s">
        <v>872</v>
      </c>
      <c r="AD53" s="28" t="e">
        <f t="shared" si="3"/>
        <v>#VALUE!</v>
      </c>
      <c r="AE53" s="28" t="s">
        <v>872</v>
      </c>
      <c r="AF53" s="28" t="s">
        <v>872</v>
      </c>
      <c r="AG53" s="28" t="s">
        <v>872</v>
      </c>
      <c r="AH53" s="28" t="s">
        <v>872</v>
      </c>
      <c r="AI53" s="28" t="s">
        <v>872</v>
      </c>
      <c r="AJ53" s="28" t="s">
        <v>872</v>
      </c>
      <c r="AK53" s="28" t="s">
        <v>872</v>
      </c>
      <c r="AL53" s="28" t="s">
        <v>872</v>
      </c>
      <c r="AM53" s="28" t="s">
        <v>872</v>
      </c>
      <c r="AN53" s="28" t="s">
        <v>872</v>
      </c>
      <c r="AO53" s="28" t="s">
        <v>872</v>
      </c>
      <c r="AP53" s="28" t="s">
        <v>872</v>
      </c>
      <c r="AQ53" s="28" t="s">
        <v>872</v>
      </c>
      <c r="AR53" s="28" t="s">
        <v>872</v>
      </c>
      <c r="AS53" s="28" t="s">
        <v>872</v>
      </c>
      <c r="AT53" s="28" t="s">
        <v>872</v>
      </c>
      <c r="AU53" s="28" t="s">
        <v>872</v>
      </c>
      <c r="AV53" s="28" t="s">
        <v>872</v>
      </c>
      <c r="AW53" s="28" t="s">
        <v>872</v>
      </c>
      <c r="AX53" s="28" t="s">
        <v>872</v>
      </c>
      <c r="AY53" s="28" t="s">
        <v>872</v>
      </c>
      <c r="AZ53" s="28" t="s">
        <v>872</v>
      </c>
      <c r="BA53" s="28" t="s">
        <v>872</v>
      </c>
      <c r="BB53" s="28" t="s">
        <v>872</v>
      </c>
      <c r="BC53" s="28" t="s">
        <v>872</v>
      </c>
    </row>
    <row r="54" spans="1:55" s="3" customFormat="1" ht="24" x14ac:dyDescent="0.2">
      <c r="A54" s="127" t="s">
        <v>28</v>
      </c>
      <c r="B54" s="128" t="s">
        <v>875</v>
      </c>
      <c r="C54" s="137" t="str">
        <f>C61</f>
        <v>нд</v>
      </c>
      <c r="D54" s="137">
        <f>D55+D61</f>
        <v>14.423789999999999</v>
      </c>
      <c r="E54" s="198">
        <f t="shared" ref="E54:AC54" si="9">E55+E61</f>
        <v>4.7361947999999998</v>
      </c>
      <c r="F54" s="198">
        <f t="shared" si="9"/>
        <v>0.66984999999999995</v>
      </c>
      <c r="G54" s="198">
        <f t="shared" si="9"/>
        <v>1.5317296000000005</v>
      </c>
      <c r="H54" s="198">
        <f t="shared" si="9"/>
        <v>2.5270087999999999</v>
      </c>
      <c r="I54" s="198">
        <f t="shared" si="9"/>
        <v>7.6064000000000132E-3</v>
      </c>
      <c r="J54" s="198">
        <f>J55+J61</f>
        <v>4.7361948000000007</v>
      </c>
      <c r="K54" s="198">
        <f t="shared" si="9"/>
        <v>0.66984999999999995</v>
      </c>
      <c r="L54" s="198">
        <f t="shared" si="9"/>
        <v>1.5317296000000005</v>
      </c>
      <c r="M54" s="198">
        <f t="shared" si="9"/>
        <v>2.5270087999999999</v>
      </c>
      <c r="N54" s="198">
        <f t="shared" si="9"/>
        <v>7.6064000000000132E-3</v>
      </c>
      <c r="O54" s="198">
        <f t="shared" si="9"/>
        <v>5.7552251999999999</v>
      </c>
      <c r="P54" s="198">
        <f t="shared" si="9"/>
        <v>0.51294240000000002</v>
      </c>
      <c r="Q54" s="198">
        <f t="shared" si="9"/>
        <v>2.2786704000000002</v>
      </c>
      <c r="R54" s="198">
        <f t="shared" si="9"/>
        <v>2.9636123999999997</v>
      </c>
      <c r="S54" s="198">
        <f t="shared" si="9"/>
        <v>0</v>
      </c>
      <c r="T54" s="163">
        <f t="shared" si="9"/>
        <v>0</v>
      </c>
      <c r="U54" s="163">
        <f t="shared" si="9"/>
        <v>0</v>
      </c>
      <c r="V54" s="163">
        <f t="shared" si="9"/>
        <v>0</v>
      </c>
      <c r="W54" s="163">
        <f t="shared" si="9"/>
        <v>0</v>
      </c>
      <c r="X54" s="163">
        <f t="shared" si="9"/>
        <v>0</v>
      </c>
      <c r="Y54" s="163">
        <f t="shared" si="9"/>
        <v>0</v>
      </c>
      <c r="Z54" s="163">
        <f t="shared" si="9"/>
        <v>0</v>
      </c>
      <c r="AA54" s="163">
        <f t="shared" si="9"/>
        <v>0</v>
      </c>
      <c r="AB54" s="163">
        <f t="shared" si="9"/>
        <v>0</v>
      </c>
      <c r="AC54" s="163">
        <f t="shared" si="9"/>
        <v>0</v>
      </c>
      <c r="AD54" s="137">
        <f>D54/1.2</f>
        <v>12.019824999999999</v>
      </c>
      <c r="AE54" s="198">
        <f>AE55+AE61</f>
        <v>3.9468290000000001</v>
      </c>
      <c r="AF54" s="198">
        <f t="shared" ref="AF54:AN54" si="10">AF55+AF61</f>
        <v>0.55820833333333331</v>
      </c>
      <c r="AG54" s="198">
        <f t="shared" si="10"/>
        <v>1.2764413333333338</v>
      </c>
      <c r="AH54" s="198">
        <f t="shared" si="10"/>
        <v>2.1058406666666665</v>
      </c>
      <c r="AI54" s="198">
        <f t="shared" si="10"/>
        <v>6.3386666666666782E-3</v>
      </c>
      <c r="AJ54" s="198">
        <f t="shared" si="10"/>
        <v>3.9468290000000001</v>
      </c>
      <c r="AK54" s="198">
        <f t="shared" si="10"/>
        <v>0.55820833333333331</v>
      </c>
      <c r="AL54" s="198">
        <f t="shared" si="10"/>
        <v>1.2764413333333338</v>
      </c>
      <c r="AM54" s="198">
        <f t="shared" si="10"/>
        <v>2.1058406666666665</v>
      </c>
      <c r="AN54" s="198">
        <f t="shared" si="10"/>
        <v>6.3386666666666782E-3</v>
      </c>
      <c r="AO54" s="129">
        <v>0</v>
      </c>
      <c r="AP54" s="129">
        <v>0</v>
      </c>
      <c r="AQ54" s="129">
        <v>0</v>
      </c>
      <c r="AR54" s="129">
        <v>0</v>
      </c>
      <c r="AS54" s="129">
        <v>0</v>
      </c>
      <c r="AT54" s="129">
        <v>0</v>
      </c>
      <c r="AU54" s="129">
        <v>0</v>
      </c>
      <c r="AV54" s="129">
        <v>0</v>
      </c>
      <c r="AW54" s="129">
        <v>0</v>
      </c>
      <c r="AX54" s="129">
        <v>0</v>
      </c>
      <c r="AY54" s="129">
        <v>0</v>
      </c>
      <c r="AZ54" s="129">
        <v>0</v>
      </c>
      <c r="BA54" s="129">
        <v>0</v>
      </c>
      <c r="BB54" s="129">
        <v>0</v>
      </c>
      <c r="BC54" s="129">
        <v>0</v>
      </c>
    </row>
    <row r="55" spans="1:55" s="3" customFormat="1" ht="46.5" customHeight="1" x14ac:dyDescent="0.2">
      <c r="A55" s="130" t="s">
        <v>472</v>
      </c>
      <c r="B55" s="131" t="s">
        <v>876</v>
      </c>
      <c r="C55" s="132" t="s">
        <v>872</v>
      </c>
      <c r="D55" s="208">
        <f t="shared" ref="D55:I55" si="11">SUM(D56:D58)</f>
        <v>4.6099812</v>
      </c>
      <c r="E55" s="160">
        <f t="shared" si="11"/>
        <v>2.3198064</v>
      </c>
      <c r="F55" s="160">
        <f t="shared" si="11"/>
        <v>0.49037999999999998</v>
      </c>
      <c r="G55" s="160">
        <f t="shared" si="11"/>
        <v>0.47628799999999999</v>
      </c>
      <c r="H55" s="160">
        <f t="shared" si="11"/>
        <v>1.345532</v>
      </c>
      <c r="I55" s="160">
        <f t="shared" si="11"/>
        <v>7.6064000000000132E-3</v>
      </c>
      <c r="J55" s="160">
        <f>J56</f>
        <v>2.3198064</v>
      </c>
      <c r="K55" s="160">
        <f>K56</f>
        <v>0.49037999999999998</v>
      </c>
      <c r="L55" s="160">
        <f>L56</f>
        <v>0.47628799999999999</v>
      </c>
      <c r="M55" s="160">
        <f>M56</f>
        <v>1.345532</v>
      </c>
      <c r="N55" s="160">
        <f>N56</f>
        <v>7.6064000000000132E-3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208">
        <f t="shared" si="3"/>
        <v>3.8416510000000001</v>
      </c>
      <c r="AE55" s="160">
        <f>SUM(AE56:AE58)</f>
        <v>1.9331720000000001</v>
      </c>
      <c r="AF55" s="160">
        <f>SUM(AF56:AF58)</f>
        <v>0.40865000000000001</v>
      </c>
      <c r="AG55" s="160">
        <f>SUM(AG56:AG58)</f>
        <v>0.39690666666666669</v>
      </c>
      <c r="AH55" s="160">
        <f>SUM(AH56:AH58)</f>
        <v>1.1212766666666667</v>
      </c>
      <c r="AI55" s="160">
        <f>SUM(AI56:AI58)</f>
        <v>6.3386666666666782E-3</v>
      </c>
      <c r="AJ55" s="160">
        <f>AJ56</f>
        <v>1.9331720000000001</v>
      </c>
      <c r="AK55" s="160">
        <f>AK56</f>
        <v>0.40865000000000001</v>
      </c>
      <c r="AL55" s="160">
        <f>AL56</f>
        <v>0.39690666666666669</v>
      </c>
      <c r="AM55" s="160">
        <f>AM56</f>
        <v>1.1212766666666667</v>
      </c>
      <c r="AN55" s="160">
        <f>AN56</f>
        <v>6.3386666666666782E-3</v>
      </c>
      <c r="AO55" s="160" t="s">
        <v>872</v>
      </c>
      <c r="AP55" s="160" t="s">
        <v>872</v>
      </c>
      <c r="AQ55" s="160" t="s">
        <v>872</v>
      </c>
      <c r="AR55" s="160" t="s">
        <v>872</v>
      </c>
      <c r="AS55" s="160" t="s">
        <v>872</v>
      </c>
      <c r="AT55" s="160" t="s">
        <v>872</v>
      </c>
      <c r="AU55" s="160" t="s">
        <v>872</v>
      </c>
      <c r="AV55" s="160" t="s">
        <v>872</v>
      </c>
      <c r="AW55" s="160" t="s">
        <v>872</v>
      </c>
      <c r="AX55" s="160" t="s">
        <v>872</v>
      </c>
      <c r="AY55" s="160" t="s">
        <v>872</v>
      </c>
      <c r="AZ55" s="160" t="s">
        <v>872</v>
      </c>
      <c r="BA55" s="160" t="s">
        <v>872</v>
      </c>
      <c r="BB55" s="160" t="s">
        <v>872</v>
      </c>
      <c r="BC55" s="160" t="s">
        <v>872</v>
      </c>
    </row>
    <row r="56" spans="1:55" s="3" customFormat="1" ht="20.25" customHeight="1" x14ac:dyDescent="0.2">
      <c r="A56" s="83" t="s">
        <v>474</v>
      </c>
      <c r="B56" s="134" t="s">
        <v>932</v>
      </c>
      <c r="C56" s="288" t="s">
        <v>933</v>
      </c>
      <c r="D56" s="215">
        <f>Ф10!D56</f>
        <v>2.3198063999999996</v>
      </c>
      <c r="E56" s="196">
        <v>2.3198064</v>
      </c>
      <c r="F56" s="196">
        <v>0.49037999999999998</v>
      </c>
      <c r="G56" s="196">
        <v>0.47628799999999999</v>
      </c>
      <c r="H56" s="196">
        <v>1.345532</v>
      </c>
      <c r="I56" s="196">
        <f>E56-F56-G56-H56</f>
        <v>7.6064000000000132E-3</v>
      </c>
      <c r="J56" s="196">
        <f>SUM(K56:N56)</f>
        <v>2.3198064</v>
      </c>
      <c r="K56" s="135">
        <v>0.49037999999999998</v>
      </c>
      <c r="L56" s="135">
        <v>0.47628799999999999</v>
      </c>
      <c r="M56" s="196">
        <v>1.345532</v>
      </c>
      <c r="N56" s="196">
        <v>7.6064000000000132E-3</v>
      </c>
      <c r="O56" s="139">
        <v>0</v>
      </c>
      <c r="P56" s="139">
        <v>0</v>
      </c>
      <c r="Q56" s="139">
        <v>0</v>
      </c>
      <c r="R56" s="139">
        <v>0</v>
      </c>
      <c r="S56" s="139">
        <v>0</v>
      </c>
      <c r="T56" s="139">
        <v>0</v>
      </c>
      <c r="U56" s="139">
        <v>0</v>
      </c>
      <c r="V56" s="139">
        <v>0</v>
      </c>
      <c r="W56" s="139">
        <v>0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  <c r="AC56" s="139">
        <v>0</v>
      </c>
      <c r="AD56" s="215">
        <f t="shared" si="3"/>
        <v>1.9331719999999997</v>
      </c>
      <c r="AE56" s="196">
        <f>AF56+AG56+AH56+AI56</f>
        <v>1.9331720000000001</v>
      </c>
      <c r="AF56" s="196">
        <f t="shared" ref="AF56:AI58" si="12">AK56</f>
        <v>0.40865000000000001</v>
      </c>
      <c r="AG56" s="196">
        <f t="shared" si="12"/>
        <v>0.39690666666666669</v>
      </c>
      <c r="AH56" s="196">
        <f t="shared" si="12"/>
        <v>1.1212766666666667</v>
      </c>
      <c r="AI56" s="220">
        <f t="shared" si="12"/>
        <v>6.3386666666666782E-3</v>
      </c>
      <c r="AJ56" s="135">
        <f>AK56+AL56+AM56+AN56</f>
        <v>1.9331720000000001</v>
      </c>
      <c r="AK56" s="135">
        <f t="shared" ref="AK56:AN58" si="13">K56/1.2</f>
        <v>0.40865000000000001</v>
      </c>
      <c r="AL56" s="135">
        <f t="shared" si="13"/>
        <v>0.39690666666666669</v>
      </c>
      <c r="AM56" s="135">
        <f t="shared" si="13"/>
        <v>1.1212766666666667</v>
      </c>
      <c r="AN56" s="135">
        <f t="shared" si="13"/>
        <v>6.3386666666666782E-3</v>
      </c>
      <c r="AO56" s="139">
        <v>0</v>
      </c>
      <c r="AP56" s="139">
        <v>0</v>
      </c>
      <c r="AQ56" s="139">
        <v>0</v>
      </c>
      <c r="AR56" s="139">
        <v>0</v>
      </c>
      <c r="AS56" s="139">
        <v>0</v>
      </c>
      <c r="AT56" s="139">
        <v>0</v>
      </c>
      <c r="AU56" s="139">
        <v>0</v>
      </c>
      <c r="AV56" s="139">
        <v>0</v>
      </c>
      <c r="AW56" s="139">
        <v>0</v>
      </c>
      <c r="AX56" s="139">
        <v>0</v>
      </c>
      <c r="AY56" s="139">
        <v>0</v>
      </c>
      <c r="AZ56" s="139">
        <v>0</v>
      </c>
      <c r="BA56" s="139">
        <v>0</v>
      </c>
      <c r="BB56" s="139">
        <v>0</v>
      </c>
      <c r="BC56" s="139">
        <v>0</v>
      </c>
    </row>
    <row r="57" spans="1:55" s="3" customFormat="1" ht="18" customHeight="1" x14ac:dyDescent="0.2">
      <c r="A57" s="83" t="s">
        <v>474</v>
      </c>
      <c r="B57" s="214" t="s">
        <v>934</v>
      </c>
      <c r="C57" s="288" t="s">
        <v>935</v>
      </c>
      <c r="D57" s="215">
        <f>Ф10!D57</f>
        <v>0.86917319999999998</v>
      </c>
      <c r="E57" s="139">
        <v>0</v>
      </c>
      <c r="F57" s="139">
        <v>0</v>
      </c>
      <c r="G57" s="139">
        <v>0</v>
      </c>
      <c r="H57" s="139">
        <v>0</v>
      </c>
      <c r="I57" s="139">
        <v>0</v>
      </c>
      <c r="J57" s="139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0</v>
      </c>
      <c r="R57" s="139">
        <v>0</v>
      </c>
      <c r="S57" s="139">
        <v>0</v>
      </c>
      <c r="T57" s="139">
        <v>0</v>
      </c>
      <c r="U57" s="139">
        <v>0</v>
      </c>
      <c r="V57" s="139">
        <v>0</v>
      </c>
      <c r="W57" s="139">
        <v>0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  <c r="AC57" s="139">
        <v>0</v>
      </c>
      <c r="AD57" s="215">
        <f t="shared" si="3"/>
        <v>0.72431100000000004</v>
      </c>
      <c r="AE57" s="196">
        <f>AF57+AG57+AH57+AI57</f>
        <v>0</v>
      </c>
      <c r="AF57" s="196">
        <f t="shared" si="12"/>
        <v>0</v>
      </c>
      <c r="AG57" s="196">
        <f t="shared" si="12"/>
        <v>0</v>
      </c>
      <c r="AH57" s="196">
        <f t="shared" si="12"/>
        <v>0</v>
      </c>
      <c r="AI57" s="220">
        <f t="shared" si="12"/>
        <v>0</v>
      </c>
      <c r="AJ57" s="135">
        <f>AK57+AL57+AM57+AN57</f>
        <v>0</v>
      </c>
      <c r="AK57" s="135">
        <f t="shared" si="13"/>
        <v>0</v>
      </c>
      <c r="AL57" s="135">
        <f t="shared" si="13"/>
        <v>0</v>
      </c>
      <c r="AM57" s="135">
        <f t="shared" si="13"/>
        <v>0</v>
      </c>
      <c r="AN57" s="135">
        <f t="shared" si="13"/>
        <v>0</v>
      </c>
      <c r="AO57" s="139">
        <v>0</v>
      </c>
      <c r="AP57" s="139">
        <v>0</v>
      </c>
      <c r="AQ57" s="139">
        <v>0</v>
      </c>
      <c r="AR57" s="139">
        <v>0</v>
      </c>
      <c r="AS57" s="139">
        <v>0</v>
      </c>
      <c r="AT57" s="139">
        <v>0</v>
      </c>
      <c r="AU57" s="139">
        <v>0</v>
      </c>
      <c r="AV57" s="139">
        <v>0</v>
      </c>
      <c r="AW57" s="139">
        <v>0</v>
      </c>
      <c r="AX57" s="139">
        <v>0</v>
      </c>
      <c r="AY57" s="139">
        <v>0</v>
      </c>
      <c r="AZ57" s="139">
        <v>0</v>
      </c>
      <c r="BA57" s="139">
        <v>0</v>
      </c>
      <c r="BB57" s="139">
        <v>0</v>
      </c>
      <c r="BC57" s="139">
        <v>0</v>
      </c>
    </row>
    <row r="58" spans="1:55" s="3" customFormat="1" ht="21" customHeight="1" x14ac:dyDescent="0.2">
      <c r="A58" s="83" t="s">
        <v>474</v>
      </c>
      <c r="B58" s="214" t="s">
        <v>936</v>
      </c>
      <c r="C58" s="288" t="s">
        <v>937</v>
      </c>
      <c r="D58" s="215">
        <f>Ф10!D58</f>
        <v>1.4210016000000001</v>
      </c>
      <c r="E58" s="139">
        <v>0</v>
      </c>
      <c r="F58" s="139">
        <v>0</v>
      </c>
      <c r="G58" s="139">
        <v>0</v>
      </c>
      <c r="H58" s="139">
        <v>0</v>
      </c>
      <c r="I58" s="139">
        <v>0</v>
      </c>
      <c r="J58" s="139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  <c r="P58" s="139">
        <v>0</v>
      </c>
      <c r="Q58" s="139">
        <v>0</v>
      </c>
      <c r="R58" s="139">
        <v>0</v>
      </c>
      <c r="S58" s="139">
        <v>0</v>
      </c>
      <c r="T58" s="139">
        <v>0</v>
      </c>
      <c r="U58" s="139">
        <v>0</v>
      </c>
      <c r="V58" s="139">
        <v>0</v>
      </c>
      <c r="W58" s="139">
        <v>0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  <c r="AC58" s="139">
        <v>0</v>
      </c>
      <c r="AD58" s="215">
        <f t="shared" si="3"/>
        <v>1.1841680000000001</v>
      </c>
      <c r="AE58" s="196">
        <f>AF58+AG58+AH58+AI58</f>
        <v>0</v>
      </c>
      <c r="AF58" s="196">
        <f t="shared" si="12"/>
        <v>0</v>
      </c>
      <c r="AG58" s="196">
        <f t="shared" si="12"/>
        <v>0</v>
      </c>
      <c r="AH58" s="196">
        <f t="shared" si="12"/>
        <v>0</v>
      </c>
      <c r="AI58" s="220">
        <f t="shared" si="12"/>
        <v>0</v>
      </c>
      <c r="AJ58" s="135">
        <f>AK58+AL58+AM58+AN58</f>
        <v>0</v>
      </c>
      <c r="AK58" s="135">
        <f t="shared" si="13"/>
        <v>0</v>
      </c>
      <c r="AL58" s="135">
        <f t="shared" si="13"/>
        <v>0</v>
      </c>
      <c r="AM58" s="135">
        <f t="shared" si="13"/>
        <v>0</v>
      </c>
      <c r="AN58" s="135">
        <f t="shared" si="13"/>
        <v>0</v>
      </c>
      <c r="AO58" s="139">
        <v>0</v>
      </c>
      <c r="AP58" s="139">
        <v>0</v>
      </c>
      <c r="AQ58" s="139">
        <v>0</v>
      </c>
      <c r="AR58" s="139">
        <v>0</v>
      </c>
      <c r="AS58" s="139">
        <v>0</v>
      </c>
      <c r="AT58" s="139">
        <v>0</v>
      </c>
      <c r="AU58" s="139">
        <v>0</v>
      </c>
      <c r="AV58" s="139">
        <v>0</v>
      </c>
      <c r="AW58" s="139">
        <v>0</v>
      </c>
      <c r="AX58" s="139">
        <v>0</v>
      </c>
      <c r="AY58" s="139">
        <v>0</v>
      </c>
      <c r="AZ58" s="139">
        <v>0</v>
      </c>
      <c r="BA58" s="139">
        <v>0</v>
      </c>
      <c r="BB58" s="139">
        <v>0</v>
      </c>
      <c r="BC58" s="139">
        <v>0</v>
      </c>
    </row>
    <row r="59" spans="1:55" s="3" customFormat="1" ht="24" hidden="1" outlineLevel="1" x14ac:dyDescent="0.2">
      <c r="A59" s="123" t="s">
        <v>474</v>
      </c>
      <c r="B59" s="124" t="s">
        <v>877</v>
      </c>
      <c r="C59" s="28" t="s">
        <v>872</v>
      </c>
      <c r="D59" s="136" t="s">
        <v>872</v>
      </c>
      <c r="E59" s="28" t="s">
        <v>872</v>
      </c>
      <c r="F59" s="28" t="s">
        <v>872</v>
      </c>
      <c r="G59" s="28" t="s">
        <v>872</v>
      </c>
      <c r="H59" s="28" t="s">
        <v>872</v>
      </c>
      <c r="I59" s="28" t="s">
        <v>872</v>
      </c>
      <c r="J59" s="28" t="s">
        <v>872</v>
      </c>
      <c r="K59" s="28" t="s">
        <v>872</v>
      </c>
      <c r="L59" s="28" t="s">
        <v>872</v>
      </c>
      <c r="M59" s="28" t="s">
        <v>872</v>
      </c>
      <c r="N59" s="28" t="s">
        <v>872</v>
      </c>
      <c r="O59" s="28" t="s">
        <v>872</v>
      </c>
      <c r="P59" s="28" t="s">
        <v>872</v>
      </c>
      <c r="Q59" s="28" t="s">
        <v>872</v>
      </c>
      <c r="R59" s="28" t="s">
        <v>872</v>
      </c>
      <c r="S59" s="28" t="s">
        <v>872</v>
      </c>
      <c r="T59" s="28" t="s">
        <v>872</v>
      </c>
      <c r="U59" s="28" t="s">
        <v>872</v>
      </c>
      <c r="V59" s="28" t="s">
        <v>872</v>
      </c>
      <c r="W59" s="28" t="s">
        <v>872</v>
      </c>
      <c r="X59" s="28" t="s">
        <v>872</v>
      </c>
      <c r="Y59" s="28" t="s">
        <v>872</v>
      </c>
      <c r="Z59" s="28" t="s">
        <v>872</v>
      </c>
      <c r="AA59" s="28" t="s">
        <v>872</v>
      </c>
      <c r="AB59" s="28" t="s">
        <v>872</v>
      </c>
      <c r="AC59" s="28" t="s">
        <v>872</v>
      </c>
      <c r="AD59" s="28" t="e">
        <f t="shared" si="3"/>
        <v>#VALUE!</v>
      </c>
      <c r="AE59" s="196" t="e">
        <f>AF59+AG59+AH59+AI59</f>
        <v>#VALUE!</v>
      </c>
      <c r="AF59" s="28" t="s">
        <v>872</v>
      </c>
      <c r="AG59" s="28" t="s">
        <v>872</v>
      </c>
      <c r="AH59" s="28" t="s">
        <v>872</v>
      </c>
      <c r="AI59" s="28" t="s">
        <v>872</v>
      </c>
      <c r="AJ59" s="28" t="s">
        <v>872</v>
      </c>
      <c r="AK59" s="28" t="s">
        <v>872</v>
      </c>
      <c r="AL59" s="28" t="s">
        <v>872</v>
      </c>
      <c r="AM59" s="28" t="s">
        <v>872</v>
      </c>
      <c r="AN59" s="28" t="s">
        <v>872</v>
      </c>
      <c r="AO59" s="28" t="s">
        <v>872</v>
      </c>
      <c r="AP59" s="28" t="s">
        <v>872</v>
      </c>
      <c r="AQ59" s="28" t="s">
        <v>872</v>
      </c>
      <c r="AR59" s="28" t="s">
        <v>872</v>
      </c>
      <c r="AS59" s="28" t="s">
        <v>872</v>
      </c>
      <c r="AT59" s="28" t="s">
        <v>872</v>
      </c>
      <c r="AU59" s="28" t="s">
        <v>872</v>
      </c>
      <c r="AV59" s="28" t="s">
        <v>872</v>
      </c>
      <c r="AW59" s="28" t="s">
        <v>872</v>
      </c>
      <c r="AX59" s="28" t="s">
        <v>872</v>
      </c>
      <c r="AY59" s="28" t="s">
        <v>872</v>
      </c>
      <c r="AZ59" s="28" t="s">
        <v>872</v>
      </c>
      <c r="BA59" s="28" t="s">
        <v>872</v>
      </c>
      <c r="BB59" s="28" t="s">
        <v>872</v>
      </c>
      <c r="BC59" s="28" t="s">
        <v>872</v>
      </c>
    </row>
    <row r="60" spans="1:55" s="3" customFormat="1" ht="36" hidden="1" outlineLevel="1" x14ac:dyDescent="0.2">
      <c r="A60" s="123" t="s">
        <v>479</v>
      </c>
      <c r="B60" s="124" t="s">
        <v>878</v>
      </c>
      <c r="C60" s="28" t="s">
        <v>872</v>
      </c>
      <c r="D60" s="136" t="s">
        <v>872</v>
      </c>
      <c r="E60" s="28" t="s">
        <v>872</v>
      </c>
      <c r="F60" s="28" t="s">
        <v>872</v>
      </c>
      <c r="G60" s="28" t="s">
        <v>872</v>
      </c>
      <c r="H60" s="28" t="s">
        <v>872</v>
      </c>
      <c r="I60" s="28" t="s">
        <v>872</v>
      </c>
      <c r="J60" s="28" t="s">
        <v>872</v>
      </c>
      <c r="K60" s="28" t="s">
        <v>872</v>
      </c>
      <c r="L60" s="28" t="s">
        <v>872</v>
      </c>
      <c r="M60" s="28" t="s">
        <v>872</v>
      </c>
      <c r="N60" s="28" t="s">
        <v>872</v>
      </c>
      <c r="O60" s="28" t="s">
        <v>872</v>
      </c>
      <c r="P60" s="28" t="s">
        <v>872</v>
      </c>
      <c r="Q60" s="28" t="s">
        <v>872</v>
      </c>
      <c r="R60" s="28" t="s">
        <v>872</v>
      </c>
      <c r="S60" s="28" t="s">
        <v>872</v>
      </c>
      <c r="T60" s="28" t="s">
        <v>872</v>
      </c>
      <c r="U60" s="28" t="s">
        <v>872</v>
      </c>
      <c r="V60" s="28" t="s">
        <v>872</v>
      </c>
      <c r="W60" s="28" t="s">
        <v>872</v>
      </c>
      <c r="X60" s="28" t="s">
        <v>872</v>
      </c>
      <c r="Y60" s="28" t="s">
        <v>872</v>
      </c>
      <c r="Z60" s="28" t="s">
        <v>872</v>
      </c>
      <c r="AA60" s="28" t="s">
        <v>872</v>
      </c>
      <c r="AB60" s="28" t="s">
        <v>872</v>
      </c>
      <c r="AC60" s="28" t="s">
        <v>872</v>
      </c>
      <c r="AD60" s="28" t="e">
        <f t="shared" si="3"/>
        <v>#VALUE!</v>
      </c>
      <c r="AE60" s="196" t="e">
        <f>AF60+AG60+AH60+AI60</f>
        <v>#VALUE!</v>
      </c>
      <c r="AF60" s="28" t="s">
        <v>872</v>
      </c>
      <c r="AG60" s="28" t="s">
        <v>872</v>
      </c>
      <c r="AH60" s="28" t="s">
        <v>872</v>
      </c>
      <c r="AI60" s="28" t="s">
        <v>872</v>
      </c>
      <c r="AJ60" s="28" t="s">
        <v>872</v>
      </c>
      <c r="AK60" s="28" t="s">
        <v>872</v>
      </c>
      <c r="AL60" s="28" t="s">
        <v>872</v>
      </c>
      <c r="AM60" s="28" t="s">
        <v>872</v>
      </c>
      <c r="AN60" s="28" t="s">
        <v>872</v>
      </c>
      <c r="AO60" s="28" t="s">
        <v>872</v>
      </c>
      <c r="AP60" s="28" t="s">
        <v>872</v>
      </c>
      <c r="AQ60" s="28" t="s">
        <v>872</v>
      </c>
      <c r="AR60" s="28" t="s">
        <v>872</v>
      </c>
      <c r="AS60" s="28" t="s">
        <v>872</v>
      </c>
      <c r="AT60" s="28" t="s">
        <v>872</v>
      </c>
      <c r="AU60" s="28" t="s">
        <v>872</v>
      </c>
      <c r="AV60" s="28" t="s">
        <v>872</v>
      </c>
      <c r="AW60" s="28" t="s">
        <v>872</v>
      </c>
      <c r="AX60" s="28" t="s">
        <v>872</v>
      </c>
      <c r="AY60" s="28" t="s">
        <v>872</v>
      </c>
      <c r="AZ60" s="28" t="s">
        <v>872</v>
      </c>
      <c r="BA60" s="28" t="s">
        <v>872</v>
      </c>
      <c r="BB60" s="28" t="s">
        <v>872</v>
      </c>
      <c r="BC60" s="28" t="s">
        <v>872</v>
      </c>
    </row>
    <row r="61" spans="1:55" s="3" customFormat="1" ht="36.75" customHeight="1" collapsed="1" x14ac:dyDescent="0.2">
      <c r="A61" s="127" t="s">
        <v>487</v>
      </c>
      <c r="B61" s="128" t="s">
        <v>879</v>
      </c>
      <c r="C61" s="129" t="str">
        <f>C62</f>
        <v>нд</v>
      </c>
      <c r="D61" s="137">
        <f>D62</f>
        <v>9.8138087999999986</v>
      </c>
      <c r="E61" s="198">
        <f t="shared" ref="E61:BC62" si="14">E62</f>
        <v>2.4163884000000002</v>
      </c>
      <c r="F61" s="198">
        <f>F62</f>
        <v>0.17946999999999999</v>
      </c>
      <c r="G61" s="198">
        <f t="shared" si="14"/>
        <v>1.0554416000000004</v>
      </c>
      <c r="H61" s="198">
        <f t="shared" si="14"/>
        <v>1.1814768</v>
      </c>
      <c r="I61" s="163">
        <f t="shared" si="14"/>
        <v>0</v>
      </c>
      <c r="J61" s="198">
        <f t="shared" si="14"/>
        <v>2.4163884000000007</v>
      </c>
      <c r="K61" s="198">
        <f t="shared" si="14"/>
        <v>0.17946999999999999</v>
      </c>
      <c r="L61" s="198">
        <f t="shared" si="14"/>
        <v>1.0554416000000004</v>
      </c>
      <c r="M61" s="198">
        <f t="shared" si="14"/>
        <v>1.1814768</v>
      </c>
      <c r="N61" s="198">
        <f t="shared" si="14"/>
        <v>0</v>
      </c>
      <c r="O61" s="198">
        <f t="shared" si="14"/>
        <v>5.7552251999999999</v>
      </c>
      <c r="P61" s="198">
        <f t="shared" si="14"/>
        <v>0.51294240000000002</v>
      </c>
      <c r="Q61" s="198">
        <f t="shared" si="14"/>
        <v>2.2786704000000002</v>
      </c>
      <c r="R61" s="198">
        <f t="shared" si="14"/>
        <v>2.9636123999999997</v>
      </c>
      <c r="S61" s="198">
        <f t="shared" si="14"/>
        <v>0</v>
      </c>
      <c r="T61" s="163">
        <f t="shared" si="14"/>
        <v>0</v>
      </c>
      <c r="U61" s="163">
        <f t="shared" si="14"/>
        <v>0</v>
      </c>
      <c r="V61" s="163">
        <f t="shared" si="14"/>
        <v>0</v>
      </c>
      <c r="W61" s="163">
        <f t="shared" si="14"/>
        <v>0</v>
      </c>
      <c r="X61" s="163">
        <f t="shared" si="14"/>
        <v>0</v>
      </c>
      <c r="Y61" s="163">
        <f t="shared" si="14"/>
        <v>0</v>
      </c>
      <c r="Z61" s="163">
        <f t="shared" si="14"/>
        <v>0</v>
      </c>
      <c r="AA61" s="163">
        <f t="shared" si="14"/>
        <v>0</v>
      </c>
      <c r="AB61" s="163">
        <f t="shared" si="14"/>
        <v>0</v>
      </c>
      <c r="AC61" s="163">
        <f t="shared" si="14"/>
        <v>0</v>
      </c>
      <c r="AD61" s="137">
        <f t="shared" si="3"/>
        <v>8.1781739999999985</v>
      </c>
      <c r="AE61" s="198">
        <f t="shared" si="14"/>
        <v>2.0136570000000003</v>
      </c>
      <c r="AF61" s="198">
        <f>AF62</f>
        <v>0.14955833333333332</v>
      </c>
      <c r="AG61" s="198">
        <f t="shared" si="14"/>
        <v>0.87953466666666702</v>
      </c>
      <c r="AH61" s="198">
        <f t="shared" si="14"/>
        <v>0.98456399999999999</v>
      </c>
      <c r="AI61" s="163">
        <f t="shared" si="14"/>
        <v>0</v>
      </c>
      <c r="AJ61" s="198">
        <f t="shared" si="14"/>
        <v>2.0136570000000003</v>
      </c>
      <c r="AK61" s="198">
        <f t="shared" si="14"/>
        <v>0.14955833333333332</v>
      </c>
      <c r="AL61" s="198">
        <f t="shared" si="14"/>
        <v>0.87953466666666702</v>
      </c>
      <c r="AM61" s="198">
        <f t="shared" si="14"/>
        <v>0.98456399999999999</v>
      </c>
      <c r="AN61" s="198">
        <f t="shared" si="14"/>
        <v>0</v>
      </c>
      <c r="AO61" s="198">
        <f t="shared" si="14"/>
        <v>4.7960210000000005</v>
      </c>
      <c r="AP61" s="198">
        <f t="shared" si="14"/>
        <v>0.427452</v>
      </c>
      <c r="AQ61" s="198">
        <f t="shared" si="14"/>
        <v>1.8988920000000005</v>
      </c>
      <c r="AR61" s="198">
        <f t="shared" si="14"/>
        <v>2.4696769999999999</v>
      </c>
      <c r="AS61" s="198">
        <f t="shared" si="14"/>
        <v>0</v>
      </c>
      <c r="AT61" s="163">
        <f t="shared" si="14"/>
        <v>0</v>
      </c>
      <c r="AU61" s="163">
        <f t="shared" si="14"/>
        <v>0</v>
      </c>
      <c r="AV61" s="163">
        <f t="shared" si="14"/>
        <v>0</v>
      </c>
      <c r="AW61" s="163">
        <f t="shared" si="14"/>
        <v>0</v>
      </c>
      <c r="AX61" s="163">
        <f t="shared" si="14"/>
        <v>0</v>
      </c>
      <c r="AY61" s="163">
        <f t="shared" si="14"/>
        <v>0</v>
      </c>
      <c r="AZ61" s="163">
        <f t="shared" si="14"/>
        <v>0</v>
      </c>
      <c r="BA61" s="163">
        <f t="shared" si="14"/>
        <v>0</v>
      </c>
      <c r="BB61" s="163">
        <f t="shared" si="14"/>
        <v>0</v>
      </c>
      <c r="BC61" s="163">
        <f t="shared" si="14"/>
        <v>0</v>
      </c>
    </row>
    <row r="62" spans="1:55" s="3" customFormat="1" ht="24" x14ac:dyDescent="0.2">
      <c r="A62" s="130" t="s">
        <v>880</v>
      </c>
      <c r="B62" s="131" t="s">
        <v>881</v>
      </c>
      <c r="C62" s="132" t="s">
        <v>872</v>
      </c>
      <c r="D62" s="208">
        <f t="shared" ref="D62:I62" si="15">SUM(D63:D66)</f>
        <v>9.8138087999999986</v>
      </c>
      <c r="E62" s="160">
        <f t="shared" si="15"/>
        <v>2.4163884000000002</v>
      </c>
      <c r="F62" s="160">
        <f t="shared" si="15"/>
        <v>0.17946999999999999</v>
      </c>
      <c r="G62" s="160">
        <f t="shared" si="15"/>
        <v>1.0554416000000004</v>
      </c>
      <c r="H62" s="160">
        <f t="shared" si="15"/>
        <v>1.1814768</v>
      </c>
      <c r="I62" s="138">
        <f t="shared" si="15"/>
        <v>0</v>
      </c>
      <c r="J62" s="160">
        <f>J63</f>
        <v>2.4163884000000007</v>
      </c>
      <c r="K62" s="160">
        <f t="shared" si="14"/>
        <v>0.17946999999999999</v>
      </c>
      <c r="L62" s="160">
        <f t="shared" si="14"/>
        <v>1.0554416000000004</v>
      </c>
      <c r="M62" s="160">
        <f t="shared" si="14"/>
        <v>1.1814768</v>
      </c>
      <c r="N62" s="160">
        <f t="shared" si="14"/>
        <v>0</v>
      </c>
      <c r="O62" s="160">
        <f>SUM(O63:O66)</f>
        <v>5.7552251999999999</v>
      </c>
      <c r="P62" s="160">
        <f>SUM(P63:P66)</f>
        <v>0.51294240000000002</v>
      </c>
      <c r="Q62" s="160">
        <f>SUM(Q63:Q66)</f>
        <v>2.2786704000000002</v>
      </c>
      <c r="R62" s="160">
        <f>SUM(R63:R66)</f>
        <v>2.9636123999999997</v>
      </c>
      <c r="S62" s="160">
        <f>SUM(S63:S66)</f>
        <v>0</v>
      </c>
      <c r="T62" s="138">
        <f>SUM(T63:T65)</f>
        <v>0</v>
      </c>
      <c r="U62" s="138">
        <f>SUM(U63:U65)</f>
        <v>0</v>
      </c>
      <c r="V62" s="138">
        <f>SUM(V63:V65)</f>
        <v>0</v>
      </c>
      <c r="W62" s="138">
        <f>SUM(W63:W65)</f>
        <v>0</v>
      </c>
      <c r="X62" s="138">
        <f>SUM(X63:X65)</f>
        <v>0</v>
      </c>
      <c r="Y62" s="138">
        <f>SUM(Y63:Y66)</f>
        <v>0</v>
      </c>
      <c r="Z62" s="138">
        <f>SUM(Z63:Z66)</f>
        <v>0</v>
      </c>
      <c r="AA62" s="138">
        <f>SUM(AA63:AA66)</f>
        <v>0</v>
      </c>
      <c r="AB62" s="138">
        <f>SUM(AB63:AB66)</f>
        <v>0</v>
      </c>
      <c r="AC62" s="138">
        <f>SUM(AC63:AC66)</f>
        <v>0</v>
      </c>
      <c r="AD62" s="208">
        <f t="shared" si="3"/>
        <v>8.1781739999999985</v>
      </c>
      <c r="AE62" s="160">
        <f t="shared" ref="AE62:AS62" si="16">SUM(AE63:AE66)</f>
        <v>2.0136570000000003</v>
      </c>
      <c r="AF62" s="160">
        <f t="shared" si="16"/>
        <v>0.14955833333333332</v>
      </c>
      <c r="AG62" s="160">
        <f t="shared" si="16"/>
        <v>0.87953466666666702</v>
      </c>
      <c r="AH62" s="160">
        <f t="shared" si="16"/>
        <v>0.98456399999999999</v>
      </c>
      <c r="AI62" s="138">
        <f t="shared" si="16"/>
        <v>0</v>
      </c>
      <c r="AJ62" s="160">
        <f t="shared" si="16"/>
        <v>2.0136570000000003</v>
      </c>
      <c r="AK62" s="160">
        <f t="shared" si="16"/>
        <v>0.14955833333333332</v>
      </c>
      <c r="AL62" s="160">
        <f t="shared" si="16"/>
        <v>0.87953466666666702</v>
      </c>
      <c r="AM62" s="160">
        <f t="shared" si="16"/>
        <v>0.98456399999999999</v>
      </c>
      <c r="AN62" s="160">
        <f t="shared" si="16"/>
        <v>0</v>
      </c>
      <c r="AO62" s="160">
        <f t="shared" si="16"/>
        <v>4.7960210000000005</v>
      </c>
      <c r="AP62" s="160">
        <f t="shared" si="16"/>
        <v>0.427452</v>
      </c>
      <c r="AQ62" s="160">
        <f t="shared" si="16"/>
        <v>1.8988920000000005</v>
      </c>
      <c r="AR62" s="160">
        <f t="shared" si="16"/>
        <v>2.4696769999999999</v>
      </c>
      <c r="AS62" s="160">
        <f t="shared" si="16"/>
        <v>0</v>
      </c>
      <c r="AT62" s="138">
        <f>SUM(AT63:AT65)</f>
        <v>0</v>
      </c>
      <c r="AU62" s="138">
        <f>SUM(AU63:AU65)</f>
        <v>0</v>
      </c>
      <c r="AV62" s="138">
        <f>SUM(AV63:AV65)</f>
        <v>0</v>
      </c>
      <c r="AW62" s="138">
        <f>SUM(AW63:AW65)</f>
        <v>0</v>
      </c>
      <c r="AX62" s="138">
        <f t="shared" ref="AX62:BC62" si="17">SUM(AX63:AX66)</f>
        <v>0</v>
      </c>
      <c r="AY62" s="138">
        <f t="shared" si="17"/>
        <v>0</v>
      </c>
      <c r="AZ62" s="138">
        <f t="shared" si="17"/>
        <v>0</v>
      </c>
      <c r="BA62" s="138">
        <f t="shared" si="17"/>
        <v>0</v>
      </c>
      <c r="BB62" s="138">
        <f t="shared" si="17"/>
        <v>0</v>
      </c>
      <c r="BC62" s="138">
        <f t="shared" si="17"/>
        <v>0</v>
      </c>
    </row>
    <row r="63" spans="1:55" s="3" customFormat="1" ht="24" outlineLevel="1" x14ac:dyDescent="0.2">
      <c r="A63" s="83" t="s">
        <v>882</v>
      </c>
      <c r="B63" s="134" t="s">
        <v>938</v>
      </c>
      <c r="C63" s="288" t="s">
        <v>939</v>
      </c>
      <c r="D63" s="215">
        <f>Ф10!D62</f>
        <v>2.4163883999999998</v>
      </c>
      <c r="E63" s="196">
        <v>2.4163884000000002</v>
      </c>
      <c r="F63" s="196">
        <v>0.17946999999999999</v>
      </c>
      <c r="G63" s="196">
        <f>E63-F63-H63</f>
        <v>1.0554416000000004</v>
      </c>
      <c r="H63" s="196">
        <f>0.984564*1.2</f>
        <v>1.1814768</v>
      </c>
      <c r="I63" s="139">
        <v>0</v>
      </c>
      <c r="J63" s="196">
        <f>K63+L63+M63+N63</f>
        <v>2.4163884000000007</v>
      </c>
      <c r="K63" s="196">
        <v>0.17946999999999999</v>
      </c>
      <c r="L63" s="196">
        <v>1.0554416000000004</v>
      </c>
      <c r="M63" s="196">
        <v>1.1814768</v>
      </c>
      <c r="N63" s="196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39">
        <v>0</v>
      </c>
      <c r="W63" s="139">
        <v>0</v>
      </c>
      <c r="X63" s="139">
        <v>0</v>
      </c>
      <c r="Y63" s="139">
        <v>0</v>
      </c>
      <c r="Z63" s="139">
        <v>0</v>
      </c>
      <c r="AA63" s="139">
        <v>0</v>
      </c>
      <c r="AB63" s="139">
        <v>0</v>
      </c>
      <c r="AC63" s="139">
        <v>0</v>
      </c>
      <c r="AD63" s="215">
        <f t="shared" si="3"/>
        <v>2.0136569999999998</v>
      </c>
      <c r="AE63" s="196">
        <f>AF63+AG63+AH63+AI63</f>
        <v>2.0136570000000003</v>
      </c>
      <c r="AF63" s="196">
        <f t="shared" ref="AF63:AI66" si="18">AK63</f>
        <v>0.14955833333333332</v>
      </c>
      <c r="AG63" s="196">
        <f t="shared" si="18"/>
        <v>0.87953466666666702</v>
      </c>
      <c r="AH63" s="196">
        <f t="shared" si="18"/>
        <v>0.98456399999999999</v>
      </c>
      <c r="AI63" s="139">
        <f t="shared" si="18"/>
        <v>0</v>
      </c>
      <c r="AJ63" s="196">
        <f>AK63+AL63+AM63+AN63</f>
        <v>2.0136570000000003</v>
      </c>
      <c r="AK63" s="196">
        <f t="shared" ref="AK63:AN66" si="19">K63/1.2</f>
        <v>0.14955833333333332</v>
      </c>
      <c r="AL63" s="196">
        <f t="shared" si="19"/>
        <v>0.87953466666666702</v>
      </c>
      <c r="AM63" s="196">
        <f t="shared" si="19"/>
        <v>0.98456399999999999</v>
      </c>
      <c r="AN63" s="196">
        <f t="shared" si="19"/>
        <v>0</v>
      </c>
      <c r="AO63" s="139">
        <v>0</v>
      </c>
      <c r="AP63" s="139">
        <v>0</v>
      </c>
      <c r="AQ63" s="139">
        <v>0</v>
      </c>
      <c r="AR63" s="139">
        <v>0</v>
      </c>
      <c r="AS63" s="139">
        <v>0</v>
      </c>
      <c r="AT63" s="139">
        <v>0</v>
      </c>
      <c r="AU63" s="139">
        <v>0</v>
      </c>
      <c r="AV63" s="139">
        <v>0</v>
      </c>
      <c r="AW63" s="139">
        <v>0</v>
      </c>
      <c r="AX63" s="139">
        <v>0</v>
      </c>
      <c r="AY63" s="139">
        <v>0</v>
      </c>
      <c r="AZ63" s="139">
        <v>0</v>
      </c>
      <c r="BA63" s="139">
        <v>0</v>
      </c>
      <c r="BB63" s="139">
        <v>0</v>
      </c>
      <c r="BC63" s="139">
        <v>0</v>
      </c>
    </row>
    <row r="64" spans="1:55" s="3" customFormat="1" ht="24" outlineLevel="1" x14ac:dyDescent="0.2">
      <c r="A64" s="83" t="s">
        <v>882</v>
      </c>
      <c r="B64" s="214" t="s">
        <v>940</v>
      </c>
      <c r="C64" s="288" t="s">
        <v>941</v>
      </c>
      <c r="D64" s="215">
        <f>Ф10!D63</f>
        <v>3.0229151999999995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0</v>
      </c>
      <c r="K64" s="139">
        <v>0</v>
      </c>
      <c r="L64" s="139">
        <v>0</v>
      </c>
      <c r="M64" s="139">
        <v>0</v>
      </c>
      <c r="N64" s="139">
        <v>0</v>
      </c>
      <c r="O64" s="196">
        <f>SUM(P64:S64)</f>
        <v>3.0229151999999999</v>
      </c>
      <c r="P64" s="196">
        <v>0.26942159999999998</v>
      </c>
      <c r="Q64" s="196">
        <v>1.1389356000000002</v>
      </c>
      <c r="R64" s="196">
        <v>1.6145579999999999</v>
      </c>
      <c r="S64" s="139">
        <v>0</v>
      </c>
      <c r="T64" s="139">
        <v>0</v>
      </c>
      <c r="U64" s="139">
        <v>0</v>
      </c>
      <c r="V64" s="139">
        <v>0</v>
      </c>
      <c r="W64" s="139">
        <v>0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  <c r="AC64" s="139">
        <v>0</v>
      </c>
      <c r="AD64" s="215">
        <f t="shared" si="3"/>
        <v>2.5190959999999998</v>
      </c>
      <c r="AE64" s="139">
        <f>AF64+AG64+AH64+AI64</f>
        <v>0</v>
      </c>
      <c r="AF64" s="139">
        <f t="shared" si="18"/>
        <v>0</v>
      </c>
      <c r="AG64" s="139">
        <f t="shared" si="18"/>
        <v>0</v>
      </c>
      <c r="AH64" s="139">
        <f t="shared" si="18"/>
        <v>0</v>
      </c>
      <c r="AI64" s="139">
        <f t="shared" si="18"/>
        <v>0</v>
      </c>
      <c r="AJ64" s="135">
        <f>AK64+AL64+AM64+AN64</f>
        <v>0</v>
      </c>
      <c r="AK64" s="135">
        <f t="shared" si="19"/>
        <v>0</v>
      </c>
      <c r="AL64" s="135">
        <f t="shared" si="19"/>
        <v>0</v>
      </c>
      <c r="AM64" s="135">
        <f t="shared" si="19"/>
        <v>0</v>
      </c>
      <c r="AN64" s="135">
        <f t="shared" si="19"/>
        <v>0</v>
      </c>
      <c r="AO64" s="196">
        <f>SUM(AP64:AS64)</f>
        <v>2.5190960000000002</v>
      </c>
      <c r="AP64" s="196">
        <f t="shared" ref="AP64:AS65" si="20">P64/1.2</f>
        <v>0.224518</v>
      </c>
      <c r="AQ64" s="196">
        <f t="shared" si="20"/>
        <v>0.94911300000000021</v>
      </c>
      <c r="AR64" s="196">
        <f t="shared" si="20"/>
        <v>1.3454649999999999</v>
      </c>
      <c r="AS64" s="196">
        <f t="shared" si="20"/>
        <v>0</v>
      </c>
      <c r="AT64" s="139">
        <v>0</v>
      </c>
      <c r="AU64" s="139">
        <v>0</v>
      </c>
      <c r="AV64" s="139">
        <v>0</v>
      </c>
      <c r="AW64" s="139">
        <v>0</v>
      </c>
      <c r="AX64" s="139">
        <v>0</v>
      </c>
      <c r="AY64" s="139">
        <v>0</v>
      </c>
      <c r="AZ64" s="139">
        <v>0</v>
      </c>
      <c r="BA64" s="139">
        <v>0</v>
      </c>
      <c r="BB64" s="139">
        <v>0</v>
      </c>
      <c r="BC64" s="139">
        <v>0</v>
      </c>
    </row>
    <row r="65" spans="1:55" s="3" customFormat="1" ht="24" outlineLevel="1" x14ac:dyDescent="0.2">
      <c r="A65" s="83" t="s">
        <v>882</v>
      </c>
      <c r="B65" s="214" t="s">
        <v>942</v>
      </c>
      <c r="C65" s="288" t="s">
        <v>943</v>
      </c>
      <c r="D65" s="215">
        <f>Ф10!D64</f>
        <v>2.7323099999999996</v>
      </c>
      <c r="E65" s="139"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v>0</v>
      </c>
      <c r="L65" s="139">
        <v>0</v>
      </c>
      <c r="M65" s="139">
        <v>0</v>
      </c>
      <c r="N65" s="139">
        <v>0</v>
      </c>
      <c r="O65" s="196">
        <f>SUM(P65:S65)</f>
        <v>2.73231</v>
      </c>
      <c r="P65" s="196">
        <v>0.24352079999999998</v>
      </c>
      <c r="Q65" s="196">
        <v>1.1397348000000003</v>
      </c>
      <c r="R65" s="196">
        <v>1.3490544</v>
      </c>
      <c r="S65" s="139">
        <v>0</v>
      </c>
      <c r="T65" s="139">
        <v>0</v>
      </c>
      <c r="U65" s="139">
        <v>0</v>
      </c>
      <c r="V65" s="139">
        <v>0</v>
      </c>
      <c r="W65" s="139">
        <v>0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  <c r="AC65" s="139">
        <v>0</v>
      </c>
      <c r="AD65" s="215">
        <f t="shared" si="3"/>
        <v>2.2769249999999999</v>
      </c>
      <c r="AE65" s="139">
        <f>AF65+AG65+AH65+AI65</f>
        <v>0</v>
      </c>
      <c r="AF65" s="139">
        <f t="shared" si="18"/>
        <v>0</v>
      </c>
      <c r="AG65" s="139">
        <f t="shared" si="18"/>
        <v>0</v>
      </c>
      <c r="AH65" s="139">
        <f t="shared" si="18"/>
        <v>0</v>
      </c>
      <c r="AI65" s="139">
        <f t="shared" si="18"/>
        <v>0</v>
      </c>
      <c r="AJ65" s="135">
        <f>AK65+AL65+AM65+AN65</f>
        <v>0</v>
      </c>
      <c r="AK65" s="135">
        <f t="shared" si="19"/>
        <v>0</v>
      </c>
      <c r="AL65" s="135">
        <f t="shared" si="19"/>
        <v>0</v>
      </c>
      <c r="AM65" s="135">
        <f t="shared" si="19"/>
        <v>0</v>
      </c>
      <c r="AN65" s="135">
        <f t="shared" si="19"/>
        <v>0</v>
      </c>
      <c r="AO65" s="196">
        <f>SUM(AP65:AS65)</f>
        <v>2.2769250000000003</v>
      </c>
      <c r="AP65" s="196">
        <f t="shared" si="20"/>
        <v>0.202934</v>
      </c>
      <c r="AQ65" s="196">
        <f t="shared" si="20"/>
        <v>0.94977900000000026</v>
      </c>
      <c r="AR65" s="196">
        <f t="shared" si="20"/>
        <v>1.124212</v>
      </c>
      <c r="AS65" s="196">
        <f t="shared" si="20"/>
        <v>0</v>
      </c>
      <c r="AT65" s="139">
        <v>0</v>
      </c>
      <c r="AU65" s="139">
        <v>0</v>
      </c>
      <c r="AV65" s="139">
        <v>0</v>
      </c>
      <c r="AW65" s="139">
        <v>0</v>
      </c>
      <c r="AX65" s="139">
        <v>0</v>
      </c>
      <c r="AY65" s="139">
        <v>0</v>
      </c>
      <c r="AZ65" s="139">
        <v>0</v>
      </c>
      <c r="BA65" s="139">
        <v>0</v>
      </c>
      <c r="BB65" s="139">
        <v>0</v>
      </c>
      <c r="BC65" s="139">
        <v>0</v>
      </c>
    </row>
    <row r="66" spans="1:55" s="3" customFormat="1" ht="24" outlineLevel="1" x14ac:dyDescent="0.2">
      <c r="A66" s="83" t="s">
        <v>882</v>
      </c>
      <c r="B66" s="214" t="s">
        <v>944</v>
      </c>
      <c r="C66" s="288" t="s">
        <v>945</v>
      </c>
      <c r="D66" s="215">
        <f>Ф10!D65</f>
        <v>1.6421952</v>
      </c>
      <c r="E66" s="139">
        <v>0</v>
      </c>
      <c r="F66" s="139">
        <v>0</v>
      </c>
      <c r="G66" s="139">
        <v>0</v>
      </c>
      <c r="H66" s="139">
        <v>0</v>
      </c>
      <c r="I66" s="139">
        <v>0</v>
      </c>
      <c r="J66" s="139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39">
        <v>0</v>
      </c>
      <c r="W66" s="139">
        <v>0</v>
      </c>
      <c r="X66" s="139">
        <v>0</v>
      </c>
      <c r="Y66" s="139">
        <v>0</v>
      </c>
      <c r="Z66" s="139">
        <v>0</v>
      </c>
      <c r="AA66" s="139">
        <v>0</v>
      </c>
      <c r="AB66" s="139">
        <v>0</v>
      </c>
      <c r="AC66" s="139">
        <v>0</v>
      </c>
      <c r="AD66" s="215">
        <f t="shared" si="3"/>
        <v>1.3684959999999999</v>
      </c>
      <c r="AE66" s="139">
        <f>AF66+AG66+AH66+AI66</f>
        <v>0</v>
      </c>
      <c r="AF66" s="139">
        <f t="shared" si="18"/>
        <v>0</v>
      </c>
      <c r="AG66" s="139">
        <f t="shared" si="18"/>
        <v>0</v>
      </c>
      <c r="AH66" s="139">
        <f t="shared" si="18"/>
        <v>0</v>
      </c>
      <c r="AI66" s="139">
        <f t="shared" si="18"/>
        <v>0</v>
      </c>
      <c r="AJ66" s="135">
        <f>AK66+AL66+AM66+AN66</f>
        <v>0</v>
      </c>
      <c r="AK66" s="135">
        <f t="shared" si="19"/>
        <v>0</v>
      </c>
      <c r="AL66" s="135">
        <f t="shared" si="19"/>
        <v>0</v>
      </c>
      <c r="AM66" s="135">
        <f t="shared" si="19"/>
        <v>0</v>
      </c>
      <c r="AN66" s="135">
        <f t="shared" si="19"/>
        <v>0</v>
      </c>
      <c r="AO66" s="139">
        <v>0</v>
      </c>
      <c r="AP66" s="139">
        <v>0</v>
      </c>
      <c r="AQ66" s="139">
        <v>0</v>
      </c>
      <c r="AR66" s="139">
        <v>0</v>
      </c>
      <c r="AS66" s="139">
        <v>0</v>
      </c>
      <c r="AT66" s="139">
        <v>0</v>
      </c>
      <c r="AU66" s="139">
        <v>0</v>
      </c>
      <c r="AV66" s="139">
        <v>0</v>
      </c>
      <c r="AW66" s="139">
        <v>0</v>
      </c>
      <c r="AX66" s="139">
        <v>0</v>
      </c>
      <c r="AY66" s="139">
        <v>0</v>
      </c>
      <c r="AZ66" s="139">
        <v>0</v>
      </c>
      <c r="BA66" s="139">
        <v>0</v>
      </c>
      <c r="BB66" s="139">
        <v>0</v>
      </c>
      <c r="BC66" s="139">
        <v>0</v>
      </c>
    </row>
    <row r="67" spans="1:55" s="3" customFormat="1" ht="24" hidden="1" x14ac:dyDescent="0.2">
      <c r="A67" s="123" t="s">
        <v>883</v>
      </c>
      <c r="B67" s="124" t="s">
        <v>884</v>
      </c>
      <c r="C67" s="28" t="s">
        <v>872</v>
      </c>
      <c r="D67" s="136" t="s">
        <v>872</v>
      </c>
      <c r="E67" s="28" t="s">
        <v>872</v>
      </c>
      <c r="F67" s="28" t="s">
        <v>872</v>
      </c>
      <c r="G67" s="28" t="s">
        <v>872</v>
      </c>
      <c r="H67" s="28" t="s">
        <v>872</v>
      </c>
      <c r="I67" s="28" t="s">
        <v>872</v>
      </c>
      <c r="J67" s="28" t="s">
        <v>872</v>
      </c>
      <c r="K67" s="28" t="s">
        <v>872</v>
      </c>
      <c r="L67" s="28" t="s">
        <v>872</v>
      </c>
      <c r="M67" s="28" t="s">
        <v>872</v>
      </c>
      <c r="N67" s="28" t="s">
        <v>872</v>
      </c>
      <c r="O67" s="28" t="s">
        <v>872</v>
      </c>
      <c r="P67" s="28" t="s">
        <v>872</v>
      </c>
      <c r="Q67" s="28" t="s">
        <v>872</v>
      </c>
      <c r="R67" s="28" t="s">
        <v>872</v>
      </c>
      <c r="S67" s="28" t="s">
        <v>872</v>
      </c>
      <c r="T67" s="28" t="s">
        <v>872</v>
      </c>
      <c r="U67" s="28" t="s">
        <v>872</v>
      </c>
      <c r="V67" s="28" t="s">
        <v>872</v>
      </c>
      <c r="W67" s="28" t="s">
        <v>872</v>
      </c>
      <c r="X67" s="28" t="s">
        <v>872</v>
      </c>
      <c r="Y67" s="28" t="s">
        <v>872</v>
      </c>
      <c r="Z67" s="28" t="s">
        <v>872</v>
      </c>
      <c r="AA67" s="28" t="s">
        <v>872</v>
      </c>
      <c r="AB67" s="28" t="s">
        <v>872</v>
      </c>
      <c r="AC67" s="28" t="s">
        <v>872</v>
      </c>
      <c r="AD67" s="136" t="e">
        <f t="shared" si="3"/>
        <v>#VALUE!</v>
      </c>
      <c r="AE67" s="185" t="s">
        <v>872</v>
      </c>
      <c r="AF67" s="185" t="s">
        <v>872</v>
      </c>
      <c r="AG67" s="185" t="s">
        <v>872</v>
      </c>
      <c r="AH67" s="185" t="s">
        <v>872</v>
      </c>
      <c r="AI67" s="185" t="s">
        <v>872</v>
      </c>
      <c r="AJ67" s="28" t="s">
        <v>872</v>
      </c>
      <c r="AK67" s="28" t="s">
        <v>872</v>
      </c>
      <c r="AL67" s="28" t="s">
        <v>872</v>
      </c>
      <c r="AM67" s="28" t="s">
        <v>872</v>
      </c>
      <c r="AN67" s="28" t="s">
        <v>872</v>
      </c>
      <c r="AO67" s="28" t="s">
        <v>872</v>
      </c>
      <c r="AP67" s="28" t="s">
        <v>872</v>
      </c>
      <c r="AQ67" s="28" t="s">
        <v>872</v>
      </c>
      <c r="AR67" s="28" t="s">
        <v>872</v>
      </c>
      <c r="AS67" s="28" t="s">
        <v>872</v>
      </c>
      <c r="AT67" s="28" t="s">
        <v>872</v>
      </c>
      <c r="AU67" s="28" t="s">
        <v>872</v>
      </c>
      <c r="AV67" s="28" t="s">
        <v>872</v>
      </c>
      <c r="AW67" s="28" t="s">
        <v>872</v>
      </c>
      <c r="AX67" s="28" t="s">
        <v>872</v>
      </c>
      <c r="AY67" s="28" t="s">
        <v>872</v>
      </c>
      <c r="AZ67" s="28" t="s">
        <v>872</v>
      </c>
      <c r="BA67" s="28" t="s">
        <v>872</v>
      </c>
      <c r="BB67" s="28" t="s">
        <v>872</v>
      </c>
      <c r="BC67" s="28" t="s">
        <v>872</v>
      </c>
    </row>
    <row r="68" spans="1:55" s="3" customFormat="1" ht="24" hidden="1" x14ac:dyDescent="0.2">
      <c r="A68" s="123" t="s">
        <v>489</v>
      </c>
      <c r="B68" s="124" t="s">
        <v>885</v>
      </c>
      <c r="C68" s="28" t="s">
        <v>872</v>
      </c>
      <c r="D68" s="136" t="s">
        <v>872</v>
      </c>
      <c r="E68" s="28" t="s">
        <v>872</v>
      </c>
      <c r="F68" s="28" t="s">
        <v>872</v>
      </c>
      <c r="G68" s="28" t="s">
        <v>872</v>
      </c>
      <c r="H68" s="28" t="s">
        <v>872</v>
      </c>
      <c r="I68" s="28" t="s">
        <v>872</v>
      </c>
      <c r="J68" s="28" t="s">
        <v>872</v>
      </c>
      <c r="K68" s="28" t="s">
        <v>872</v>
      </c>
      <c r="L68" s="28" t="s">
        <v>872</v>
      </c>
      <c r="M68" s="28" t="s">
        <v>872</v>
      </c>
      <c r="N68" s="28" t="s">
        <v>872</v>
      </c>
      <c r="O68" s="28" t="s">
        <v>872</v>
      </c>
      <c r="P68" s="28" t="s">
        <v>872</v>
      </c>
      <c r="Q68" s="28" t="s">
        <v>872</v>
      </c>
      <c r="R68" s="28" t="s">
        <v>872</v>
      </c>
      <c r="S68" s="28" t="s">
        <v>872</v>
      </c>
      <c r="T68" s="28" t="s">
        <v>872</v>
      </c>
      <c r="U68" s="28" t="s">
        <v>872</v>
      </c>
      <c r="V68" s="28" t="s">
        <v>872</v>
      </c>
      <c r="W68" s="28" t="s">
        <v>872</v>
      </c>
      <c r="X68" s="28" t="s">
        <v>872</v>
      </c>
      <c r="Y68" s="28" t="s">
        <v>872</v>
      </c>
      <c r="Z68" s="28" t="s">
        <v>872</v>
      </c>
      <c r="AA68" s="28" t="s">
        <v>872</v>
      </c>
      <c r="AB68" s="28" t="s">
        <v>872</v>
      </c>
      <c r="AC68" s="28" t="s">
        <v>872</v>
      </c>
      <c r="AD68" s="136" t="e">
        <f t="shared" si="3"/>
        <v>#VALUE!</v>
      </c>
      <c r="AE68" s="185" t="s">
        <v>872</v>
      </c>
      <c r="AF68" s="185" t="s">
        <v>872</v>
      </c>
      <c r="AG68" s="185" t="s">
        <v>872</v>
      </c>
      <c r="AH68" s="185" t="s">
        <v>872</v>
      </c>
      <c r="AI68" s="185" t="s">
        <v>872</v>
      </c>
      <c r="AJ68" s="28" t="s">
        <v>872</v>
      </c>
      <c r="AK68" s="28" t="s">
        <v>872</v>
      </c>
      <c r="AL68" s="28" t="s">
        <v>872</v>
      </c>
      <c r="AM68" s="28" t="s">
        <v>872</v>
      </c>
      <c r="AN68" s="28" t="s">
        <v>872</v>
      </c>
      <c r="AO68" s="28" t="s">
        <v>872</v>
      </c>
      <c r="AP68" s="28" t="s">
        <v>872</v>
      </c>
      <c r="AQ68" s="28" t="s">
        <v>872</v>
      </c>
      <c r="AR68" s="28" t="s">
        <v>872</v>
      </c>
      <c r="AS68" s="28" t="s">
        <v>872</v>
      </c>
      <c r="AT68" s="28" t="s">
        <v>872</v>
      </c>
      <c r="AU68" s="28" t="s">
        <v>872</v>
      </c>
      <c r="AV68" s="28" t="s">
        <v>872</v>
      </c>
      <c r="AW68" s="28" t="s">
        <v>872</v>
      </c>
      <c r="AX68" s="28" t="s">
        <v>872</v>
      </c>
      <c r="AY68" s="28" t="s">
        <v>872</v>
      </c>
      <c r="AZ68" s="28" t="s">
        <v>872</v>
      </c>
      <c r="BA68" s="28" t="s">
        <v>872</v>
      </c>
      <c r="BB68" s="28" t="s">
        <v>872</v>
      </c>
      <c r="BC68" s="28" t="s">
        <v>872</v>
      </c>
    </row>
    <row r="69" spans="1:55" s="3" customFormat="1" ht="24" hidden="1" outlineLevel="1" x14ac:dyDescent="0.2">
      <c r="A69" s="123" t="s">
        <v>491</v>
      </c>
      <c r="B69" s="124" t="s">
        <v>886</v>
      </c>
      <c r="C69" s="28" t="s">
        <v>872</v>
      </c>
      <c r="D69" s="136" t="s">
        <v>872</v>
      </c>
      <c r="E69" s="28" t="s">
        <v>872</v>
      </c>
      <c r="F69" s="28" t="s">
        <v>872</v>
      </c>
      <c r="G69" s="28" t="s">
        <v>872</v>
      </c>
      <c r="H69" s="28" t="s">
        <v>872</v>
      </c>
      <c r="I69" s="28" t="s">
        <v>872</v>
      </c>
      <c r="J69" s="28" t="s">
        <v>872</v>
      </c>
      <c r="K69" s="28" t="s">
        <v>872</v>
      </c>
      <c r="L69" s="28" t="s">
        <v>872</v>
      </c>
      <c r="M69" s="28" t="s">
        <v>872</v>
      </c>
      <c r="N69" s="28" t="s">
        <v>872</v>
      </c>
      <c r="O69" s="28" t="s">
        <v>872</v>
      </c>
      <c r="P69" s="28" t="s">
        <v>872</v>
      </c>
      <c r="Q69" s="28" t="s">
        <v>872</v>
      </c>
      <c r="R69" s="28" t="s">
        <v>872</v>
      </c>
      <c r="S69" s="28" t="s">
        <v>872</v>
      </c>
      <c r="T69" s="28" t="s">
        <v>872</v>
      </c>
      <c r="U69" s="28" t="s">
        <v>872</v>
      </c>
      <c r="V69" s="28" t="s">
        <v>872</v>
      </c>
      <c r="W69" s="28" t="s">
        <v>872</v>
      </c>
      <c r="X69" s="28" t="s">
        <v>872</v>
      </c>
      <c r="Y69" s="28" t="s">
        <v>872</v>
      </c>
      <c r="Z69" s="28" t="s">
        <v>872</v>
      </c>
      <c r="AA69" s="28" t="s">
        <v>872</v>
      </c>
      <c r="AB69" s="28" t="s">
        <v>872</v>
      </c>
      <c r="AC69" s="28" t="s">
        <v>872</v>
      </c>
      <c r="AD69" s="136" t="e">
        <f t="shared" si="3"/>
        <v>#VALUE!</v>
      </c>
      <c r="AE69" s="185" t="s">
        <v>872</v>
      </c>
      <c r="AF69" s="185" t="s">
        <v>872</v>
      </c>
      <c r="AG69" s="185" t="s">
        <v>872</v>
      </c>
      <c r="AH69" s="185" t="s">
        <v>872</v>
      </c>
      <c r="AI69" s="185" t="s">
        <v>872</v>
      </c>
      <c r="AJ69" s="28" t="s">
        <v>872</v>
      </c>
      <c r="AK69" s="28" t="s">
        <v>872</v>
      </c>
      <c r="AL69" s="28" t="s">
        <v>872</v>
      </c>
      <c r="AM69" s="28" t="s">
        <v>872</v>
      </c>
      <c r="AN69" s="28" t="s">
        <v>872</v>
      </c>
      <c r="AO69" s="28" t="s">
        <v>872</v>
      </c>
      <c r="AP69" s="28" t="s">
        <v>872</v>
      </c>
      <c r="AQ69" s="28" t="s">
        <v>872</v>
      </c>
      <c r="AR69" s="28" t="s">
        <v>872</v>
      </c>
      <c r="AS69" s="28" t="s">
        <v>872</v>
      </c>
      <c r="AT69" s="28" t="s">
        <v>872</v>
      </c>
      <c r="AU69" s="28" t="s">
        <v>872</v>
      </c>
      <c r="AV69" s="28" t="s">
        <v>872</v>
      </c>
      <c r="AW69" s="28" t="s">
        <v>872</v>
      </c>
      <c r="AX69" s="28" t="s">
        <v>872</v>
      </c>
      <c r="AY69" s="28" t="s">
        <v>872</v>
      </c>
      <c r="AZ69" s="28" t="s">
        <v>872</v>
      </c>
      <c r="BA69" s="28" t="s">
        <v>872</v>
      </c>
      <c r="BB69" s="28" t="s">
        <v>872</v>
      </c>
      <c r="BC69" s="28" t="s">
        <v>872</v>
      </c>
    </row>
    <row r="70" spans="1:55" s="3" customFormat="1" ht="24" hidden="1" outlineLevel="1" x14ac:dyDescent="0.2">
      <c r="A70" s="123" t="s">
        <v>494</v>
      </c>
      <c r="B70" s="124" t="s">
        <v>887</v>
      </c>
      <c r="C70" s="28" t="s">
        <v>872</v>
      </c>
      <c r="D70" s="136" t="s">
        <v>872</v>
      </c>
      <c r="E70" s="28" t="s">
        <v>872</v>
      </c>
      <c r="F70" s="28" t="s">
        <v>872</v>
      </c>
      <c r="G70" s="28" t="s">
        <v>872</v>
      </c>
      <c r="H70" s="28" t="s">
        <v>872</v>
      </c>
      <c r="I70" s="28" t="s">
        <v>872</v>
      </c>
      <c r="J70" s="28" t="s">
        <v>872</v>
      </c>
      <c r="K70" s="28" t="s">
        <v>872</v>
      </c>
      <c r="L70" s="28" t="s">
        <v>872</v>
      </c>
      <c r="M70" s="28" t="s">
        <v>872</v>
      </c>
      <c r="N70" s="28" t="s">
        <v>872</v>
      </c>
      <c r="O70" s="28" t="s">
        <v>872</v>
      </c>
      <c r="P70" s="28" t="s">
        <v>872</v>
      </c>
      <c r="Q70" s="28" t="s">
        <v>872</v>
      </c>
      <c r="R70" s="28" t="s">
        <v>872</v>
      </c>
      <c r="S70" s="28" t="s">
        <v>872</v>
      </c>
      <c r="T70" s="28" t="s">
        <v>872</v>
      </c>
      <c r="U70" s="28" t="s">
        <v>872</v>
      </c>
      <c r="V70" s="28" t="s">
        <v>872</v>
      </c>
      <c r="W70" s="28" t="s">
        <v>872</v>
      </c>
      <c r="X70" s="28" t="s">
        <v>872</v>
      </c>
      <c r="Y70" s="28" t="s">
        <v>872</v>
      </c>
      <c r="Z70" s="28" t="s">
        <v>872</v>
      </c>
      <c r="AA70" s="28" t="s">
        <v>872</v>
      </c>
      <c r="AB70" s="28" t="s">
        <v>872</v>
      </c>
      <c r="AC70" s="28" t="s">
        <v>872</v>
      </c>
      <c r="AD70" s="136" t="e">
        <f t="shared" si="3"/>
        <v>#VALUE!</v>
      </c>
      <c r="AE70" s="185" t="s">
        <v>872</v>
      </c>
      <c r="AF70" s="185" t="s">
        <v>872</v>
      </c>
      <c r="AG70" s="185" t="s">
        <v>872</v>
      </c>
      <c r="AH70" s="185" t="s">
        <v>872</v>
      </c>
      <c r="AI70" s="185" t="s">
        <v>872</v>
      </c>
      <c r="AJ70" s="28" t="s">
        <v>872</v>
      </c>
      <c r="AK70" s="28" t="s">
        <v>872</v>
      </c>
      <c r="AL70" s="28" t="s">
        <v>872</v>
      </c>
      <c r="AM70" s="28" t="s">
        <v>872</v>
      </c>
      <c r="AN70" s="28" t="s">
        <v>872</v>
      </c>
      <c r="AO70" s="28" t="s">
        <v>872</v>
      </c>
      <c r="AP70" s="28" t="s">
        <v>872</v>
      </c>
      <c r="AQ70" s="28" t="s">
        <v>872</v>
      </c>
      <c r="AR70" s="28" t="s">
        <v>872</v>
      </c>
      <c r="AS70" s="28" t="s">
        <v>872</v>
      </c>
      <c r="AT70" s="28" t="s">
        <v>872</v>
      </c>
      <c r="AU70" s="28" t="s">
        <v>872</v>
      </c>
      <c r="AV70" s="28" t="s">
        <v>872</v>
      </c>
      <c r="AW70" s="28" t="s">
        <v>872</v>
      </c>
      <c r="AX70" s="28" t="s">
        <v>872</v>
      </c>
      <c r="AY70" s="28" t="s">
        <v>872</v>
      </c>
      <c r="AZ70" s="28" t="s">
        <v>872</v>
      </c>
      <c r="BA70" s="28" t="s">
        <v>872</v>
      </c>
      <c r="BB70" s="28" t="s">
        <v>872</v>
      </c>
      <c r="BC70" s="28" t="s">
        <v>872</v>
      </c>
    </row>
    <row r="71" spans="1:55" s="3" customFormat="1" ht="24" hidden="1" outlineLevel="1" x14ac:dyDescent="0.2">
      <c r="A71" s="123" t="s">
        <v>495</v>
      </c>
      <c r="B71" s="124" t="s">
        <v>888</v>
      </c>
      <c r="C71" s="28" t="s">
        <v>872</v>
      </c>
      <c r="D71" s="136" t="s">
        <v>872</v>
      </c>
      <c r="E71" s="28" t="s">
        <v>872</v>
      </c>
      <c r="F71" s="28" t="s">
        <v>872</v>
      </c>
      <c r="G71" s="28" t="s">
        <v>872</v>
      </c>
      <c r="H71" s="28" t="s">
        <v>872</v>
      </c>
      <c r="I71" s="28" t="s">
        <v>872</v>
      </c>
      <c r="J71" s="28" t="s">
        <v>872</v>
      </c>
      <c r="K71" s="28" t="s">
        <v>872</v>
      </c>
      <c r="L71" s="28" t="s">
        <v>872</v>
      </c>
      <c r="M71" s="28" t="s">
        <v>872</v>
      </c>
      <c r="N71" s="28" t="s">
        <v>872</v>
      </c>
      <c r="O71" s="28" t="s">
        <v>872</v>
      </c>
      <c r="P71" s="28" t="s">
        <v>872</v>
      </c>
      <c r="Q71" s="28" t="s">
        <v>872</v>
      </c>
      <c r="R71" s="28" t="s">
        <v>872</v>
      </c>
      <c r="S71" s="28" t="s">
        <v>872</v>
      </c>
      <c r="T71" s="28" t="s">
        <v>872</v>
      </c>
      <c r="U71" s="28" t="s">
        <v>872</v>
      </c>
      <c r="V71" s="28" t="s">
        <v>872</v>
      </c>
      <c r="W71" s="28" t="s">
        <v>872</v>
      </c>
      <c r="X71" s="28" t="s">
        <v>872</v>
      </c>
      <c r="Y71" s="28" t="s">
        <v>872</v>
      </c>
      <c r="Z71" s="28" t="s">
        <v>872</v>
      </c>
      <c r="AA71" s="28" t="s">
        <v>872</v>
      </c>
      <c r="AB71" s="28" t="s">
        <v>872</v>
      </c>
      <c r="AC71" s="28" t="s">
        <v>872</v>
      </c>
      <c r="AD71" s="136" t="e">
        <f t="shared" si="3"/>
        <v>#VALUE!</v>
      </c>
      <c r="AE71" s="185" t="s">
        <v>872</v>
      </c>
      <c r="AF71" s="185" t="s">
        <v>872</v>
      </c>
      <c r="AG71" s="185" t="s">
        <v>872</v>
      </c>
      <c r="AH71" s="185" t="s">
        <v>872</v>
      </c>
      <c r="AI71" s="185" t="s">
        <v>872</v>
      </c>
      <c r="AJ71" s="28" t="s">
        <v>872</v>
      </c>
      <c r="AK71" s="28" t="s">
        <v>872</v>
      </c>
      <c r="AL71" s="28" t="s">
        <v>872</v>
      </c>
      <c r="AM71" s="28" t="s">
        <v>872</v>
      </c>
      <c r="AN71" s="28" t="s">
        <v>872</v>
      </c>
      <c r="AO71" s="28" t="s">
        <v>872</v>
      </c>
      <c r="AP71" s="28" t="s">
        <v>872</v>
      </c>
      <c r="AQ71" s="28" t="s">
        <v>872</v>
      </c>
      <c r="AR71" s="28" t="s">
        <v>872</v>
      </c>
      <c r="AS71" s="28" t="s">
        <v>872</v>
      </c>
      <c r="AT71" s="28" t="s">
        <v>872</v>
      </c>
      <c r="AU71" s="28" t="s">
        <v>872</v>
      </c>
      <c r="AV71" s="28" t="s">
        <v>872</v>
      </c>
      <c r="AW71" s="28" t="s">
        <v>872</v>
      </c>
      <c r="AX71" s="28" t="s">
        <v>872</v>
      </c>
      <c r="AY71" s="28" t="s">
        <v>872</v>
      </c>
      <c r="AZ71" s="28" t="s">
        <v>872</v>
      </c>
      <c r="BA71" s="28" t="s">
        <v>872</v>
      </c>
      <c r="BB71" s="28" t="s">
        <v>872</v>
      </c>
      <c r="BC71" s="28" t="s">
        <v>872</v>
      </c>
    </row>
    <row r="72" spans="1:55" s="3" customFormat="1" ht="24" hidden="1" outlineLevel="1" x14ac:dyDescent="0.2">
      <c r="A72" s="123" t="s">
        <v>496</v>
      </c>
      <c r="B72" s="124" t="s">
        <v>889</v>
      </c>
      <c r="C72" s="28" t="s">
        <v>872</v>
      </c>
      <c r="D72" s="136" t="s">
        <v>872</v>
      </c>
      <c r="E72" s="28" t="s">
        <v>872</v>
      </c>
      <c r="F72" s="28" t="s">
        <v>872</v>
      </c>
      <c r="G72" s="28" t="s">
        <v>872</v>
      </c>
      <c r="H72" s="28" t="s">
        <v>872</v>
      </c>
      <c r="I72" s="28" t="s">
        <v>872</v>
      </c>
      <c r="J72" s="28" t="s">
        <v>872</v>
      </c>
      <c r="K72" s="28" t="s">
        <v>872</v>
      </c>
      <c r="L72" s="28" t="s">
        <v>872</v>
      </c>
      <c r="M72" s="28" t="s">
        <v>872</v>
      </c>
      <c r="N72" s="28" t="s">
        <v>872</v>
      </c>
      <c r="O72" s="28" t="s">
        <v>872</v>
      </c>
      <c r="P72" s="28" t="s">
        <v>872</v>
      </c>
      <c r="Q72" s="28" t="s">
        <v>872</v>
      </c>
      <c r="R72" s="28" t="s">
        <v>872</v>
      </c>
      <c r="S72" s="28" t="s">
        <v>872</v>
      </c>
      <c r="T72" s="28" t="s">
        <v>872</v>
      </c>
      <c r="U72" s="28" t="s">
        <v>872</v>
      </c>
      <c r="V72" s="28" t="s">
        <v>872</v>
      </c>
      <c r="W72" s="28" t="s">
        <v>872</v>
      </c>
      <c r="X72" s="28" t="s">
        <v>872</v>
      </c>
      <c r="Y72" s="28" t="s">
        <v>872</v>
      </c>
      <c r="Z72" s="28" t="s">
        <v>872</v>
      </c>
      <c r="AA72" s="28" t="s">
        <v>872</v>
      </c>
      <c r="AB72" s="28" t="s">
        <v>872</v>
      </c>
      <c r="AC72" s="28" t="s">
        <v>872</v>
      </c>
      <c r="AD72" s="136" t="e">
        <f t="shared" si="3"/>
        <v>#VALUE!</v>
      </c>
      <c r="AE72" s="185" t="s">
        <v>872</v>
      </c>
      <c r="AF72" s="185" t="s">
        <v>872</v>
      </c>
      <c r="AG72" s="185" t="s">
        <v>872</v>
      </c>
      <c r="AH72" s="185" t="s">
        <v>872</v>
      </c>
      <c r="AI72" s="185" t="s">
        <v>872</v>
      </c>
      <c r="AJ72" s="28" t="s">
        <v>872</v>
      </c>
      <c r="AK72" s="28" t="s">
        <v>872</v>
      </c>
      <c r="AL72" s="28" t="s">
        <v>872</v>
      </c>
      <c r="AM72" s="28" t="s">
        <v>872</v>
      </c>
      <c r="AN72" s="28" t="s">
        <v>872</v>
      </c>
      <c r="AO72" s="28" t="s">
        <v>872</v>
      </c>
      <c r="AP72" s="28" t="s">
        <v>872</v>
      </c>
      <c r="AQ72" s="28" t="s">
        <v>872</v>
      </c>
      <c r="AR72" s="28" t="s">
        <v>872</v>
      </c>
      <c r="AS72" s="28" t="s">
        <v>872</v>
      </c>
      <c r="AT72" s="28" t="s">
        <v>872</v>
      </c>
      <c r="AU72" s="28" t="s">
        <v>872</v>
      </c>
      <c r="AV72" s="28" t="s">
        <v>872</v>
      </c>
      <c r="AW72" s="28" t="s">
        <v>872</v>
      </c>
      <c r="AX72" s="28" t="s">
        <v>872</v>
      </c>
      <c r="AY72" s="28" t="s">
        <v>872</v>
      </c>
      <c r="AZ72" s="28" t="s">
        <v>872</v>
      </c>
      <c r="BA72" s="28" t="s">
        <v>872</v>
      </c>
      <c r="BB72" s="28" t="s">
        <v>872</v>
      </c>
      <c r="BC72" s="28" t="s">
        <v>872</v>
      </c>
    </row>
    <row r="73" spans="1:55" s="3" customFormat="1" ht="36" hidden="1" outlineLevel="1" x14ac:dyDescent="0.2">
      <c r="A73" s="123" t="s">
        <v>497</v>
      </c>
      <c r="B73" s="124" t="s">
        <v>890</v>
      </c>
      <c r="C73" s="28" t="s">
        <v>872</v>
      </c>
      <c r="D73" s="136" t="s">
        <v>872</v>
      </c>
      <c r="E73" s="28" t="s">
        <v>872</v>
      </c>
      <c r="F73" s="28" t="s">
        <v>872</v>
      </c>
      <c r="G73" s="28" t="s">
        <v>872</v>
      </c>
      <c r="H73" s="28" t="s">
        <v>872</v>
      </c>
      <c r="I73" s="28" t="s">
        <v>872</v>
      </c>
      <c r="J73" s="28" t="s">
        <v>872</v>
      </c>
      <c r="K73" s="28" t="s">
        <v>872</v>
      </c>
      <c r="L73" s="28" t="s">
        <v>872</v>
      </c>
      <c r="M73" s="28" t="s">
        <v>872</v>
      </c>
      <c r="N73" s="28" t="s">
        <v>872</v>
      </c>
      <c r="O73" s="28" t="s">
        <v>872</v>
      </c>
      <c r="P73" s="28" t="s">
        <v>872</v>
      </c>
      <c r="Q73" s="28" t="s">
        <v>872</v>
      </c>
      <c r="R73" s="28" t="s">
        <v>872</v>
      </c>
      <c r="S73" s="28" t="s">
        <v>872</v>
      </c>
      <c r="T73" s="28" t="s">
        <v>872</v>
      </c>
      <c r="U73" s="28" t="s">
        <v>872</v>
      </c>
      <c r="V73" s="28" t="s">
        <v>872</v>
      </c>
      <c r="W73" s="28" t="s">
        <v>872</v>
      </c>
      <c r="X73" s="28" t="s">
        <v>872</v>
      </c>
      <c r="Y73" s="28" t="s">
        <v>872</v>
      </c>
      <c r="Z73" s="28" t="s">
        <v>872</v>
      </c>
      <c r="AA73" s="28" t="s">
        <v>872</v>
      </c>
      <c r="AB73" s="28" t="s">
        <v>872</v>
      </c>
      <c r="AC73" s="28" t="s">
        <v>872</v>
      </c>
      <c r="AD73" s="136" t="e">
        <f t="shared" si="3"/>
        <v>#VALUE!</v>
      </c>
      <c r="AE73" s="185" t="s">
        <v>872</v>
      </c>
      <c r="AF73" s="185" t="s">
        <v>872</v>
      </c>
      <c r="AG73" s="185" t="s">
        <v>872</v>
      </c>
      <c r="AH73" s="185" t="s">
        <v>872</v>
      </c>
      <c r="AI73" s="185" t="s">
        <v>872</v>
      </c>
      <c r="AJ73" s="28" t="s">
        <v>872</v>
      </c>
      <c r="AK73" s="28" t="s">
        <v>872</v>
      </c>
      <c r="AL73" s="28" t="s">
        <v>872</v>
      </c>
      <c r="AM73" s="28" t="s">
        <v>872</v>
      </c>
      <c r="AN73" s="28" t="s">
        <v>872</v>
      </c>
      <c r="AO73" s="28" t="s">
        <v>872</v>
      </c>
      <c r="AP73" s="28" t="s">
        <v>872</v>
      </c>
      <c r="AQ73" s="28" t="s">
        <v>872</v>
      </c>
      <c r="AR73" s="28" t="s">
        <v>872</v>
      </c>
      <c r="AS73" s="28" t="s">
        <v>872</v>
      </c>
      <c r="AT73" s="28" t="s">
        <v>872</v>
      </c>
      <c r="AU73" s="28" t="s">
        <v>872</v>
      </c>
      <c r="AV73" s="28" t="s">
        <v>872</v>
      </c>
      <c r="AW73" s="28" t="s">
        <v>872</v>
      </c>
      <c r="AX73" s="28" t="s">
        <v>872</v>
      </c>
      <c r="AY73" s="28" t="s">
        <v>872</v>
      </c>
      <c r="AZ73" s="28" t="s">
        <v>872</v>
      </c>
      <c r="BA73" s="28" t="s">
        <v>872</v>
      </c>
      <c r="BB73" s="28" t="s">
        <v>872</v>
      </c>
      <c r="BC73" s="28" t="s">
        <v>872</v>
      </c>
    </row>
    <row r="74" spans="1:55" s="3" customFormat="1" ht="36" hidden="1" outlineLevel="1" x14ac:dyDescent="0.2">
      <c r="A74" s="123" t="s">
        <v>498</v>
      </c>
      <c r="B74" s="124" t="s">
        <v>891</v>
      </c>
      <c r="C74" s="28" t="s">
        <v>872</v>
      </c>
      <c r="D74" s="136" t="s">
        <v>872</v>
      </c>
      <c r="E74" s="28" t="s">
        <v>872</v>
      </c>
      <c r="F74" s="28" t="s">
        <v>872</v>
      </c>
      <c r="G74" s="28" t="s">
        <v>872</v>
      </c>
      <c r="H74" s="28" t="s">
        <v>872</v>
      </c>
      <c r="I74" s="28" t="s">
        <v>872</v>
      </c>
      <c r="J74" s="28" t="s">
        <v>872</v>
      </c>
      <c r="K74" s="28" t="s">
        <v>872</v>
      </c>
      <c r="L74" s="28" t="s">
        <v>872</v>
      </c>
      <c r="M74" s="28" t="s">
        <v>872</v>
      </c>
      <c r="N74" s="28" t="s">
        <v>872</v>
      </c>
      <c r="O74" s="28" t="s">
        <v>872</v>
      </c>
      <c r="P74" s="28" t="s">
        <v>872</v>
      </c>
      <c r="Q74" s="28" t="s">
        <v>872</v>
      </c>
      <c r="R74" s="28" t="s">
        <v>872</v>
      </c>
      <c r="S74" s="28" t="s">
        <v>872</v>
      </c>
      <c r="T74" s="28" t="s">
        <v>872</v>
      </c>
      <c r="U74" s="28" t="s">
        <v>872</v>
      </c>
      <c r="V74" s="28" t="s">
        <v>872</v>
      </c>
      <c r="W74" s="28" t="s">
        <v>872</v>
      </c>
      <c r="X74" s="28" t="s">
        <v>872</v>
      </c>
      <c r="Y74" s="28" t="s">
        <v>872</v>
      </c>
      <c r="Z74" s="28" t="s">
        <v>872</v>
      </c>
      <c r="AA74" s="28" t="s">
        <v>872</v>
      </c>
      <c r="AB74" s="28" t="s">
        <v>872</v>
      </c>
      <c r="AC74" s="28" t="s">
        <v>872</v>
      </c>
      <c r="AD74" s="136" t="e">
        <f t="shared" si="3"/>
        <v>#VALUE!</v>
      </c>
      <c r="AE74" s="185" t="s">
        <v>872</v>
      </c>
      <c r="AF74" s="185" t="s">
        <v>872</v>
      </c>
      <c r="AG74" s="185" t="s">
        <v>872</v>
      </c>
      <c r="AH74" s="185" t="s">
        <v>872</v>
      </c>
      <c r="AI74" s="185" t="s">
        <v>872</v>
      </c>
      <c r="AJ74" s="28" t="s">
        <v>872</v>
      </c>
      <c r="AK74" s="28" t="s">
        <v>872</v>
      </c>
      <c r="AL74" s="28" t="s">
        <v>872</v>
      </c>
      <c r="AM74" s="28" t="s">
        <v>872</v>
      </c>
      <c r="AN74" s="28" t="s">
        <v>872</v>
      </c>
      <c r="AO74" s="28" t="s">
        <v>872</v>
      </c>
      <c r="AP74" s="28" t="s">
        <v>872</v>
      </c>
      <c r="AQ74" s="28" t="s">
        <v>872</v>
      </c>
      <c r="AR74" s="28" t="s">
        <v>872</v>
      </c>
      <c r="AS74" s="28" t="s">
        <v>872</v>
      </c>
      <c r="AT74" s="28" t="s">
        <v>872</v>
      </c>
      <c r="AU74" s="28" t="s">
        <v>872</v>
      </c>
      <c r="AV74" s="28" t="s">
        <v>872</v>
      </c>
      <c r="AW74" s="28" t="s">
        <v>872</v>
      </c>
      <c r="AX74" s="28" t="s">
        <v>872</v>
      </c>
      <c r="AY74" s="28" t="s">
        <v>872</v>
      </c>
      <c r="AZ74" s="28" t="s">
        <v>872</v>
      </c>
      <c r="BA74" s="28" t="s">
        <v>872</v>
      </c>
      <c r="BB74" s="28" t="s">
        <v>872</v>
      </c>
      <c r="BC74" s="28" t="s">
        <v>872</v>
      </c>
    </row>
    <row r="75" spans="1:55" s="3" customFormat="1" ht="36" hidden="1" outlineLevel="1" x14ac:dyDescent="0.2">
      <c r="A75" s="123" t="s">
        <v>499</v>
      </c>
      <c r="B75" s="124" t="s">
        <v>892</v>
      </c>
      <c r="C75" s="28" t="s">
        <v>872</v>
      </c>
      <c r="D75" s="136" t="s">
        <v>872</v>
      </c>
      <c r="E75" s="28" t="s">
        <v>872</v>
      </c>
      <c r="F75" s="28" t="s">
        <v>872</v>
      </c>
      <c r="G75" s="28" t="s">
        <v>872</v>
      </c>
      <c r="H75" s="28" t="s">
        <v>872</v>
      </c>
      <c r="I75" s="28" t="s">
        <v>872</v>
      </c>
      <c r="J75" s="28" t="s">
        <v>872</v>
      </c>
      <c r="K75" s="28" t="s">
        <v>872</v>
      </c>
      <c r="L75" s="28" t="s">
        <v>872</v>
      </c>
      <c r="M75" s="28" t="s">
        <v>872</v>
      </c>
      <c r="N75" s="28" t="s">
        <v>872</v>
      </c>
      <c r="O75" s="28" t="s">
        <v>872</v>
      </c>
      <c r="P75" s="28" t="s">
        <v>872</v>
      </c>
      <c r="Q75" s="28" t="s">
        <v>872</v>
      </c>
      <c r="R75" s="28" t="s">
        <v>872</v>
      </c>
      <c r="S75" s="28" t="s">
        <v>872</v>
      </c>
      <c r="T75" s="28" t="s">
        <v>872</v>
      </c>
      <c r="U75" s="28" t="s">
        <v>872</v>
      </c>
      <c r="V75" s="28" t="s">
        <v>872</v>
      </c>
      <c r="W75" s="28" t="s">
        <v>872</v>
      </c>
      <c r="X75" s="28" t="s">
        <v>872</v>
      </c>
      <c r="Y75" s="28" t="s">
        <v>872</v>
      </c>
      <c r="Z75" s="28" t="s">
        <v>872</v>
      </c>
      <c r="AA75" s="28" t="s">
        <v>872</v>
      </c>
      <c r="AB75" s="28" t="s">
        <v>872</v>
      </c>
      <c r="AC75" s="28" t="s">
        <v>872</v>
      </c>
      <c r="AD75" s="136" t="e">
        <f t="shared" si="3"/>
        <v>#VALUE!</v>
      </c>
      <c r="AE75" s="185" t="s">
        <v>872</v>
      </c>
      <c r="AF75" s="185" t="s">
        <v>872</v>
      </c>
      <c r="AG75" s="185" t="s">
        <v>872</v>
      </c>
      <c r="AH75" s="185" t="s">
        <v>872</v>
      </c>
      <c r="AI75" s="185" t="s">
        <v>872</v>
      </c>
      <c r="AJ75" s="28" t="s">
        <v>872</v>
      </c>
      <c r="AK75" s="28" t="s">
        <v>872</v>
      </c>
      <c r="AL75" s="28" t="s">
        <v>872</v>
      </c>
      <c r="AM75" s="28" t="s">
        <v>872</v>
      </c>
      <c r="AN75" s="28" t="s">
        <v>872</v>
      </c>
      <c r="AO75" s="28" t="s">
        <v>872</v>
      </c>
      <c r="AP75" s="28" t="s">
        <v>872</v>
      </c>
      <c r="AQ75" s="28" t="s">
        <v>872</v>
      </c>
      <c r="AR75" s="28" t="s">
        <v>872</v>
      </c>
      <c r="AS75" s="28" t="s">
        <v>872</v>
      </c>
      <c r="AT75" s="28" t="s">
        <v>872</v>
      </c>
      <c r="AU75" s="28" t="s">
        <v>872</v>
      </c>
      <c r="AV75" s="28" t="s">
        <v>872</v>
      </c>
      <c r="AW75" s="28" t="s">
        <v>872</v>
      </c>
      <c r="AX75" s="28" t="s">
        <v>872</v>
      </c>
      <c r="AY75" s="28" t="s">
        <v>872</v>
      </c>
      <c r="AZ75" s="28" t="s">
        <v>872</v>
      </c>
      <c r="BA75" s="28" t="s">
        <v>872</v>
      </c>
      <c r="BB75" s="28" t="s">
        <v>872</v>
      </c>
      <c r="BC75" s="28" t="s">
        <v>872</v>
      </c>
    </row>
    <row r="76" spans="1:55" s="3" customFormat="1" ht="36" hidden="1" outlineLevel="1" x14ac:dyDescent="0.2">
      <c r="A76" s="123" t="s">
        <v>893</v>
      </c>
      <c r="B76" s="124" t="s">
        <v>894</v>
      </c>
      <c r="C76" s="28" t="s">
        <v>872</v>
      </c>
      <c r="D76" s="136" t="s">
        <v>872</v>
      </c>
      <c r="E76" s="28" t="s">
        <v>872</v>
      </c>
      <c r="F76" s="28" t="s">
        <v>872</v>
      </c>
      <c r="G76" s="28" t="s">
        <v>872</v>
      </c>
      <c r="H76" s="28" t="s">
        <v>872</v>
      </c>
      <c r="I76" s="28" t="s">
        <v>872</v>
      </c>
      <c r="J76" s="28" t="s">
        <v>872</v>
      </c>
      <c r="K76" s="28" t="s">
        <v>872</v>
      </c>
      <c r="L76" s="28" t="s">
        <v>872</v>
      </c>
      <c r="M76" s="28" t="s">
        <v>872</v>
      </c>
      <c r="N76" s="28" t="s">
        <v>872</v>
      </c>
      <c r="O76" s="28" t="s">
        <v>872</v>
      </c>
      <c r="P76" s="28" t="s">
        <v>872</v>
      </c>
      <c r="Q76" s="28" t="s">
        <v>872</v>
      </c>
      <c r="R76" s="28" t="s">
        <v>872</v>
      </c>
      <c r="S76" s="28" t="s">
        <v>872</v>
      </c>
      <c r="T76" s="28" t="s">
        <v>872</v>
      </c>
      <c r="U76" s="28" t="s">
        <v>872</v>
      </c>
      <c r="V76" s="28" t="s">
        <v>872</v>
      </c>
      <c r="W76" s="28" t="s">
        <v>872</v>
      </c>
      <c r="X76" s="28" t="s">
        <v>872</v>
      </c>
      <c r="Y76" s="28" t="s">
        <v>872</v>
      </c>
      <c r="Z76" s="28" t="s">
        <v>872</v>
      </c>
      <c r="AA76" s="28" t="s">
        <v>872</v>
      </c>
      <c r="AB76" s="28" t="s">
        <v>872</v>
      </c>
      <c r="AC76" s="28" t="s">
        <v>872</v>
      </c>
      <c r="AD76" s="136" t="e">
        <f t="shared" si="3"/>
        <v>#VALUE!</v>
      </c>
      <c r="AE76" s="185" t="s">
        <v>872</v>
      </c>
      <c r="AF76" s="185" t="s">
        <v>872</v>
      </c>
      <c r="AG76" s="185" t="s">
        <v>872</v>
      </c>
      <c r="AH76" s="185" t="s">
        <v>872</v>
      </c>
      <c r="AI76" s="185" t="s">
        <v>872</v>
      </c>
      <c r="AJ76" s="28" t="s">
        <v>872</v>
      </c>
      <c r="AK76" s="28" t="s">
        <v>872</v>
      </c>
      <c r="AL76" s="28" t="s">
        <v>872</v>
      </c>
      <c r="AM76" s="28" t="s">
        <v>872</v>
      </c>
      <c r="AN76" s="28" t="s">
        <v>872</v>
      </c>
      <c r="AO76" s="28" t="s">
        <v>872</v>
      </c>
      <c r="AP76" s="28" t="s">
        <v>872</v>
      </c>
      <c r="AQ76" s="28" t="s">
        <v>872</v>
      </c>
      <c r="AR76" s="28" t="s">
        <v>872</v>
      </c>
      <c r="AS76" s="28" t="s">
        <v>872</v>
      </c>
      <c r="AT76" s="28" t="s">
        <v>872</v>
      </c>
      <c r="AU76" s="28" t="s">
        <v>872</v>
      </c>
      <c r="AV76" s="28" t="s">
        <v>872</v>
      </c>
      <c r="AW76" s="28" t="s">
        <v>872</v>
      </c>
      <c r="AX76" s="28" t="s">
        <v>872</v>
      </c>
      <c r="AY76" s="28" t="s">
        <v>872</v>
      </c>
      <c r="AZ76" s="28" t="s">
        <v>872</v>
      </c>
      <c r="BA76" s="28" t="s">
        <v>872</v>
      </c>
      <c r="BB76" s="28" t="s">
        <v>872</v>
      </c>
      <c r="BC76" s="28" t="s">
        <v>872</v>
      </c>
    </row>
    <row r="77" spans="1:55" s="3" customFormat="1" ht="24" hidden="1" outlineLevel="1" x14ac:dyDescent="0.2">
      <c r="A77" s="130" t="s">
        <v>491</v>
      </c>
      <c r="B77" s="131" t="s">
        <v>886</v>
      </c>
      <c r="C77" s="132" t="s">
        <v>872</v>
      </c>
      <c r="D77" s="208" t="s">
        <v>872</v>
      </c>
      <c r="E77" s="132" t="s">
        <v>872</v>
      </c>
      <c r="F77" s="132" t="s">
        <v>872</v>
      </c>
      <c r="G77" s="132" t="s">
        <v>872</v>
      </c>
      <c r="H77" s="132" t="s">
        <v>872</v>
      </c>
      <c r="I77" s="132" t="s">
        <v>872</v>
      </c>
      <c r="J77" s="132" t="s">
        <v>872</v>
      </c>
      <c r="K77" s="132" t="s">
        <v>872</v>
      </c>
      <c r="L77" s="132" t="s">
        <v>872</v>
      </c>
      <c r="M77" s="132" t="s">
        <v>872</v>
      </c>
      <c r="N77" s="132" t="s">
        <v>872</v>
      </c>
      <c r="O77" s="132" t="s">
        <v>872</v>
      </c>
      <c r="P77" s="132" t="s">
        <v>872</v>
      </c>
      <c r="Q77" s="132" t="s">
        <v>872</v>
      </c>
      <c r="R77" s="132" t="s">
        <v>872</v>
      </c>
      <c r="S77" s="132" t="s">
        <v>872</v>
      </c>
      <c r="T77" s="132" t="s">
        <v>872</v>
      </c>
      <c r="U77" s="132" t="s">
        <v>872</v>
      </c>
      <c r="V77" s="132" t="s">
        <v>872</v>
      </c>
      <c r="W77" s="132" t="s">
        <v>872</v>
      </c>
      <c r="X77" s="132" t="s">
        <v>872</v>
      </c>
      <c r="Y77" s="132" t="s">
        <v>872</v>
      </c>
      <c r="Z77" s="132" t="s">
        <v>872</v>
      </c>
      <c r="AA77" s="132" t="s">
        <v>872</v>
      </c>
      <c r="AB77" s="132" t="s">
        <v>872</v>
      </c>
      <c r="AC77" s="132" t="s">
        <v>872</v>
      </c>
      <c r="AD77" s="208" t="e">
        <f t="shared" si="3"/>
        <v>#VALUE!</v>
      </c>
      <c r="AE77" s="138" t="s">
        <v>872</v>
      </c>
      <c r="AF77" s="138" t="s">
        <v>872</v>
      </c>
      <c r="AG77" s="138" t="s">
        <v>872</v>
      </c>
      <c r="AH77" s="138" t="s">
        <v>872</v>
      </c>
      <c r="AI77" s="138" t="s">
        <v>872</v>
      </c>
      <c r="AJ77" s="132" t="s">
        <v>872</v>
      </c>
      <c r="AK77" s="132" t="s">
        <v>872</v>
      </c>
      <c r="AL77" s="132" t="s">
        <v>872</v>
      </c>
      <c r="AM77" s="132" t="s">
        <v>872</v>
      </c>
      <c r="AN77" s="132" t="s">
        <v>872</v>
      </c>
      <c r="AO77" s="132" t="s">
        <v>872</v>
      </c>
      <c r="AP77" s="132" t="s">
        <v>872</v>
      </c>
      <c r="AQ77" s="132" t="s">
        <v>872</v>
      </c>
      <c r="AR77" s="132" t="s">
        <v>872</v>
      </c>
      <c r="AS77" s="132" t="s">
        <v>872</v>
      </c>
      <c r="AT77" s="132" t="s">
        <v>872</v>
      </c>
      <c r="AU77" s="132" t="s">
        <v>872</v>
      </c>
      <c r="AV77" s="132" t="s">
        <v>872</v>
      </c>
      <c r="AW77" s="132" t="s">
        <v>872</v>
      </c>
      <c r="AX77" s="132" t="s">
        <v>872</v>
      </c>
      <c r="AY77" s="132" t="s">
        <v>872</v>
      </c>
      <c r="AZ77" s="132" t="s">
        <v>872</v>
      </c>
      <c r="BA77" s="132" t="s">
        <v>872</v>
      </c>
      <c r="BB77" s="132" t="s">
        <v>872</v>
      </c>
      <c r="BC77" s="132" t="s">
        <v>872</v>
      </c>
    </row>
    <row r="78" spans="1:55" s="3" customFormat="1" ht="36" hidden="1" collapsed="1" x14ac:dyDescent="0.2">
      <c r="A78" s="123" t="s">
        <v>895</v>
      </c>
      <c r="B78" s="124" t="s">
        <v>896</v>
      </c>
      <c r="C78" s="28" t="s">
        <v>872</v>
      </c>
      <c r="D78" s="136" t="s">
        <v>872</v>
      </c>
      <c r="E78" s="28" t="s">
        <v>872</v>
      </c>
      <c r="F78" s="28" t="s">
        <v>872</v>
      </c>
      <c r="G78" s="28" t="s">
        <v>872</v>
      </c>
      <c r="H78" s="28" t="s">
        <v>872</v>
      </c>
      <c r="I78" s="28" t="s">
        <v>872</v>
      </c>
      <c r="J78" s="28" t="s">
        <v>872</v>
      </c>
      <c r="K78" s="28" t="s">
        <v>872</v>
      </c>
      <c r="L78" s="28" t="s">
        <v>872</v>
      </c>
      <c r="M78" s="28" t="s">
        <v>872</v>
      </c>
      <c r="N78" s="28" t="s">
        <v>872</v>
      </c>
      <c r="O78" s="28" t="s">
        <v>872</v>
      </c>
      <c r="P78" s="28" t="s">
        <v>872</v>
      </c>
      <c r="Q78" s="28" t="s">
        <v>872</v>
      </c>
      <c r="R78" s="28" t="s">
        <v>872</v>
      </c>
      <c r="S78" s="28" t="s">
        <v>872</v>
      </c>
      <c r="T78" s="28" t="s">
        <v>872</v>
      </c>
      <c r="U78" s="28" t="s">
        <v>872</v>
      </c>
      <c r="V78" s="28" t="s">
        <v>872</v>
      </c>
      <c r="W78" s="28" t="s">
        <v>872</v>
      </c>
      <c r="X78" s="28" t="s">
        <v>872</v>
      </c>
      <c r="Y78" s="28" t="s">
        <v>872</v>
      </c>
      <c r="Z78" s="28" t="s">
        <v>872</v>
      </c>
      <c r="AA78" s="28" t="s">
        <v>872</v>
      </c>
      <c r="AB78" s="28" t="s">
        <v>872</v>
      </c>
      <c r="AC78" s="28" t="s">
        <v>872</v>
      </c>
      <c r="AD78" s="136" t="e">
        <f t="shared" si="3"/>
        <v>#VALUE!</v>
      </c>
      <c r="AE78" s="185" t="s">
        <v>872</v>
      </c>
      <c r="AF78" s="185" t="s">
        <v>872</v>
      </c>
      <c r="AG78" s="185" t="s">
        <v>872</v>
      </c>
      <c r="AH78" s="185" t="s">
        <v>872</v>
      </c>
      <c r="AI78" s="185" t="s">
        <v>872</v>
      </c>
      <c r="AJ78" s="28" t="s">
        <v>872</v>
      </c>
      <c r="AK78" s="28" t="s">
        <v>872</v>
      </c>
      <c r="AL78" s="28" t="s">
        <v>872</v>
      </c>
      <c r="AM78" s="28" t="s">
        <v>872</v>
      </c>
      <c r="AN78" s="28" t="s">
        <v>872</v>
      </c>
      <c r="AO78" s="28" t="s">
        <v>872</v>
      </c>
      <c r="AP78" s="28" t="s">
        <v>872</v>
      </c>
      <c r="AQ78" s="28" t="s">
        <v>872</v>
      </c>
      <c r="AR78" s="28" t="s">
        <v>872</v>
      </c>
      <c r="AS78" s="28" t="s">
        <v>872</v>
      </c>
      <c r="AT78" s="28" t="s">
        <v>872</v>
      </c>
      <c r="AU78" s="28" t="s">
        <v>872</v>
      </c>
      <c r="AV78" s="28" t="s">
        <v>872</v>
      </c>
      <c r="AW78" s="28" t="s">
        <v>872</v>
      </c>
      <c r="AX78" s="28" t="s">
        <v>872</v>
      </c>
      <c r="AY78" s="28" t="s">
        <v>872</v>
      </c>
      <c r="AZ78" s="28" t="s">
        <v>872</v>
      </c>
      <c r="BA78" s="28" t="s">
        <v>872</v>
      </c>
      <c r="BB78" s="28" t="s">
        <v>872</v>
      </c>
      <c r="BC78" s="28" t="s">
        <v>872</v>
      </c>
    </row>
    <row r="79" spans="1:55" s="3" customFormat="1" ht="24" hidden="1" outlineLevel="1" x14ac:dyDescent="0.2">
      <c r="A79" s="123" t="s">
        <v>897</v>
      </c>
      <c r="B79" s="124" t="s">
        <v>898</v>
      </c>
      <c r="C79" s="28" t="s">
        <v>872</v>
      </c>
      <c r="D79" s="136" t="s">
        <v>872</v>
      </c>
      <c r="E79" s="28" t="s">
        <v>872</v>
      </c>
      <c r="F79" s="28" t="s">
        <v>872</v>
      </c>
      <c r="G79" s="28" t="s">
        <v>872</v>
      </c>
      <c r="H79" s="28" t="s">
        <v>872</v>
      </c>
      <c r="I79" s="28" t="s">
        <v>872</v>
      </c>
      <c r="J79" s="28" t="s">
        <v>872</v>
      </c>
      <c r="K79" s="28" t="s">
        <v>872</v>
      </c>
      <c r="L79" s="28" t="s">
        <v>872</v>
      </c>
      <c r="M79" s="28" t="s">
        <v>872</v>
      </c>
      <c r="N79" s="28" t="s">
        <v>872</v>
      </c>
      <c r="O79" s="28" t="s">
        <v>872</v>
      </c>
      <c r="P79" s="28" t="s">
        <v>872</v>
      </c>
      <c r="Q79" s="28" t="s">
        <v>872</v>
      </c>
      <c r="R79" s="28" t="s">
        <v>872</v>
      </c>
      <c r="S79" s="28" t="s">
        <v>872</v>
      </c>
      <c r="T79" s="28" t="s">
        <v>872</v>
      </c>
      <c r="U79" s="28" t="s">
        <v>872</v>
      </c>
      <c r="V79" s="28" t="s">
        <v>872</v>
      </c>
      <c r="W79" s="28" t="s">
        <v>872</v>
      </c>
      <c r="X79" s="28" t="s">
        <v>872</v>
      </c>
      <c r="Y79" s="28" t="s">
        <v>872</v>
      </c>
      <c r="Z79" s="28" t="s">
        <v>872</v>
      </c>
      <c r="AA79" s="28" t="s">
        <v>872</v>
      </c>
      <c r="AB79" s="28" t="s">
        <v>872</v>
      </c>
      <c r="AC79" s="28" t="s">
        <v>872</v>
      </c>
      <c r="AD79" s="136" t="e">
        <f t="shared" si="3"/>
        <v>#VALUE!</v>
      </c>
      <c r="AE79" s="185" t="s">
        <v>872</v>
      </c>
      <c r="AF79" s="185" t="s">
        <v>872</v>
      </c>
      <c r="AG79" s="185" t="s">
        <v>872</v>
      </c>
      <c r="AH79" s="185" t="s">
        <v>872</v>
      </c>
      <c r="AI79" s="185" t="s">
        <v>872</v>
      </c>
      <c r="AJ79" s="28" t="s">
        <v>872</v>
      </c>
      <c r="AK79" s="28" t="s">
        <v>872</v>
      </c>
      <c r="AL79" s="28" t="s">
        <v>872</v>
      </c>
      <c r="AM79" s="28" t="s">
        <v>872</v>
      </c>
      <c r="AN79" s="28" t="s">
        <v>872</v>
      </c>
      <c r="AO79" s="28" t="s">
        <v>872</v>
      </c>
      <c r="AP79" s="28" t="s">
        <v>872</v>
      </c>
      <c r="AQ79" s="28" t="s">
        <v>872</v>
      </c>
      <c r="AR79" s="28" t="s">
        <v>872</v>
      </c>
      <c r="AS79" s="28" t="s">
        <v>872</v>
      </c>
      <c r="AT79" s="28" t="s">
        <v>872</v>
      </c>
      <c r="AU79" s="28" t="s">
        <v>872</v>
      </c>
      <c r="AV79" s="28" t="s">
        <v>872</v>
      </c>
      <c r="AW79" s="28" t="s">
        <v>872</v>
      </c>
      <c r="AX79" s="28" t="s">
        <v>872</v>
      </c>
      <c r="AY79" s="28" t="s">
        <v>872</v>
      </c>
      <c r="AZ79" s="28" t="s">
        <v>872</v>
      </c>
      <c r="BA79" s="28" t="s">
        <v>872</v>
      </c>
      <c r="BB79" s="28" t="s">
        <v>872</v>
      </c>
      <c r="BC79" s="28" t="s">
        <v>872</v>
      </c>
    </row>
    <row r="80" spans="1:55" s="3" customFormat="1" ht="36" hidden="1" outlineLevel="1" x14ac:dyDescent="0.2">
      <c r="A80" s="123" t="s">
        <v>899</v>
      </c>
      <c r="B80" s="124" t="s">
        <v>900</v>
      </c>
      <c r="C80" s="28" t="s">
        <v>872</v>
      </c>
      <c r="D80" s="136" t="s">
        <v>872</v>
      </c>
      <c r="E80" s="28" t="s">
        <v>872</v>
      </c>
      <c r="F80" s="28" t="s">
        <v>872</v>
      </c>
      <c r="G80" s="28" t="s">
        <v>872</v>
      </c>
      <c r="H80" s="28" t="s">
        <v>872</v>
      </c>
      <c r="I80" s="28" t="s">
        <v>872</v>
      </c>
      <c r="J80" s="28" t="s">
        <v>872</v>
      </c>
      <c r="K80" s="28" t="s">
        <v>872</v>
      </c>
      <c r="L80" s="28" t="s">
        <v>872</v>
      </c>
      <c r="M80" s="28" t="s">
        <v>872</v>
      </c>
      <c r="N80" s="28" t="s">
        <v>872</v>
      </c>
      <c r="O80" s="28" t="s">
        <v>872</v>
      </c>
      <c r="P80" s="28" t="s">
        <v>872</v>
      </c>
      <c r="Q80" s="28" t="s">
        <v>872</v>
      </c>
      <c r="R80" s="28" t="s">
        <v>872</v>
      </c>
      <c r="S80" s="28" t="s">
        <v>872</v>
      </c>
      <c r="T80" s="28" t="s">
        <v>872</v>
      </c>
      <c r="U80" s="28" t="s">
        <v>872</v>
      </c>
      <c r="V80" s="28" t="s">
        <v>872</v>
      </c>
      <c r="W80" s="28" t="s">
        <v>872</v>
      </c>
      <c r="X80" s="28" t="s">
        <v>872</v>
      </c>
      <c r="Y80" s="28" t="s">
        <v>872</v>
      </c>
      <c r="Z80" s="28" t="s">
        <v>872</v>
      </c>
      <c r="AA80" s="28" t="s">
        <v>872</v>
      </c>
      <c r="AB80" s="28" t="s">
        <v>872</v>
      </c>
      <c r="AC80" s="28" t="s">
        <v>872</v>
      </c>
      <c r="AD80" s="136" t="e">
        <f t="shared" si="3"/>
        <v>#VALUE!</v>
      </c>
      <c r="AE80" s="185" t="s">
        <v>872</v>
      </c>
      <c r="AF80" s="185" t="s">
        <v>872</v>
      </c>
      <c r="AG80" s="185" t="s">
        <v>872</v>
      </c>
      <c r="AH80" s="185" t="s">
        <v>872</v>
      </c>
      <c r="AI80" s="185" t="s">
        <v>872</v>
      </c>
      <c r="AJ80" s="28" t="s">
        <v>872</v>
      </c>
      <c r="AK80" s="28" t="s">
        <v>872</v>
      </c>
      <c r="AL80" s="28" t="s">
        <v>872</v>
      </c>
      <c r="AM80" s="28" t="s">
        <v>872</v>
      </c>
      <c r="AN80" s="28" t="s">
        <v>872</v>
      </c>
      <c r="AO80" s="28" t="s">
        <v>872</v>
      </c>
      <c r="AP80" s="28" t="s">
        <v>872</v>
      </c>
      <c r="AQ80" s="28" t="s">
        <v>872</v>
      </c>
      <c r="AR80" s="28" t="s">
        <v>872</v>
      </c>
      <c r="AS80" s="28" t="s">
        <v>872</v>
      </c>
      <c r="AT80" s="28" t="s">
        <v>872</v>
      </c>
      <c r="AU80" s="28" t="s">
        <v>872</v>
      </c>
      <c r="AV80" s="28" t="s">
        <v>872</v>
      </c>
      <c r="AW80" s="28" t="s">
        <v>872</v>
      </c>
      <c r="AX80" s="28" t="s">
        <v>872</v>
      </c>
      <c r="AY80" s="28" t="s">
        <v>872</v>
      </c>
      <c r="AZ80" s="28" t="s">
        <v>872</v>
      </c>
      <c r="BA80" s="28" t="s">
        <v>872</v>
      </c>
      <c r="BB80" s="28" t="s">
        <v>872</v>
      </c>
      <c r="BC80" s="28" t="s">
        <v>872</v>
      </c>
    </row>
    <row r="81" spans="1:55" s="3" customFormat="1" ht="48" hidden="1" collapsed="1" x14ac:dyDescent="0.2">
      <c r="A81" s="123" t="s">
        <v>30</v>
      </c>
      <c r="B81" s="124" t="s">
        <v>901</v>
      </c>
      <c r="C81" s="28" t="s">
        <v>872</v>
      </c>
      <c r="D81" s="136" t="s">
        <v>872</v>
      </c>
      <c r="E81" s="28" t="s">
        <v>872</v>
      </c>
      <c r="F81" s="28" t="s">
        <v>872</v>
      </c>
      <c r="G81" s="28" t="s">
        <v>872</v>
      </c>
      <c r="H81" s="28" t="s">
        <v>872</v>
      </c>
      <c r="I81" s="28" t="s">
        <v>872</v>
      </c>
      <c r="J81" s="28" t="s">
        <v>872</v>
      </c>
      <c r="K81" s="28" t="s">
        <v>872</v>
      </c>
      <c r="L81" s="28" t="s">
        <v>872</v>
      </c>
      <c r="M81" s="28" t="s">
        <v>872</v>
      </c>
      <c r="N81" s="28" t="s">
        <v>872</v>
      </c>
      <c r="O81" s="28" t="s">
        <v>872</v>
      </c>
      <c r="P81" s="28" t="s">
        <v>872</v>
      </c>
      <c r="Q81" s="28" t="s">
        <v>872</v>
      </c>
      <c r="R81" s="28" t="s">
        <v>872</v>
      </c>
      <c r="S81" s="28" t="s">
        <v>872</v>
      </c>
      <c r="T81" s="28" t="s">
        <v>872</v>
      </c>
      <c r="U81" s="28" t="s">
        <v>872</v>
      </c>
      <c r="V81" s="28" t="s">
        <v>872</v>
      </c>
      <c r="W81" s="28" t="s">
        <v>872</v>
      </c>
      <c r="X81" s="28" t="s">
        <v>872</v>
      </c>
      <c r="Y81" s="28" t="s">
        <v>872</v>
      </c>
      <c r="Z81" s="28" t="s">
        <v>872</v>
      </c>
      <c r="AA81" s="28" t="s">
        <v>872</v>
      </c>
      <c r="AB81" s="28" t="s">
        <v>872</v>
      </c>
      <c r="AC81" s="28" t="s">
        <v>872</v>
      </c>
      <c r="AD81" s="136" t="e">
        <f t="shared" si="3"/>
        <v>#VALUE!</v>
      </c>
      <c r="AE81" s="185" t="s">
        <v>872</v>
      </c>
      <c r="AF81" s="185" t="s">
        <v>872</v>
      </c>
      <c r="AG81" s="185" t="s">
        <v>872</v>
      </c>
      <c r="AH81" s="185" t="s">
        <v>872</v>
      </c>
      <c r="AI81" s="185" t="s">
        <v>872</v>
      </c>
      <c r="AJ81" s="28" t="s">
        <v>872</v>
      </c>
      <c r="AK81" s="28" t="s">
        <v>872</v>
      </c>
      <c r="AL81" s="28" t="s">
        <v>872</v>
      </c>
      <c r="AM81" s="28" t="s">
        <v>872</v>
      </c>
      <c r="AN81" s="28" t="s">
        <v>872</v>
      </c>
      <c r="AO81" s="28" t="s">
        <v>872</v>
      </c>
      <c r="AP81" s="28" t="s">
        <v>872</v>
      </c>
      <c r="AQ81" s="28" t="s">
        <v>872</v>
      </c>
      <c r="AR81" s="28" t="s">
        <v>872</v>
      </c>
      <c r="AS81" s="28" t="s">
        <v>872</v>
      </c>
      <c r="AT81" s="28" t="s">
        <v>872</v>
      </c>
      <c r="AU81" s="28" t="s">
        <v>872</v>
      </c>
      <c r="AV81" s="28" t="s">
        <v>872</v>
      </c>
      <c r="AW81" s="28" t="s">
        <v>872</v>
      </c>
      <c r="AX81" s="28" t="s">
        <v>872</v>
      </c>
      <c r="AY81" s="28" t="s">
        <v>872</v>
      </c>
      <c r="AZ81" s="28" t="s">
        <v>872</v>
      </c>
      <c r="BA81" s="28" t="s">
        <v>872</v>
      </c>
      <c r="BB81" s="28" t="s">
        <v>872</v>
      </c>
      <c r="BC81" s="28" t="s">
        <v>872</v>
      </c>
    </row>
    <row r="82" spans="1:55" s="3" customFormat="1" ht="48" hidden="1" outlineLevel="1" x14ac:dyDescent="0.2">
      <c r="A82" s="123" t="s">
        <v>902</v>
      </c>
      <c r="B82" s="124" t="s">
        <v>903</v>
      </c>
      <c r="C82" s="28" t="s">
        <v>872</v>
      </c>
      <c r="D82" s="136" t="s">
        <v>872</v>
      </c>
      <c r="E82" s="28" t="s">
        <v>872</v>
      </c>
      <c r="F82" s="28" t="s">
        <v>872</v>
      </c>
      <c r="G82" s="28" t="s">
        <v>872</v>
      </c>
      <c r="H82" s="28" t="s">
        <v>872</v>
      </c>
      <c r="I82" s="28" t="s">
        <v>872</v>
      </c>
      <c r="J82" s="28" t="s">
        <v>872</v>
      </c>
      <c r="K82" s="28" t="s">
        <v>872</v>
      </c>
      <c r="L82" s="28" t="s">
        <v>872</v>
      </c>
      <c r="M82" s="28" t="s">
        <v>872</v>
      </c>
      <c r="N82" s="28" t="s">
        <v>872</v>
      </c>
      <c r="O82" s="28" t="s">
        <v>872</v>
      </c>
      <c r="P82" s="28" t="s">
        <v>872</v>
      </c>
      <c r="Q82" s="28" t="s">
        <v>872</v>
      </c>
      <c r="R82" s="28" t="s">
        <v>872</v>
      </c>
      <c r="S82" s="28" t="s">
        <v>872</v>
      </c>
      <c r="T82" s="28" t="s">
        <v>872</v>
      </c>
      <c r="U82" s="28" t="s">
        <v>872</v>
      </c>
      <c r="V82" s="28" t="s">
        <v>872</v>
      </c>
      <c r="W82" s="28" t="s">
        <v>872</v>
      </c>
      <c r="X82" s="28" t="s">
        <v>872</v>
      </c>
      <c r="Y82" s="28" t="s">
        <v>872</v>
      </c>
      <c r="Z82" s="28" t="s">
        <v>872</v>
      </c>
      <c r="AA82" s="28" t="s">
        <v>872</v>
      </c>
      <c r="AB82" s="28" t="s">
        <v>872</v>
      </c>
      <c r="AC82" s="28" t="s">
        <v>872</v>
      </c>
      <c r="AD82" s="136" t="e">
        <f t="shared" si="3"/>
        <v>#VALUE!</v>
      </c>
      <c r="AE82" s="185" t="s">
        <v>872</v>
      </c>
      <c r="AF82" s="185" t="s">
        <v>872</v>
      </c>
      <c r="AG82" s="185" t="s">
        <v>872</v>
      </c>
      <c r="AH82" s="185" t="s">
        <v>872</v>
      </c>
      <c r="AI82" s="185" t="s">
        <v>872</v>
      </c>
      <c r="AJ82" s="28" t="s">
        <v>872</v>
      </c>
      <c r="AK82" s="28" t="s">
        <v>872</v>
      </c>
      <c r="AL82" s="28" t="s">
        <v>872</v>
      </c>
      <c r="AM82" s="28" t="s">
        <v>872</v>
      </c>
      <c r="AN82" s="28" t="s">
        <v>872</v>
      </c>
      <c r="AO82" s="28" t="s">
        <v>872</v>
      </c>
      <c r="AP82" s="28" t="s">
        <v>872</v>
      </c>
      <c r="AQ82" s="28" t="s">
        <v>872</v>
      </c>
      <c r="AR82" s="28" t="s">
        <v>872</v>
      </c>
      <c r="AS82" s="28" t="s">
        <v>872</v>
      </c>
      <c r="AT82" s="28" t="s">
        <v>872</v>
      </c>
      <c r="AU82" s="28" t="s">
        <v>872</v>
      </c>
      <c r="AV82" s="28" t="s">
        <v>872</v>
      </c>
      <c r="AW82" s="28" t="s">
        <v>872</v>
      </c>
      <c r="AX82" s="28" t="s">
        <v>872</v>
      </c>
      <c r="AY82" s="28" t="s">
        <v>872</v>
      </c>
      <c r="AZ82" s="28" t="s">
        <v>872</v>
      </c>
      <c r="BA82" s="28" t="s">
        <v>872</v>
      </c>
      <c r="BB82" s="28" t="s">
        <v>872</v>
      </c>
      <c r="BC82" s="28" t="s">
        <v>872</v>
      </c>
    </row>
    <row r="83" spans="1:55" s="3" customFormat="1" ht="36" hidden="1" outlineLevel="1" x14ac:dyDescent="0.2">
      <c r="A83" s="123" t="s">
        <v>904</v>
      </c>
      <c r="B83" s="124" t="s">
        <v>905</v>
      </c>
      <c r="C83" s="28" t="s">
        <v>872</v>
      </c>
      <c r="D83" s="136" t="s">
        <v>872</v>
      </c>
      <c r="E83" s="28" t="s">
        <v>872</v>
      </c>
      <c r="F83" s="28" t="s">
        <v>872</v>
      </c>
      <c r="G83" s="28" t="s">
        <v>872</v>
      </c>
      <c r="H83" s="28" t="s">
        <v>872</v>
      </c>
      <c r="I83" s="28" t="s">
        <v>872</v>
      </c>
      <c r="J83" s="28" t="s">
        <v>872</v>
      </c>
      <c r="K83" s="28" t="s">
        <v>872</v>
      </c>
      <c r="L83" s="28" t="s">
        <v>872</v>
      </c>
      <c r="M83" s="28" t="s">
        <v>872</v>
      </c>
      <c r="N83" s="28" t="s">
        <v>872</v>
      </c>
      <c r="O83" s="28" t="s">
        <v>872</v>
      </c>
      <c r="P83" s="28" t="s">
        <v>872</v>
      </c>
      <c r="Q83" s="28" t="s">
        <v>872</v>
      </c>
      <c r="R83" s="28" t="s">
        <v>872</v>
      </c>
      <c r="S83" s="28" t="s">
        <v>872</v>
      </c>
      <c r="T83" s="28" t="s">
        <v>872</v>
      </c>
      <c r="U83" s="28" t="s">
        <v>872</v>
      </c>
      <c r="V83" s="28" t="s">
        <v>872</v>
      </c>
      <c r="W83" s="28" t="s">
        <v>872</v>
      </c>
      <c r="X83" s="28" t="s">
        <v>872</v>
      </c>
      <c r="Y83" s="28" t="s">
        <v>872</v>
      </c>
      <c r="Z83" s="28" t="s">
        <v>872</v>
      </c>
      <c r="AA83" s="28" t="s">
        <v>872</v>
      </c>
      <c r="AB83" s="28" t="s">
        <v>872</v>
      </c>
      <c r="AC83" s="28" t="s">
        <v>872</v>
      </c>
      <c r="AD83" s="136" t="e">
        <f t="shared" si="3"/>
        <v>#VALUE!</v>
      </c>
      <c r="AE83" s="185" t="s">
        <v>872</v>
      </c>
      <c r="AF83" s="185" t="s">
        <v>872</v>
      </c>
      <c r="AG83" s="185" t="s">
        <v>872</v>
      </c>
      <c r="AH83" s="185" t="s">
        <v>872</v>
      </c>
      <c r="AI83" s="185" t="s">
        <v>872</v>
      </c>
      <c r="AJ83" s="28" t="s">
        <v>872</v>
      </c>
      <c r="AK83" s="28" t="s">
        <v>872</v>
      </c>
      <c r="AL83" s="28" t="s">
        <v>872</v>
      </c>
      <c r="AM83" s="28" t="s">
        <v>872</v>
      </c>
      <c r="AN83" s="28" t="s">
        <v>872</v>
      </c>
      <c r="AO83" s="28" t="s">
        <v>872</v>
      </c>
      <c r="AP83" s="28" t="s">
        <v>872</v>
      </c>
      <c r="AQ83" s="28" t="s">
        <v>872</v>
      </c>
      <c r="AR83" s="28" t="s">
        <v>872</v>
      </c>
      <c r="AS83" s="28" t="s">
        <v>872</v>
      </c>
      <c r="AT83" s="28" t="s">
        <v>872</v>
      </c>
      <c r="AU83" s="28" t="s">
        <v>872</v>
      </c>
      <c r="AV83" s="28" t="s">
        <v>872</v>
      </c>
      <c r="AW83" s="28" t="s">
        <v>872</v>
      </c>
      <c r="AX83" s="28" t="s">
        <v>872</v>
      </c>
      <c r="AY83" s="28" t="s">
        <v>872</v>
      </c>
      <c r="AZ83" s="28" t="s">
        <v>872</v>
      </c>
      <c r="BA83" s="28" t="s">
        <v>872</v>
      </c>
      <c r="BB83" s="28" t="s">
        <v>872</v>
      </c>
      <c r="BC83" s="28" t="s">
        <v>872</v>
      </c>
    </row>
    <row r="84" spans="1:55" s="3" customFormat="1" ht="24" outlineLevel="1" x14ac:dyDescent="0.2">
      <c r="A84" s="130" t="s">
        <v>32</v>
      </c>
      <c r="B84" s="131" t="s">
        <v>906</v>
      </c>
      <c r="C84" s="132" t="s">
        <v>872</v>
      </c>
      <c r="D84" s="208">
        <f>SUM(D85:D86)</f>
        <v>3.6248100000000001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208">
        <f t="shared" si="3"/>
        <v>3.0206750000000002</v>
      </c>
      <c r="AE84" s="138">
        <f t="shared" ref="AE84:AN84" si="21">SUM(AE85:AE86)</f>
        <v>0</v>
      </c>
      <c r="AF84" s="138">
        <f t="shared" si="21"/>
        <v>0</v>
      </c>
      <c r="AG84" s="138">
        <f t="shared" si="21"/>
        <v>0</v>
      </c>
      <c r="AH84" s="138">
        <f t="shared" si="21"/>
        <v>0</v>
      </c>
      <c r="AI84" s="138">
        <f t="shared" si="21"/>
        <v>0</v>
      </c>
      <c r="AJ84" s="138">
        <f t="shared" si="21"/>
        <v>0</v>
      </c>
      <c r="AK84" s="138">
        <f t="shared" si="21"/>
        <v>0</v>
      </c>
      <c r="AL84" s="138">
        <f t="shared" si="21"/>
        <v>0</v>
      </c>
      <c r="AM84" s="138">
        <f t="shared" si="21"/>
        <v>0</v>
      </c>
      <c r="AN84" s="138">
        <f t="shared" si="21"/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32">
        <v>0</v>
      </c>
      <c r="AW84" s="132">
        <v>0</v>
      </c>
      <c r="AX84" s="132">
        <v>0</v>
      </c>
      <c r="AY84" s="132">
        <v>0</v>
      </c>
      <c r="AZ84" s="132">
        <v>0</v>
      </c>
      <c r="BA84" s="132">
        <v>0</v>
      </c>
      <c r="BB84" s="132">
        <v>0</v>
      </c>
      <c r="BC84" s="132">
        <v>0</v>
      </c>
    </row>
    <row r="85" spans="1:55" s="3" customFormat="1" ht="24" x14ac:dyDescent="0.2">
      <c r="A85" s="83" t="s">
        <v>504</v>
      </c>
      <c r="B85" s="214" t="s">
        <v>946</v>
      </c>
      <c r="C85" s="288" t="s">
        <v>947</v>
      </c>
      <c r="D85" s="298">
        <f>Ф10!D83</f>
        <v>1.5258192000000002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39">
        <v>0</v>
      </c>
      <c r="W85" s="139">
        <v>0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  <c r="AC85" s="139">
        <v>0</v>
      </c>
      <c r="AD85" s="215">
        <f t="shared" si="3"/>
        <v>1.2715160000000001</v>
      </c>
      <c r="AE85" s="139">
        <f>AF85+AG85+AH85+AI85</f>
        <v>0</v>
      </c>
      <c r="AF85" s="139">
        <f t="shared" ref="AF85:AI86" si="22">AK85</f>
        <v>0</v>
      </c>
      <c r="AG85" s="139">
        <f t="shared" si="22"/>
        <v>0</v>
      </c>
      <c r="AH85" s="139">
        <f t="shared" si="22"/>
        <v>0</v>
      </c>
      <c r="AI85" s="139">
        <f t="shared" si="22"/>
        <v>0</v>
      </c>
      <c r="AJ85" s="139">
        <f>AK85+AL85+AM85+AN85</f>
        <v>0</v>
      </c>
      <c r="AK85" s="135">
        <f t="shared" ref="AK85:AN86" si="23">K85/1.2</f>
        <v>0</v>
      </c>
      <c r="AL85" s="135">
        <f t="shared" si="23"/>
        <v>0</v>
      </c>
      <c r="AM85" s="135">
        <f t="shared" si="23"/>
        <v>0</v>
      </c>
      <c r="AN85" s="135">
        <f t="shared" si="23"/>
        <v>0</v>
      </c>
      <c r="AO85" s="135">
        <v>0</v>
      </c>
      <c r="AP85" s="135">
        <v>0</v>
      </c>
      <c r="AQ85" s="135">
        <v>0</v>
      </c>
      <c r="AR85" s="135">
        <v>0</v>
      </c>
      <c r="AS85" s="135">
        <v>0</v>
      </c>
      <c r="AT85" s="135">
        <v>0</v>
      </c>
      <c r="AU85" s="135">
        <v>0</v>
      </c>
      <c r="AV85" s="135">
        <v>0</v>
      </c>
      <c r="AW85" s="135">
        <v>0</v>
      </c>
      <c r="AX85" s="135">
        <v>0</v>
      </c>
      <c r="AY85" s="135">
        <v>0</v>
      </c>
      <c r="AZ85" s="135">
        <v>0</v>
      </c>
      <c r="BA85" s="135">
        <v>0</v>
      </c>
      <c r="BB85" s="135">
        <v>0</v>
      </c>
      <c r="BC85" s="135">
        <v>0</v>
      </c>
    </row>
    <row r="86" spans="1:55" s="3" customFormat="1" ht="24" x14ac:dyDescent="0.2">
      <c r="A86" s="83" t="s">
        <v>506</v>
      </c>
      <c r="B86" s="214" t="s">
        <v>948</v>
      </c>
      <c r="C86" s="288" t="s">
        <v>949</v>
      </c>
      <c r="D86" s="298">
        <f>Ф10!D84</f>
        <v>2.0989907999999997</v>
      </c>
      <c r="E86" s="139">
        <v>0</v>
      </c>
      <c r="F86" s="139">
        <v>0</v>
      </c>
      <c r="G86" s="139">
        <v>0</v>
      </c>
      <c r="H86" s="139">
        <v>0</v>
      </c>
      <c r="I86" s="139">
        <v>0</v>
      </c>
      <c r="J86" s="139">
        <v>0</v>
      </c>
      <c r="K86" s="139">
        <v>0</v>
      </c>
      <c r="L86" s="139">
        <v>0</v>
      </c>
      <c r="M86" s="139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39">
        <v>0</v>
      </c>
      <c r="W86" s="139">
        <v>0</v>
      </c>
      <c r="X86" s="139">
        <v>0</v>
      </c>
      <c r="Y86" s="139">
        <v>0</v>
      </c>
      <c r="Z86" s="139">
        <v>0</v>
      </c>
      <c r="AA86" s="139">
        <v>0</v>
      </c>
      <c r="AB86" s="139">
        <v>0</v>
      </c>
      <c r="AC86" s="139">
        <v>0</v>
      </c>
      <c r="AD86" s="215">
        <f t="shared" si="3"/>
        <v>1.7491589999999999</v>
      </c>
      <c r="AE86" s="139">
        <f>AF86+AG86+AH86+AI86</f>
        <v>0</v>
      </c>
      <c r="AF86" s="139">
        <f t="shared" si="22"/>
        <v>0</v>
      </c>
      <c r="AG86" s="139">
        <f t="shared" si="22"/>
        <v>0</v>
      </c>
      <c r="AH86" s="139">
        <f t="shared" si="22"/>
        <v>0</v>
      </c>
      <c r="AI86" s="139">
        <f t="shared" si="22"/>
        <v>0</v>
      </c>
      <c r="AJ86" s="139">
        <f>AK86+AL86+AM86+AN86</f>
        <v>0</v>
      </c>
      <c r="AK86" s="135">
        <f t="shared" si="23"/>
        <v>0</v>
      </c>
      <c r="AL86" s="135">
        <f t="shared" si="23"/>
        <v>0</v>
      </c>
      <c r="AM86" s="135">
        <f t="shared" si="23"/>
        <v>0</v>
      </c>
      <c r="AN86" s="135">
        <f t="shared" si="23"/>
        <v>0</v>
      </c>
      <c r="AO86" s="135">
        <v>0</v>
      </c>
      <c r="AP86" s="135">
        <v>0</v>
      </c>
      <c r="AQ86" s="135">
        <v>0</v>
      </c>
      <c r="AR86" s="135">
        <v>0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0</v>
      </c>
    </row>
    <row r="87" spans="1:55" s="3" customFormat="1" ht="36" hidden="1" x14ac:dyDescent="0.2">
      <c r="A87" s="123" t="s">
        <v>34</v>
      </c>
      <c r="B87" s="124" t="s">
        <v>907</v>
      </c>
      <c r="C87" s="28" t="s">
        <v>872</v>
      </c>
      <c r="D87" s="28" t="s">
        <v>872</v>
      </c>
      <c r="E87" s="28" t="s">
        <v>872</v>
      </c>
      <c r="F87" s="28" t="s">
        <v>872</v>
      </c>
      <c r="G87" s="28" t="s">
        <v>872</v>
      </c>
      <c r="H87" s="28" t="s">
        <v>872</v>
      </c>
      <c r="I87" s="28" t="s">
        <v>872</v>
      </c>
      <c r="J87" s="28" t="s">
        <v>872</v>
      </c>
      <c r="K87" s="28" t="s">
        <v>872</v>
      </c>
      <c r="L87" s="28" t="s">
        <v>872</v>
      </c>
      <c r="M87" s="28" t="s">
        <v>872</v>
      </c>
      <c r="N87" s="28" t="s">
        <v>872</v>
      </c>
      <c r="O87" s="28" t="s">
        <v>872</v>
      </c>
      <c r="P87" s="28" t="s">
        <v>872</v>
      </c>
      <c r="Q87" s="28" t="s">
        <v>872</v>
      </c>
      <c r="R87" s="28" t="s">
        <v>872</v>
      </c>
      <c r="S87" s="28" t="s">
        <v>872</v>
      </c>
      <c r="T87" s="28" t="s">
        <v>872</v>
      </c>
      <c r="U87" s="28" t="s">
        <v>872</v>
      </c>
      <c r="V87" s="28" t="s">
        <v>872</v>
      </c>
      <c r="W87" s="28" t="s">
        <v>872</v>
      </c>
      <c r="X87" s="28" t="s">
        <v>872</v>
      </c>
      <c r="Y87" s="28" t="s">
        <v>872</v>
      </c>
      <c r="Z87" s="28" t="s">
        <v>872</v>
      </c>
      <c r="AA87" s="28" t="s">
        <v>872</v>
      </c>
      <c r="AB87" s="28" t="s">
        <v>872</v>
      </c>
      <c r="AC87" s="28" t="s">
        <v>872</v>
      </c>
      <c r="AD87" s="28" t="s">
        <v>872</v>
      </c>
      <c r="AE87" s="28" t="s">
        <v>872</v>
      </c>
      <c r="AF87" s="28" t="s">
        <v>872</v>
      </c>
      <c r="AG87" s="28" t="s">
        <v>872</v>
      </c>
      <c r="AH87" s="28" t="s">
        <v>872</v>
      </c>
      <c r="AI87" s="28" t="s">
        <v>872</v>
      </c>
      <c r="AJ87" s="28" t="s">
        <v>872</v>
      </c>
      <c r="AK87" s="28" t="s">
        <v>872</v>
      </c>
      <c r="AL87" s="28" t="s">
        <v>872</v>
      </c>
      <c r="AM87" s="28" t="s">
        <v>872</v>
      </c>
      <c r="AN87" s="28" t="s">
        <v>872</v>
      </c>
      <c r="AO87" s="28" t="s">
        <v>872</v>
      </c>
      <c r="AP87" s="28" t="s">
        <v>872</v>
      </c>
      <c r="AQ87" s="28" t="s">
        <v>872</v>
      </c>
      <c r="AR87" s="28" t="s">
        <v>872</v>
      </c>
      <c r="AS87" s="28" t="s">
        <v>872</v>
      </c>
      <c r="AT87" s="28" t="s">
        <v>872</v>
      </c>
      <c r="AU87" s="28" t="s">
        <v>872</v>
      </c>
      <c r="AV87" s="28" t="s">
        <v>872</v>
      </c>
      <c r="AW87" s="28" t="s">
        <v>872</v>
      </c>
      <c r="AX87" s="28" t="s">
        <v>872</v>
      </c>
      <c r="AY87" s="28" t="s">
        <v>872</v>
      </c>
      <c r="AZ87" s="28" t="s">
        <v>872</v>
      </c>
      <c r="BA87" s="28" t="s">
        <v>872</v>
      </c>
      <c r="BB87" s="28" t="s">
        <v>872</v>
      </c>
      <c r="BC87" s="28" t="s">
        <v>872</v>
      </c>
    </row>
    <row r="88" spans="1:55" s="3" customFormat="1" ht="24" hidden="1" x14ac:dyDescent="0.2">
      <c r="A88" s="123" t="s">
        <v>36</v>
      </c>
      <c r="B88" s="124" t="s">
        <v>908</v>
      </c>
      <c r="C88" s="28" t="s">
        <v>872</v>
      </c>
      <c r="D88" s="28" t="s">
        <v>872</v>
      </c>
      <c r="E88" s="28" t="s">
        <v>872</v>
      </c>
      <c r="F88" s="28" t="s">
        <v>872</v>
      </c>
      <c r="G88" s="28" t="s">
        <v>872</v>
      </c>
      <c r="H88" s="28" t="s">
        <v>872</v>
      </c>
      <c r="I88" s="28" t="s">
        <v>872</v>
      </c>
      <c r="J88" s="28" t="s">
        <v>872</v>
      </c>
      <c r="K88" s="28" t="s">
        <v>872</v>
      </c>
      <c r="L88" s="28" t="s">
        <v>872</v>
      </c>
      <c r="M88" s="28" t="s">
        <v>872</v>
      </c>
      <c r="N88" s="28" t="s">
        <v>872</v>
      </c>
      <c r="O88" s="28" t="s">
        <v>872</v>
      </c>
      <c r="P88" s="28" t="s">
        <v>872</v>
      </c>
      <c r="Q88" s="28" t="s">
        <v>872</v>
      </c>
      <c r="R88" s="28" t="s">
        <v>872</v>
      </c>
      <c r="S88" s="28" t="s">
        <v>872</v>
      </c>
      <c r="T88" s="28" t="s">
        <v>872</v>
      </c>
      <c r="U88" s="28" t="s">
        <v>872</v>
      </c>
      <c r="V88" s="28" t="s">
        <v>872</v>
      </c>
      <c r="W88" s="28" t="s">
        <v>872</v>
      </c>
      <c r="X88" s="28" t="s">
        <v>872</v>
      </c>
      <c r="Y88" s="28" t="s">
        <v>872</v>
      </c>
      <c r="Z88" s="28" t="s">
        <v>872</v>
      </c>
      <c r="AA88" s="28" t="s">
        <v>872</v>
      </c>
      <c r="AB88" s="28" t="s">
        <v>872</v>
      </c>
      <c r="AC88" s="28" t="s">
        <v>872</v>
      </c>
      <c r="AD88" s="28" t="s">
        <v>872</v>
      </c>
      <c r="AE88" s="28" t="s">
        <v>872</v>
      </c>
      <c r="AF88" s="28" t="s">
        <v>872</v>
      </c>
      <c r="AG88" s="28" t="s">
        <v>872</v>
      </c>
      <c r="AH88" s="28" t="s">
        <v>872</v>
      </c>
      <c r="AI88" s="28" t="s">
        <v>872</v>
      </c>
      <c r="AJ88" s="28" t="s">
        <v>872</v>
      </c>
      <c r="AK88" s="28" t="s">
        <v>872</v>
      </c>
      <c r="AL88" s="28" t="s">
        <v>872</v>
      </c>
      <c r="AM88" s="28" t="s">
        <v>872</v>
      </c>
      <c r="AN88" s="28" t="s">
        <v>872</v>
      </c>
      <c r="AO88" s="28" t="s">
        <v>872</v>
      </c>
      <c r="AP88" s="28" t="s">
        <v>872</v>
      </c>
      <c r="AQ88" s="28" t="s">
        <v>872</v>
      </c>
      <c r="AR88" s="28" t="s">
        <v>872</v>
      </c>
      <c r="AS88" s="28" t="s">
        <v>872</v>
      </c>
      <c r="AT88" s="28" t="s">
        <v>872</v>
      </c>
      <c r="AU88" s="28" t="s">
        <v>872</v>
      </c>
      <c r="AV88" s="28" t="s">
        <v>872</v>
      </c>
      <c r="AW88" s="28" t="s">
        <v>872</v>
      </c>
      <c r="AX88" s="28" t="s">
        <v>872</v>
      </c>
      <c r="AY88" s="28" t="s">
        <v>872</v>
      </c>
      <c r="AZ88" s="28" t="s">
        <v>872</v>
      </c>
      <c r="BA88" s="28" t="s">
        <v>872</v>
      </c>
      <c r="BB88" s="28" t="s">
        <v>872</v>
      </c>
      <c r="BC88" s="28" t="s">
        <v>872</v>
      </c>
    </row>
  </sheetData>
  <mergeCells count="42">
    <mergeCell ref="A20:A23"/>
    <mergeCell ref="B20:B23"/>
    <mergeCell ref="AV4:BC4"/>
    <mergeCell ref="AT22:AX22"/>
    <mergeCell ref="E21:AC21"/>
    <mergeCell ref="Y22:AC22"/>
    <mergeCell ref="AE21:BC21"/>
    <mergeCell ref="D22:D23"/>
    <mergeCell ref="E22:I22"/>
    <mergeCell ref="Y17:AQ17"/>
    <mergeCell ref="AO22:AS22"/>
    <mergeCell ref="O22:S22"/>
    <mergeCell ref="T22:X22"/>
    <mergeCell ref="J22:N22"/>
    <mergeCell ref="AJ22:AN22"/>
    <mergeCell ref="AX2:BC2"/>
    <mergeCell ref="A9:BC9"/>
    <mergeCell ref="V10:W10"/>
    <mergeCell ref="X10:Y10"/>
    <mergeCell ref="Z10:AA10"/>
    <mergeCell ref="C20:C23"/>
    <mergeCell ref="HR7:HT7"/>
    <mergeCell ref="W13:AK13"/>
    <mergeCell ref="Z15:AA15"/>
    <mergeCell ref="HB7:HD7"/>
    <mergeCell ref="HE7:HF7"/>
    <mergeCell ref="AY22:BC22"/>
    <mergeCell ref="AD22:AD23"/>
    <mergeCell ref="AE22:AI22"/>
    <mergeCell ref="AD20:BC20"/>
    <mergeCell ref="D20:AC20"/>
    <mergeCell ref="Y18:AM18"/>
    <mergeCell ref="HU7:HW7"/>
    <mergeCell ref="AV8:BC8"/>
    <mergeCell ref="HE4:IB4"/>
    <mergeCell ref="AV5:BC5"/>
    <mergeCell ref="HA5:IB5"/>
    <mergeCell ref="AV6:BC6"/>
    <mergeCell ref="HA6:IB6"/>
    <mergeCell ref="AV7:BC7"/>
    <mergeCell ref="GZ7:HA7"/>
    <mergeCell ref="HG7:HQ7"/>
  </mergeCells>
  <pageMargins left="0.7" right="0.7" top="0.75" bottom="0.75" header="0.3" footer="0.3"/>
  <pageSetup paperSize="9" scale="46" fitToHeight="0" orientation="landscape" r:id="rId1"/>
  <colBreaks count="1" manualBreakCount="1">
    <brk id="55" max="1048575" man="1"/>
  </colBreaks>
  <ignoredErrors>
    <ignoredError sqref="AT62:AW62 T62:X62 J56 O64:O65" formulaRange="1"/>
    <ignoredError sqref="J24:AC24 AJ24:BC24" twoDigitTextYear="1"/>
    <ignoredError sqref="AD54 AD61:AD6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B546"/>
  <sheetViews>
    <sheetView tabSelected="1" view="pageBreakPreview" topLeftCell="A295" zoomScale="98" zoomScaleNormal="115" zoomScaleSheetLayoutView="98" workbookViewId="0">
      <selection activeCell="R321" sqref="R321"/>
    </sheetView>
  </sheetViews>
  <sheetFormatPr defaultRowHeight="15.75" x14ac:dyDescent="0.25"/>
  <cols>
    <col min="1" max="1" width="7.7109375" style="1" customWidth="1"/>
    <col min="2" max="2" width="9.140625" style="1" customWidth="1"/>
    <col min="3" max="3" width="10" style="1" customWidth="1"/>
    <col min="4" max="5" width="9.140625" style="1" customWidth="1"/>
    <col min="6" max="6" width="11.7109375" style="39" customWidth="1"/>
    <col min="7" max="7" width="9.140625" style="1" customWidth="1"/>
    <col min="8" max="8" width="8.140625" style="1" customWidth="1"/>
    <col min="9" max="9" width="10.42578125" style="1" customWidth="1"/>
    <col min="10" max="10" width="9.42578125" style="1" customWidth="1"/>
    <col min="11" max="11" width="9.42578125" style="158" customWidth="1"/>
    <col min="12" max="13" width="9.42578125" style="1" customWidth="1"/>
    <col min="14" max="14" width="16.28515625" style="1" customWidth="1"/>
    <col min="15" max="16384" width="9.140625" style="1"/>
  </cols>
  <sheetData>
    <row r="1" spans="1:236" s="3" customFormat="1" ht="12" x14ac:dyDescent="0.2">
      <c r="F1" s="48"/>
      <c r="K1" s="216"/>
      <c r="N1" s="4" t="s">
        <v>538</v>
      </c>
    </row>
    <row r="2" spans="1:236" s="3" customFormat="1" ht="24" customHeight="1" x14ac:dyDescent="0.2">
      <c r="F2" s="48"/>
      <c r="K2" s="216"/>
      <c r="L2" s="5"/>
      <c r="M2" s="336" t="s">
        <v>3</v>
      </c>
      <c r="N2" s="336"/>
    </row>
    <row r="3" spans="1:236" s="3" customFormat="1" ht="14.25" customHeight="1" x14ac:dyDescent="0.2">
      <c r="K3" s="216"/>
      <c r="T3" s="5"/>
      <c r="U3" s="5"/>
      <c r="V3" s="5"/>
    </row>
    <row r="4" spans="1:236" s="170" customFormat="1" ht="24" customHeight="1" x14ac:dyDescent="0.2">
      <c r="K4" s="254"/>
      <c r="M4" s="399" t="s">
        <v>911</v>
      </c>
      <c r="N4" s="399"/>
      <c r="O4" s="175"/>
      <c r="P4" s="175"/>
      <c r="Q4" s="175"/>
      <c r="R4" s="175"/>
      <c r="S4" s="175"/>
      <c r="T4" s="175"/>
      <c r="BA4" s="399" t="s">
        <v>911</v>
      </c>
      <c r="BB4" s="399"/>
      <c r="BC4" s="399"/>
      <c r="BD4" s="399"/>
      <c r="BE4" s="399"/>
      <c r="BF4" s="399"/>
      <c r="BG4" s="399"/>
      <c r="BH4" s="399"/>
      <c r="HE4" s="313"/>
      <c r="HF4" s="313"/>
      <c r="HG4" s="313"/>
      <c r="HH4" s="313"/>
      <c r="HI4" s="313"/>
      <c r="HJ4" s="313"/>
      <c r="HK4" s="313"/>
      <c r="HL4" s="313"/>
      <c r="HM4" s="313"/>
      <c r="HN4" s="313"/>
      <c r="HO4" s="313"/>
      <c r="HP4" s="313"/>
      <c r="HQ4" s="313"/>
      <c r="HR4" s="313"/>
      <c r="HS4" s="313"/>
      <c r="HT4" s="313"/>
      <c r="HU4" s="313"/>
      <c r="HV4" s="313"/>
      <c r="HW4" s="313"/>
      <c r="HX4" s="313"/>
      <c r="HY4" s="313"/>
      <c r="HZ4" s="313"/>
      <c r="IA4" s="313"/>
      <c r="IB4" s="313"/>
    </row>
    <row r="5" spans="1:236" s="170" customFormat="1" ht="12.75" customHeight="1" x14ac:dyDescent="0.2">
      <c r="K5" s="254"/>
      <c r="M5" s="177" t="s">
        <v>927</v>
      </c>
      <c r="N5" s="177"/>
      <c r="O5" s="177"/>
      <c r="P5" s="177"/>
      <c r="Q5" s="177"/>
      <c r="R5" s="177"/>
      <c r="S5" s="177"/>
      <c r="T5" s="177"/>
      <c r="BA5" s="400" t="s">
        <v>914</v>
      </c>
      <c r="BB5" s="400"/>
      <c r="BC5" s="400"/>
      <c r="BD5" s="400"/>
      <c r="BE5" s="400"/>
      <c r="BF5" s="400"/>
      <c r="BG5" s="400"/>
      <c r="BH5" s="400"/>
      <c r="GZ5" s="172"/>
      <c r="HA5" s="314"/>
      <c r="HB5" s="314"/>
      <c r="HC5" s="314"/>
      <c r="HD5" s="314"/>
      <c r="HE5" s="314"/>
      <c r="HF5" s="314"/>
      <c r="HG5" s="314"/>
      <c r="HH5" s="314"/>
      <c r="HI5" s="314"/>
      <c r="HJ5" s="314"/>
      <c r="HK5" s="314"/>
      <c r="HL5" s="314"/>
      <c r="HM5" s="314"/>
      <c r="HN5" s="314"/>
      <c r="HO5" s="314"/>
      <c r="HP5" s="314"/>
      <c r="HQ5" s="314"/>
      <c r="HR5" s="314"/>
      <c r="HS5" s="314"/>
      <c r="HT5" s="314"/>
      <c r="HU5" s="314"/>
      <c r="HV5" s="314"/>
      <c r="HW5" s="314"/>
      <c r="HX5" s="314"/>
      <c r="HY5" s="314"/>
      <c r="HZ5" s="314"/>
      <c r="IA5" s="314"/>
      <c r="IB5" s="314"/>
    </row>
    <row r="6" spans="1:236" s="170" customFormat="1" ht="12.75" customHeight="1" x14ac:dyDescent="0.2">
      <c r="K6" s="254"/>
      <c r="M6" s="186" t="s">
        <v>916</v>
      </c>
      <c r="N6" s="176"/>
      <c r="O6" s="176"/>
      <c r="P6" s="176"/>
      <c r="Q6" s="176"/>
      <c r="R6" s="176"/>
      <c r="S6" s="176"/>
      <c r="T6" s="176"/>
      <c r="BA6" s="419" t="s">
        <v>912</v>
      </c>
      <c r="BB6" s="419"/>
      <c r="BC6" s="419"/>
      <c r="BD6" s="419"/>
      <c r="BE6" s="419"/>
      <c r="BF6" s="419"/>
      <c r="BG6" s="419"/>
      <c r="BH6" s="419"/>
      <c r="HA6" s="315"/>
      <c r="HB6" s="315"/>
      <c r="HC6" s="315"/>
      <c r="HD6" s="315"/>
      <c r="HE6" s="315"/>
      <c r="HF6" s="315"/>
      <c r="HG6" s="315"/>
      <c r="HH6" s="315"/>
      <c r="HI6" s="315"/>
      <c r="HJ6" s="315"/>
      <c r="HK6" s="315"/>
      <c r="HL6" s="315"/>
      <c r="HM6" s="315"/>
      <c r="HN6" s="315"/>
      <c r="HO6" s="315"/>
      <c r="HP6" s="315"/>
      <c r="HQ6" s="315"/>
      <c r="HR6" s="315"/>
      <c r="HS6" s="315"/>
      <c r="HT6" s="315"/>
      <c r="HU6" s="315"/>
      <c r="HV6" s="315"/>
      <c r="HW6" s="315"/>
      <c r="HX6" s="315"/>
      <c r="HY6" s="315"/>
      <c r="HZ6" s="315"/>
      <c r="IA6" s="315"/>
      <c r="IB6" s="315"/>
    </row>
    <row r="7" spans="1:236" s="170" customFormat="1" ht="12.75" customHeight="1" x14ac:dyDescent="0.2">
      <c r="K7" s="254"/>
      <c r="M7" s="177" t="s">
        <v>960</v>
      </c>
      <c r="N7" s="177"/>
      <c r="O7" s="177"/>
      <c r="P7" s="177"/>
      <c r="Q7" s="177"/>
      <c r="R7" s="177"/>
      <c r="S7" s="177"/>
      <c r="T7" s="177"/>
      <c r="BA7" s="400" t="s">
        <v>915</v>
      </c>
      <c r="BB7" s="400"/>
      <c r="BC7" s="400"/>
      <c r="BD7" s="400"/>
      <c r="BE7" s="400"/>
      <c r="BF7" s="400"/>
      <c r="BG7" s="400"/>
      <c r="BH7" s="400"/>
      <c r="GW7" s="174"/>
      <c r="GX7" s="174"/>
      <c r="GY7" s="174"/>
      <c r="GZ7" s="314"/>
      <c r="HA7" s="314"/>
      <c r="HB7" s="324"/>
      <c r="HC7" s="324"/>
      <c r="HD7" s="324"/>
      <c r="HE7" s="329"/>
      <c r="HF7" s="329"/>
      <c r="HG7" s="324"/>
      <c r="HH7" s="324"/>
      <c r="HI7" s="324"/>
      <c r="HJ7" s="324"/>
      <c r="HK7" s="324"/>
      <c r="HL7" s="324"/>
      <c r="HM7" s="324"/>
      <c r="HN7" s="324"/>
      <c r="HO7" s="324"/>
      <c r="HP7" s="324"/>
      <c r="HQ7" s="324"/>
      <c r="HR7" s="314"/>
      <c r="HS7" s="314"/>
      <c r="HT7" s="314"/>
      <c r="HU7" s="312"/>
      <c r="HV7" s="312"/>
      <c r="HW7" s="312"/>
      <c r="HY7" s="173"/>
      <c r="IB7" s="173"/>
    </row>
    <row r="8" spans="1:236" s="170" customFormat="1" ht="12.75" customHeight="1" x14ac:dyDescent="0.2">
      <c r="K8" s="254"/>
      <c r="M8" s="171" t="s">
        <v>913</v>
      </c>
      <c r="N8" s="176"/>
      <c r="O8" s="176"/>
      <c r="P8" s="176"/>
      <c r="Q8" s="176"/>
      <c r="R8" s="176"/>
      <c r="S8" s="176"/>
      <c r="T8" s="176"/>
      <c r="BA8" s="420" t="s">
        <v>913</v>
      </c>
      <c r="BB8" s="420"/>
      <c r="BC8" s="420"/>
      <c r="BD8" s="420"/>
      <c r="BE8" s="420"/>
      <c r="BF8" s="420"/>
      <c r="BG8" s="420"/>
      <c r="BH8" s="420"/>
      <c r="IB8" s="171"/>
    </row>
    <row r="9" spans="1:236" ht="14.25" customHeight="1" x14ac:dyDescent="0.25"/>
    <row r="10" spans="1:236" x14ac:dyDescent="0.25">
      <c r="A10" s="530" t="s">
        <v>539</v>
      </c>
      <c r="B10" s="530"/>
      <c r="C10" s="530"/>
      <c r="D10" s="530"/>
      <c r="E10" s="530"/>
      <c r="F10" s="530"/>
      <c r="G10" s="530"/>
      <c r="H10" s="530"/>
      <c r="I10" s="530"/>
      <c r="J10" s="530"/>
      <c r="K10" s="530"/>
      <c r="L10" s="530"/>
      <c r="M10" s="530"/>
      <c r="N10" s="530"/>
    </row>
    <row r="11" spans="1:236" ht="14.25" customHeight="1" x14ac:dyDescent="0.25"/>
    <row r="12" spans="1:236" s="7" customFormat="1" ht="15" customHeight="1" x14ac:dyDescent="0.25">
      <c r="A12" s="7" t="s">
        <v>12</v>
      </c>
      <c r="D12" s="447" t="str">
        <f>Ф10!G12</f>
        <v>Общество с ограниченной ответственностью "Дальневосточная энергосетевая компания"</v>
      </c>
      <c r="E12" s="447"/>
      <c r="F12" s="447"/>
      <c r="G12" s="447"/>
      <c r="H12" s="447"/>
      <c r="I12" s="447"/>
      <c r="J12" s="447"/>
      <c r="K12" s="447"/>
      <c r="L12" s="447"/>
      <c r="M12" s="447"/>
      <c r="N12" s="447"/>
    </row>
    <row r="13" spans="1:236" s="2" customFormat="1" ht="11.25" x14ac:dyDescent="0.2">
      <c r="D13" s="535" t="s">
        <v>4</v>
      </c>
      <c r="E13" s="535"/>
      <c r="F13" s="535"/>
      <c r="G13" s="535"/>
      <c r="H13" s="535"/>
      <c r="I13" s="535"/>
      <c r="J13" s="535"/>
      <c r="K13" s="535"/>
    </row>
    <row r="14" spans="1:236" ht="3.95" customHeight="1" x14ac:dyDescent="0.25"/>
    <row r="15" spans="1:236" s="7" customFormat="1" ht="15" x14ac:dyDescent="0.25">
      <c r="D15" s="8" t="s">
        <v>13</v>
      </c>
      <c r="E15" s="531" t="s">
        <v>910</v>
      </c>
      <c r="F15" s="531"/>
      <c r="G15" s="531"/>
      <c r="H15" s="531"/>
      <c r="K15" s="255"/>
    </row>
    <row r="16" spans="1:236" ht="3.95" customHeight="1" x14ac:dyDescent="0.25"/>
    <row r="17" spans="1:14" s="7" customFormat="1" ht="15" x14ac:dyDescent="0.25">
      <c r="F17" s="40"/>
      <c r="G17" s="8" t="s">
        <v>14</v>
      </c>
      <c r="H17" s="106" t="s">
        <v>929</v>
      </c>
      <c r="I17" s="7" t="s">
        <v>5</v>
      </c>
      <c r="K17" s="255"/>
    </row>
    <row r="18" spans="1:14" ht="14.25" customHeight="1" x14ac:dyDescent="0.25"/>
    <row r="19" spans="1:14" s="7" customFormat="1" ht="30" customHeight="1" x14ac:dyDescent="0.25">
      <c r="A19" s="448" t="s">
        <v>964</v>
      </c>
      <c r="B19" s="448"/>
      <c r="C19" s="448"/>
      <c r="D19" s="448"/>
      <c r="E19" s="448"/>
      <c r="F19" s="448"/>
      <c r="G19" s="448"/>
      <c r="H19" s="448"/>
      <c r="I19" s="448"/>
      <c r="J19" s="448"/>
      <c r="K19" s="448"/>
      <c r="L19" s="448"/>
      <c r="M19" s="448"/>
      <c r="N19" s="448"/>
    </row>
    <row r="20" spans="1:14" s="2" customFormat="1" ht="11.25" x14ac:dyDescent="0.2">
      <c r="A20" s="539" t="s">
        <v>6</v>
      </c>
      <c r="B20" s="539"/>
      <c r="C20" s="539"/>
      <c r="D20" s="539"/>
      <c r="E20" s="539"/>
      <c r="F20" s="539"/>
      <c r="G20" s="539"/>
      <c r="H20" s="539"/>
      <c r="I20" s="539"/>
      <c r="J20" s="539"/>
      <c r="K20" s="539"/>
      <c r="L20" s="539"/>
      <c r="M20" s="539"/>
      <c r="N20" s="539"/>
    </row>
    <row r="21" spans="1:14" ht="14.25" customHeight="1" x14ac:dyDescent="0.25"/>
    <row r="22" spans="1:14" s="7" customFormat="1" thickBot="1" x14ac:dyDescent="0.3">
      <c r="A22" s="406" t="s">
        <v>15</v>
      </c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</row>
    <row r="23" spans="1:14" s="3" customFormat="1" ht="42" customHeight="1" x14ac:dyDescent="0.2">
      <c r="A23" s="487" t="s">
        <v>7</v>
      </c>
      <c r="B23" s="489" t="s">
        <v>8</v>
      </c>
      <c r="C23" s="490"/>
      <c r="D23" s="490"/>
      <c r="E23" s="490"/>
      <c r="F23" s="490"/>
      <c r="G23" s="490"/>
      <c r="H23" s="491"/>
      <c r="I23" s="495" t="s">
        <v>9</v>
      </c>
      <c r="J23" s="496" t="s">
        <v>965</v>
      </c>
      <c r="K23" s="497"/>
      <c r="L23" s="498" t="s">
        <v>540</v>
      </c>
      <c r="M23" s="499"/>
      <c r="N23" s="449" t="s">
        <v>541</v>
      </c>
    </row>
    <row r="24" spans="1:14" s="3" customFormat="1" ht="36" x14ac:dyDescent="0.2">
      <c r="A24" s="488"/>
      <c r="B24" s="492"/>
      <c r="C24" s="493"/>
      <c r="D24" s="493"/>
      <c r="E24" s="493"/>
      <c r="F24" s="493"/>
      <c r="G24" s="493"/>
      <c r="H24" s="494"/>
      <c r="I24" s="450"/>
      <c r="J24" s="26" t="s">
        <v>0</v>
      </c>
      <c r="K24" s="256" t="s">
        <v>1</v>
      </c>
      <c r="L24" s="28" t="s">
        <v>10</v>
      </c>
      <c r="M24" s="28" t="s">
        <v>11</v>
      </c>
      <c r="N24" s="450"/>
    </row>
    <row r="25" spans="1:14" s="2" customFormat="1" ht="12.75" thickBot="1" x14ac:dyDescent="0.25">
      <c r="A25" s="29">
        <v>1</v>
      </c>
      <c r="B25" s="540">
        <v>2</v>
      </c>
      <c r="C25" s="541"/>
      <c r="D25" s="541"/>
      <c r="E25" s="541"/>
      <c r="F25" s="541"/>
      <c r="G25" s="541"/>
      <c r="H25" s="542"/>
      <c r="I25" s="31">
        <v>3</v>
      </c>
      <c r="J25" s="30">
        <v>4</v>
      </c>
      <c r="K25" s="257">
        <v>5</v>
      </c>
      <c r="L25" s="29">
        <v>6</v>
      </c>
      <c r="M25" s="29">
        <v>7</v>
      </c>
      <c r="N25" s="29">
        <v>8</v>
      </c>
    </row>
    <row r="26" spans="1:14" ht="16.5" thickBot="1" x14ac:dyDescent="0.3">
      <c r="A26" s="532" t="s">
        <v>16</v>
      </c>
      <c r="B26" s="533"/>
      <c r="C26" s="533"/>
      <c r="D26" s="533"/>
      <c r="E26" s="533"/>
      <c r="F26" s="533"/>
      <c r="G26" s="533"/>
      <c r="H26" s="533"/>
      <c r="I26" s="533"/>
      <c r="J26" s="533"/>
      <c r="K26" s="533"/>
      <c r="L26" s="533"/>
      <c r="M26" s="533"/>
      <c r="N26" s="534"/>
    </row>
    <row r="27" spans="1:14" s="3" customFormat="1" ht="12" x14ac:dyDescent="0.2">
      <c r="A27" s="9" t="s">
        <v>17</v>
      </c>
      <c r="B27" s="536" t="s">
        <v>18</v>
      </c>
      <c r="C27" s="537"/>
      <c r="D27" s="537"/>
      <c r="E27" s="537"/>
      <c r="F27" s="537"/>
      <c r="G27" s="537"/>
      <c r="H27" s="538"/>
      <c r="I27" s="10" t="s">
        <v>19</v>
      </c>
      <c r="J27" s="164">
        <v>151.96817999999999</v>
      </c>
      <c r="K27" s="258">
        <v>0</v>
      </c>
      <c r="L27" s="13">
        <v>0</v>
      </c>
      <c r="M27" s="13">
        <v>0</v>
      </c>
      <c r="N27" s="146" t="s">
        <v>872</v>
      </c>
    </row>
    <row r="28" spans="1:14" s="3" customFormat="1" ht="12" x14ac:dyDescent="0.2">
      <c r="A28" s="14" t="s">
        <v>20</v>
      </c>
      <c r="B28" s="463" t="s">
        <v>21</v>
      </c>
      <c r="C28" s="464"/>
      <c r="D28" s="464"/>
      <c r="E28" s="464"/>
      <c r="F28" s="464"/>
      <c r="G28" s="464"/>
      <c r="H28" s="465"/>
      <c r="I28" s="15" t="s">
        <v>19</v>
      </c>
      <c r="J28" s="147">
        <f>J27</f>
        <v>151.96817999999999</v>
      </c>
      <c r="K28" s="259">
        <v>0</v>
      </c>
      <c r="L28" s="6">
        <v>0</v>
      </c>
      <c r="M28" s="35">
        <v>0</v>
      </c>
      <c r="N28" s="142" t="s">
        <v>872</v>
      </c>
    </row>
    <row r="29" spans="1:14" s="3" customFormat="1" ht="24" customHeight="1" x14ac:dyDescent="0.2">
      <c r="A29" s="14" t="s">
        <v>22</v>
      </c>
      <c r="B29" s="466" t="s">
        <v>23</v>
      </c>
      <c r="C29" s="467"/>
      <c r="D29" s="467"/>
      <c r="E29" s="467"/>
      <c r="F29" s="467"/>
      <c r="G29" s="467"/>
      <c r="H29" s="468"/>
      <c r="I29" s="15" t="s">
        <v>19</v>
      </c>
      <c r="J29" s="14">
        <v>0</v>
      </c>
      <c r="K29" s="259">
        <v>0</v>
      </c>
      <c r="L29" s="6">
        <v>0</v>
      </c>
      <c r="M29" s="35">
        <v>0</v>
      </c>
      <c r="N29" s="142" t="s">
        <v>872</v>
      </c>
    </row>
    <row r="30" spans="1:14" s="3" customFormat="1" ht="24" customHeight="1" x14ac:dyDescent="0.2">
      <c r="A30" s="14" t="s">
        <v>24</v>
      </c>
      <c r="B30" s="466" t="s">
        <v>25</v>
      </c>
      <c r="C30" s="467"/>
      <c r="D30" s="467"/>
      <c r="E30" s="467"/>
      <c r="F30" s="467"/>
      <c r="G30" s="467"/>
      <c r="H30" s="468"/>
      <c r="I30" s="15" t="s">
        <v>19</v>
      </c>
      <c r="J30" s="14">
        <v>0</v>
      </c>
      <c r="K30" s="259">
        <v>0</v>
      </c>
      <c r="L30" s="6">
        <v>0</v>
      </c>
      <c r="M30" s="35">
        <v>0</v>
      </c>
      <c r="N30" s="142" t="s">
        <v>872</v>
      </c>
    </row>
    <row r="31" spans="1:14" s="3" customFormat="1" ht="24" customHeight="1" x14ac:dyDescent="0.2">
      <c r="A31" s="14" t="s">
        <v>26</v>
      </c>
      <c r="B31" s="466" t="s">
        <v>27</v>
      </c>
      <c r="C31" s="467"/>
      <c r="D31" s="467"/>
      <c r="E31" s="467"/>
      <c r="F31" s="467"/>
      <c r="G31" s="467"/>
      <c r="H31" s="468"/>
      <c r="I31" s="15" t="s">
        <v>19</v>
      </c>
      <c r="J31" s="14">
        <v>0</v>
      </c>
      <c r="K31" s="259">
        <v>0</v>
      </c>
      <c r="L31" s="6">
        <v>0</v>
      </c>
      <c r="M31" s="35">
        <v>0</v>
      </c>
      <c r="N31" s="142" t="s">
        <v>872</v>
      </c>
    </row>
    <row r="32" spans="1:14" s="3" customFormat="1" ht="12" x14ac:dyDescent="0.2">
      <c r="A32" s="14" t="s">
        <v>28</v>
      </c>
      <c r="B32" s="463" t="s">
        <v>29</v>
      </c>
      <c r="C32" s="464"/>
      <c r="D32" s="464"/>
      <c r="E32" s="464"/>
      <c r="F32" s="464"/>
      <c r="G32" s="464"/>
      <c r="H32" s="465"/>
      <c r="I32" s="15" t="s">
        <v>19</v>
      </c>
      <c r="J32" s="14">
        <v>0</v>
      </c>
      <c r="K32" s="259">
        <v>0</v>
      </c>
      <c r="L32" s="6">
        <v>0</v>
      </c>
      <c r="M32" s="35">
        <v>0</v>
      </c>
      <c r="N32" s="142" t="s">
        <v>872</v>
      </c>
    </row>
    <row r="33" spans="1:14" s="3" customFormat="1" ht="12" x14ac:dyDescent="0.2">
      <c r="A33" s="14" t="s">
        <v>30</v>
      </c>
      <c r="B33" s="463" t="s">
        <v>31</v>
      </c>
      <c r="C33" s="464"/>
      <c r="D33" s="464"/>
      <c r="E33" s="464"/>
      <c r="F33" s="464"/>
      <c r="G33" s="464"/>
      <c r="H33" s="465"/>
      <c r="I33" s="15" t="s">
        <v>19</v>
      </c>
      <c r="J33" s="147">
        <f>J28</f>
        <v>151.96817999999999</v>
      </c>
      <c r="K33" s="259">
        <v>0</v>
      </c>
      <c r="L33" s="6">
        <v>0</v>
      </c>
      <c r="M33" s="35">
        <v>0</v>
      </c>
      <c r="N33" s="142" t="s">
        <v>872</v>
      </c>
    </row>
    <row r="34" spans="1:14" s="3" customFormat="1" ht="12" x14ac:dyDescent="0.2">
      <c r="A34" s="14" t="s">
        <v>32</v>
      </c>
      <c r="B34" s="463" t="s">
        <v>33</v>
      </c>
      <c r="C34" s="464"/>
      <c r="D34" s="464"/>
      <c r="E34" s="464"/>
      <c r="F34" s="464"/>
      <c r="G34" s="464"/>
      <c r="H34" s="465"/>
      <c r="I34" s="15" t="s">
        <v>19</v>
      </c>
      <c r="J34" s="14">
        <v>0</v>
      </c>
      <c r="K34" s="259">
        <v>0</v>
      </c>
      <c r="L34" s="6">
        <v>0</v>
      </c>
      <c r="M34" s="35">
        <v>0</v>
      </c>
      <c r="N34" s="142" t="s">
        <v>872</v>
      </c>
    </row>
    <row r="35" spans="1:14" s="3" customFormat="1" ht="12" x14ac:dyDescent="0.2">
      <c r="A35" s="14" t="s">
        <v>34</v>
      </c>
      <c r="B35" s="463" t="s">
        <v>35</v>
      </c>
      <c r="C35" s="464"/>
      <c r="D35" s="464"/>
      <c r="E35" s="464"/>
      <c r="F35" s="464"/>
      <c r="G35" s="464"/>
      <c r="H35" s="465"/>
      <c r="I35" s="15" t="s">
        <v>19</v>
      </c>
      <c r="J35" s="14">
        <v>0</v>
      </c>
      <c r="K35" s="259">
        <v>0</v>
      </c>
      <c r="L35" s="6">
        <v>0</v>
      </c>
      <c r="M35" s="35">
        <v>0</v>
      </c>
      <c r="N35" s="142" t="s">
        <v>872</v>
      </c>
    </row>
    <row r="36" spans="1:14" s="3" customFormat="1" ht="12" x14ac:dyDescent="0.2">
      <c r="A36" s="14" t="s">
        <v>36</v>
      </c>
      <c r="B36" s="463" t="s">
        <v>37</v>
      </c>
      <c r="C36" s="464"/>
      <c r="D36" s="464"/>
      <c r="E36" s="464"/>
      <c r="F36" s="464"/>
      <c r="G36" s="464"/>
      <c r="H36" s="465"/>
      <c r="I36" s="15" t="s">
        <v>19</v>
      </c>
      <c r="J36" s="14">
        <v>0</v>
      </c>
      <c r="K36" s="259">
        <v>0</v>
      </c>
      <c r="L36" s="6">
        <v>0</v>
      </c>
      <c r="M36" s="35">
        <v>0</v>
      </c>
      <c r="N36" s="142" t="s">
        <v>872</v>
      </c>
    </row>
    <row r="37" spans="1:14" s="3" customFormat="1" ht="12" x14ac:dyDescent="0.2">
      <c r="A37" s="14" t="s">
        <v>38</v>
      </c>
      <c r="B37" s="463" t="s">
        <v>39</v>
      </c>
      <c r="C37" s="464"/>
      <c r="D37" s="464"/>
      <c r="E37" s="464"/>
      <c r="F37" s="464"/>
      <c r="G37" s="464"/>
      <c r="H37" s="465"/>
      <c r="I37" s="15" t="s">
        <v>19</v>
      </c>
      <c r="J37" s="14">
        <v>0</v>
      </c>
      <c r="K37" s="259">
        <v>0</v>
      </c>
      <c r="L37" s="6">
        <v>0</v>
      </c>
      <c r="M37" s="35">
        <v>0</v>
      </c>
      <c r="N37" s="142" t="s">
        <v>872</v>
      </c>
    </row>
    <row r="38" spans="1:14" s="3" customFormat="1" ht="24" customHeight="1" x14ac:dyDescent="0.2">
      <c r="A38" s="14" t="s">
        <v>40</v>
      </c>
      <c r="B38" s="466" t="s">
        <v>41</v>
      </c>
      <c r="C38" s="467"/>
      <c r="D38" s="467"/>
      <c r="E38" s="467"/>
      <c r="F38" s="467"/>
      <c r="G38" s="467"/>
      <c r="H38" s="468"/>
      <c r="I38" s="15" t="s">
        <v>19</v>
      </c>
      <c r="J38" s="14">
        <v>0</v>
      </c>
      <c r="K38" s="259">
        <v>0</v>
      </c>
      <c r="L38" s="6">
        <v>0</v>
      </c>
      <c r="M38" s="35">
        <v>0</v>
      </c>
      <c r="N38" s="142" t="s">
        <v>872</v>
      </c>
    </row>
    <row r="39" spans="1:14" s="3" customFormat="1" ht="12" x14ac:dyDescent="0.2">
      <c r="A39" s="14" t="s">
        <v>42</v>
      </c>
      <c r="B39" s="457" t="s">
        <v>43</v>
      </c>
      <c r="C39" s="458"/>
      <c r="D39" s="458"/>
      <c r="E39" s="458"/>
      <c r="F39" s="458"/>
      <c r="G39" s="458"/>
      <c r="H39" s="459"/>
      <c r="I39" s="15" t="s">
        <v>19</v>
      </c>
      <c r="J39" s="14">
        <v>0</v>
      </c>
      <c r="K39" s="259">
        <v>0</v>
      </c>
      <c r="L39" s="6">
        <v>0</v>
      </c>
      <c r="M39" s="35">
        <v>0</v>
      </c>
      <c r="N39" s="142" t="s">
        <v>872</v>
      </c>
    </row>
    <row r="40" spans="1:14" s="3" customFormat="1" ht="12" x14ac:dyDescent="0.2">
      <c r="A40" s="14" t="s">
        <v>44</v>
      </c>
      <c r="B40" s="457" t="s">
        <v>45</v>
      </c>
      <c r="C40" s="458"/>
      <c r="D40" s="458"/>
      <c r="E40" s="458"/>
      <c r="F40" s="458"/>
      <c r="G40" s="458"/>
      <c r="H40" s="459"/>
      <c r="I40" s="15" t="s">
        <v>19</v>
      </c>
      <c r="J40" s="14">
        <v>0</v>
      </c>
      <c r="K40" s="259">
        <v>0</v>
      </c>
      <c r="L40" s="6">
        <v>0</v>
      </c>
      <c r="M40" s="35">
        <v>0</v>
      </c>
      <c r="N40" s="142" t="s">
        <v>872</v>
      </c>
    </row>
    <row r="41" spans="1:14" s="3" customFormat="1" ht="12.75" thickBot="1" x14ac:dyDescent="0.25">
      <c r="A41" s="14" t="s">
        <v>46</v>
      </c>
      <c r="B41" s="469" t="s">
        <v>47</v>
      </c>
      <c r="C41" s="470"/>
      <c r="D41" s="470"/>
      <c r="E41" s="470"/>
      <c r="F41" s="470"/>
      <c r="G41" s="470"/>
      <c r="H41" s="471"/>
      <c r="I41" s="15" t="s">
        <v>19</v>
      </c>
      <c r="J41" s="14">
        <v>0</v>
      </c>
      <c r="K41" s="259">
        <v>0</v>
      </c>
      <c r="L41" s="6">
        <v>0</v>
      </c>
      <c r="M41" s="35">
        <v>0</v>
      </c>
      <c r="N41" s="142" t="s">
        <v>872</v>
      </c>
    </row>
    <row r="42" spans="1:14" s="3" customFormat="1" ht="24" customHeight="1" x14ac:dyDescent="0.2">
      <c r="A42" s="14" t="s">
        <v>48</v>
      </c>
      <c r="B42" s="527" t="s">
        <v>49</v>
      </c>
      <c r="C42" s="528"/>
      <c r="D42" s="528"/>
      <c r="E42" s="528"/>
      <c r="F42" s="528"/>
      <c r="G42" s="528"/>
      <c r="H42" s="529"/>
      <c r="I42" s="15" t="s">
        <v>19</v>
      </c>
      <c r="J42" s="178">
        <v>139.53288000000001</v>
      </c>
      <c r="K42" s="259">
        <v>0</v>
      </c>
      <c r="L42" s="6">
        <v>0</v>
      </c>
      <c r="M42" s="35">
        <v>0</v>
      </c>
      <c r="N42" s="142" t="s">
        <v>872</v>
      </c>
    </row>
    <row r="43" spans="1:14" s="3" customFormat="1" ht="12" x14ac:dyDescent="0.2">
      <c r="A43" s="14" t="s">
        <v>50</v>
      </c>
      <c r="B43" s="463" t="s">
        <v>21</v>
      </c>
      <c r="C43" s="464"/>
      <c r="D43" s="464"/>
      <c r="E43" s="464"/>
      <c r="F43" s="464"/>
      <c r="G43" s="464"/>
      <c r="H43" s="465"/>
      <c r="I43" s="15" t="s">
        <v>19</v>
      </c>
      <c r="J43" s="14">
        <v>0</v>
      </c>
      <c r="K43" s="259">
        <v>0</v>
      </c>
      <c r="L43" s="6">
        <v>0</v>
      </c>
      <c r="M43" s="35">
        <v>0</v>
      </c>
      <c r="N43" s="142" t="s">
        <v>872</v>
      </c>
    </row>
    <row r="44" spans="1:14" s="3" customFormat="1" ht="24" customHeight="1" x14ac:dyDescent="0.2">
      <c r="A44" s="14" t="s">
        <v>51</v>
      </c>
      <c r="B44" s="454" t="s">
        <v>23</v>
      </c>
      <c r="C44" s="455"/>
      <c r="D44" s="455"/>
      <c r="E44" s="455"/>
      <c r="F44" s="455"/>
      <c r="G44" s="455"/>
      <c r="H44" s="456"/>
      <c r="I44" s="15" t="s">
        <v>19</v>
      </c>
      <c r="J44" s="14">
        <v>0</v>
      </c>
      <c r="K44" s="259">
        <v>0</v>
      </c>
      <c r="L44" s="6">
        <v>0</v>
      </c>
      <c r="M44" s="35">
        <v>0</v>
      </c>
      <c r="N44" s="142" t="s">
        <v>872</v>
      </c>
    </row>
    <row r="45" spans="1:14" s="3" customFormat="1" ht="24" customHeight="1" x14ac:dyDescent="0.2">
      <c r="A45" s="14" t="s">
        <v>52</v>
      </c>
      <c r="B45" s="454" t="s">
        <v>25</v>
      </c>
      <c r="C45" s="455"/>
      <c r="D45" s="455"/>
      <c r="E45" s="455"/>
      <c r="F45" s="455"/>
      <c r="G45" s="455"/>
      <c r="H45" s="456"/>
      <c r="I45" s="15" t="s">
        <v>19</v>
      </c>
      <c r="J45" s="14">
        <v>0</v>
      </c>
      <c r="K45" s="259">
        <v>0</v>
      </c>
      <c r="L45" s="6">
        <v>0</v>
      </c>
      <c r="M45" s="35">
        <v>0</v>
      </c>
      <c r="N45" s="142" t="s">
        <v>872</v>
      </c>
    </row>
    <row r="46" spans="1:14" s="3" customFormat="1" ht="24" customHeight="1" x14ac:dyDescent="0.2">
      <c r="A46" s="14" t="s">
        <v>53</v>
      </c>
      <c r="B46" s="454" t="s">
        <v>27</v>
      </c>
      <c r="C46" s="455"/>
      <c r="D46" s="455"/>
      <c r="E46" s="455"/>
      <c r="F46" s="455"/>
      <c r="G46" s="455"/>
      <c r="H46" s="456"/>
      <c r="I46" s="15" t="s">
        <v>19</v>
      </c>
      <c r="J46" s="14">
        <v>0</v>
      </c>
      <c r="K46" s="259">
        <v>0</v>
      </c>
      <c r="L46" s="6">
        <v>0</v>
      </c>
      <c r="M46" s="35">
        <v>0</v>
      </c>
      <c r="N46" s="142" t="s">
        <v>872</v>
      </c>
    </row>
    <row r="47" spans="1:14" s="3" customFormat="1" ht="12" x14ac:dyDescent="0.2">
      <c r="A47" s="14" t="s">
        <v>54</v>
      </c>
      <c r="B47" s="463" t="s">
        <v>29</v>
      </c>
      <c r="C47" s="464"/>
      <c r="D47" s="464"/>
      <c r="E47" s="464"/>
      <c r="F47" s="464"/>
      <c r="G47" s="464"/>
      <c r="H47" s="465"/>
      <c r="I47" s="15" t="s">
        <v>19</v>
      </c>
      <c r="J47" s="14">
        <v>0</v>
      </c>
      <c r="K47" s="259">
        <v>0</v>
      </c>
      <c r="L47" s="6">
        <v>0</v>
      </c>
      <c r="M47" s="35">
        <v>0</v>
      </c>
      <c r="N47" s="142" t="s">
        <v>872</v>
      </c>
    </row>
    <row r="48" spans="1:14" s="3" customFormat="1" ht="12" x14ac:dyDescent="0.2">
      <c r="A48" s="14" t="s">
        <v>55</v>
      </c>
      <c r="B48" s="463" t="s">
        <v>31</v>
      </c>
      <c r="C48" s="464"/>
      <c r="D48" s="464"/>
      <c r="E48" s="464"/>
      <c r="F48" s="464"/>
      <c r="G48" s="464"/>
      <c r="H48" s="465"/>
      <c r="I48" s="15" t="s">
        <v>19</v>
      </c>
      <c r="J48" s="14">
        <v>0</v>
      </c>
      <c r="K48" s="259">
        <v>0</v>
      </c>
      <c r="L48" s="6">
        <v>0</v>
      </c>
      <c r="M48" s="35">
        <v>0</v>
      </c>
      <c r="N48" s="142" t="s">
        <v>872</v>
      </c>
    </row>
    <row r="49" spans="1:14" s="3" customFormat="1" ht="12" x14ac:dyDescent="0.2">
      <c r="A49" s="14" t="s">
        <v>56</v>
      </c>
      <c r="B49" s="463" t="s">
        <v>33</v>
      </c>
      <c r="C49" s="464"/>
      <c r="D49" s="464"/>
      <c r="E49" s="464"/>
      <c r="F49" s="464"/>
      <c r="G49" s="464"/>
      <c r="H49" s="465"/>
      <c r="I49" s="15" t="s">
        <v>19</v>
      </c>
      <c r="J49" s="14">
        <v>0</v>
      </c>
      <c r="K49" s="259">
        <v>0</v>
      </c>
      <c r="L49" s="6">
        <v>0</v>
      </c>
      <c r="M49" s="35">
        <v>0</v>
      </c>
      <c r="N49" s="142" t="s">
        <v>872</v>
      </c>
    </row>
    <row r="50" spans="1:14" s="3" customFormat="1" ht="12" x14ac:dyDescent="0.2">
      <c r="A50" s="14" t="s">
        <v>57</v>
      </c>
      <c r="B50" s="463" t="s">
        <v>35</v>
      </c>
      <c r="C50" s="464"/>
      <c r="D50" s="464"/>
      <c r="E50" s="464"/>
      <c r="F50" s="464"/>
      <c r="G50" s="464"/>
      <c r="H50" s="465"/>
      <c r="I50" s="15" t="s">
        <v>19</v>
      </c>
      <c r="J50" s="14">
        <v>0</v>
      </c>
      <c r="K50" s="259">
        <v>0</v>
      </c>
      <c r="L50" s="6">
        <v>0</v>
      </c>
      <c r="M50" s="35">
        <v>0</v>
      </c>
      <c r="N50" s="142" t="s">
        <v>872</v>
      </c>
    </row>
    <row r="51" spans="1:14" s="3" customFormat="1" ht="12" x14ac:dyDescent="0.2">
      <c r="A51" s="14" t="s">
        <v>58</v>
      </c>
      <c r="B51" s="463" t="s">
        <v>37</v>
      </c>
      <c r="C51" s="464"/>
      <c r="D51" s="464"/>
      <c r="E51" s="464"/>
      <c r="F51" s="464"/>
      <c r="G51" s="464"/>
      <c r="H51" s="465"/>
      <c r="I51" s="15" t="s">
        <v>19</v>
      </c>
      <c r="J51" s="14">
        <v>0</v>
      </c>
      <c r="K51" s="259">
        <v>0</v>
      </c>
      <c r="L51" s="6">
        <v>0</v>
      </c>
      <c r="M51" s="35">
        <v>0</v>
      </c>
      <c r="N51" s="142" t="s">
        <v>872</v>
      </c>
    </row>
    <row r="52" spans="1:14" s="3" customFormat="1" ht="12" x14ac:dyDescent="0.2">
      <c r="A52" s="14" t="s">
        <v>59</v>
      </c>
      <c r="B52" s="463" t="s">
        <v>39</v>
      </c>
      <c r="C52" s="464"/>
      <c r="D52" s="464"/>
      <c r="E52" s="464"/>
      <c r="F52" s="464"/>
      <c r="G52" s="464"/>
      <c r="H52" s="465"/>
      <c r="I52" s="15" t="s">
        <v>19</v>
      </c>
      <c r="J52" s="14">
        <v>0</v>
      </c>
      <c r="K52" s="259">
        <v>0</v>
      </c>
      <c r="L52" s="6">
        <v>0</v>
      </c>
      <c r="M52" s="35">
        <v>0</v>
      </c>
      <c r="N52" s="142" t="s">
        <v>872</v>
      </c>
    </row>
    <row r="53" spans="1:14" s="3" customFormat="1" ht="24" customHeight="1" x14ac:dyDescent="0.2">
      <c r="A53" s="14" t="s">
        <v>60</v>
      </c>
      <c r="B53" s="466" t="s">
        <v>41</v>
      </c>
      <c r="C53" s="467"/>
      <c r="D53" s="467"/>
      <c r="E53" s="467"/>
      <c r="F53" s="467"/>
      <c r="G53" s="467"/>
      <c r="H53" s="468"/>
      <c r="I53" s="15" t="s">
        <v>19</v>
      </c>
      <c r="J53" s="14">
        <v>0</v>
      </c>
      <c r="K53" s="259">
        <v>0</v>
      </c>
      <c r="L53" s="6">
        <v>0</v>
      </c>
      <c r="M53" s="35">
        <v>0</v>
      </c>
      <c r="N53" s="142" t="s">
        <v>872</v>
      </c>
    </row>
    <row r="54" spans="1:14" s="3" customFormat="1" ht="12" x14ac:dyDescent="0.2">
      <c r="A54" s="14" t="s">
        <v>61</v>
      </c>
      <c r="B54" s="457" t="s">
        <v>43</v>
      </c>
      <c r="C54" s="458"/>
      <c r="D54" s="458"/>
      <c r="E54" s="458"/>
      <c r="F54" s="458"/>
      <c r="G54" s="458"/>
      <c r="H54" s="459"/>
      <c r="I54" s="15" t="s">
        <v>19</v>
      </c>
      <c r="J54" s="14">
        <v>0</v>
      </c>
      <c r="K54" s="259">
        <v>0</v>
      </c>
      <c r="L54" s="6">
        <v>0</v>
      </c>
      <c r="M54" s="35">
        <v>0</v>
      </c>
      <c r="N54" s="142" t="s">
        <v>872</v>
      </c>
    </row>
    <row r="55" spans="1:14" s="3" customFormat="1" ht="12" x14ac:dyDescent="0.2">
      <c r="A55" s="14" t="s">
        <v>62</v>
      </c>
      <c r="B55" s="457" t="s">
        <v>45</v>
      </c>
      <c r="C55" s="458"/>
      <c r="D55" s="458"/>
      <c r="E55" s="458"/>
      <c r="F55" s="458"/>
      <c r="G55" s="458"/>
      <c r="H55" s="459"/>
      <c r="I55" s="15" t="s">
        <v>19</v>
      </c>
      <c r="J55" s="14">
        <v>0</v>
      </c>
      <c r="K55" s="259">
        <v>0</v>
      </c>
      <c r="L55" s="6">
        <v>0</v>
      </c>
      <c r="M55" s="35">
        <v>0</v>
      </c>
      <c r="N55" s="142" t="s">
        <v>872</v>
      </c>
    </row>
    <row r="56" spans="1:14" s="3" customFormat="1" ht="12" x14ac:dyDescent="0.2">
      <c r="A56" s="14" t="s">
        <v>63</v>
      </c>
      <c r="B56" s="463" t="s">
        <v>47</v>
      </c>
      <c r="C56" s="464"/>
      <c r="D56" s="464"/>
      <c r="E56" s="464"/>
      <c r="F56" s="464"/>
      <c r="G56" s="464"/>
      <c r="H56" s="465"/>
      <c r="I56" s="15" t="s">
        <v>19</v>
      </c>
      <c r="J56" s="14">
        <v>0</v>
      </c>
      <c r="K56" s="259">
        <v>0</v>
      </c>
      <c r="L56" s="6">
        <v>0</v>
      </c>
      <c r="M56" s="35">
        <v>0</v>
      </c>
      <c r="N56" s="142" t="s">
        <v>872</v>
      </c>
    </row>
    <row r="57" spans="1:14" s="3" customFormat="1" ht="12" x14ac:dyDescent="0.2">
      <c r="A57" s="14" t="s">
        <v>64</v>
      </c>
      <c r="B57" s="463" t="s">
        <v>65</v>
      </c>
      <c r="C57" s="464"/>
      <c r="D57" s="464"/>
      <c r="E57" s="464"/>
      <c r="F57" s="464"/>
      <c r="G57" s="464"/>
      <c r="H57" s="465"/>
      <c r="I57" s="15" t="s">
        <v>19</v>
      </c>
      <c r="J57" s="178">
        <v>17.330909999999999</v>
      </c>
      <c r="K57" s="259">
        <v>0</v>
      </c>
      <c r="L57" s="6">
        <v>0</v>
      </c>
      <c r="M57" s="35">
        <v>0</v>
      </c>
      <c r="N57" s="142" t="s">
        <v>872</v>
      </c>
    </row>
    <row r="58" spans="1:14" s="3" customFormat="1" ht="12" x14ac:dyDescent="0.2">
      <c r="A58" s="14" t="s">
        <v>51</v>
      </c>
      <c r="B58" s="457" t="s">
        <v>66</v>
      </c>
      <c r="C58" s="458"/>
      <c r="D58" s="458"/>
      <c r="E58" s="458"/>
      <c r="F58" s="458"/>
      <c r="G58" s="458"/>
      <c r="H58" s="459"/>
      <c r="I58" s="15" t="s">
        <v>19</v>
      </c>
      <c r="J58" s="147">
        <v>2.8848799999999999</v>
      </c>
      <c r="K58" s="259">
        <v>0</v>
      </c>
      <c r="L58" s="6">
        <v>0</v>
      </c>
      <c r="M58" s="35">
        <v>0</v>
      </c>
      <c r="N58" s="142" t="s">
        <v>872</v>
      </c>
    </row>
    <row r="59" spans="1:14" s="3" customFormat="1" ht="12" x14ac:dyDescent="0.2">
      <c r="A59" s="14" t="s">
        <v>52</v>
      </c>
      <c r="B59" s="457" t="s">
        <v>67</v>
      </c>
      <c r="C59" s="458"/>
      <c r="D59" s="458"/>
      <c r="E59" s="458"/>
      <c r="F59" s="458"/>
      <c r="G59" s="458"/>
      <c r="H59" s="459"/>
      <c r="I59" s="15" t="s">
        <v>19</v>
      </c>
      <c r="J59" s="14">
        <v>0</v>
      </c>
      <c r="K59" s="259">
        <v>0</v>
      </c>
      <c r="L59" s="6">
        <v>0</v>
      </c>
      <c r="M59" s="35">
        <v>0</v>
      </c>
      <c r="N59" s="142" t="s">
        <v>872</v>
      </c>
    </row>
    <row r="60" spans="1:14" s="3" customFormat="1" ht="12" x14ac:dyDescent="0.2">
      <c r="A60" s="14" t="s">
        <v>68</v>
      </c>
      <c r="B60" s="481" t="s">
        <v>69</v>
      </c>
      <c r="C60" s="482"/>
      <c r="D60" s="482"/>
      <c r="E60" s="482"/>
      <c r="F60" s="482"/>
      <c r="G60" s="482"/>
      <c r="H60" s="483"/>
      <c r="I60" s="15" t="s">
        <v>19</v>
      </c>
      <c r="J60" s="14">
        <v>0</v>
      </c>
      <c r="K60" s="259">
        <v>0</v>
      </c>
      <c r="L60" s="6">
        <v>0</v>
      </c>
      <c r="M60" s="35">
        <v>0</v>
      </c>
      <c r="N60" s="142" t="s">
        <v>872</v>
      </c>
    </row>
    <row r="61" spans="1:14" s="3" customFormat="1" ht="12" customHeight="1" x14ac:dyDescent="0.2">
      <c r="A61" s="14" t="s">
        <v>70</v>
      </c>
      <c r="B61" s="478" t="s">
        <v>71</v>
      </c>
      <c r="C61" s="479"/>
      <c r="D61" s="479"/>
      <c r="E61" s="479"/>
      <c r="F61" s="479"/>
      <c r="G61" s="479"/>
      <c r="H61" s="480"/>
      <c r="I61" s="15" t="s">
        <v>19</v>
      </c>
      <c r="J61" s="14">
        <v>0</v>
      </c>
      <c r="K61" s="259">
        <v>0</v>
      </c>
      <c r="L61" s="6">
        <v>0</v>
      </c>
      <c r="M61" s="35">
        <v>0</v>
      </c>
      <c r="N61" s="142" t="s">
        <v>872</v>
      </c>
    </row>
    <row r="62" spans="1:14" s="3" customFormat="1" ht="12" x14ac:dyDescent="0.2">
      <c r="A62" s="14" t="s">
        <v>72</v>
      </c>
      <c r="B62" s="478" t="s">
        <v>73</v>
      </c>
      <c r="C62" s="479"/>
      <c r="D62" s="479"/>
      <c r="E62" s="479"/>
      <c r="F62" s="479"/>
      <c r="G62" s="479"/>
      <c r="H62" s="480"/>
      <c r="I62" s="15" t="s">
        <v>19</v>
      </c>
      <c r="J62" s="14">
        <v>0</v>
      </c>
      <c r="K62" s="259">
        <v>0</v>
      </c>
      <c r="L62" s="6">
        <v>0</v>
      </c>
      <c r="M62" s="35">
        <v>0</v>
      </c>
      <c r="N62" s="142" t="s">
        <v>872</v>
      </c>
    </row>
    <row r="63" spans="1:14" s="3" customFormat="1" ht="12" x14ac:dyDescent="0.2">
      <c r="A63" s="14" t="s">
        <v>74</v>
      </c>
      <c r="B63" s="481" t="s">
        <v>75</v>
      </c>
      <c r="C63" s="482"/>
      <c r="D63" s="482"/>
      <c r="E63" s="482"/>
      <c r="F63" s="482"/>
      <c r="G63" s="482"/>
      <c r="H63" s="483"/>
      <c r="I63" s="15" t="s">
        <v>19</v>
      </c>
      <c r="J63" s="14">
        <v>0</v>
      </c>
      <c r="K63" s="259">
        <v>0</v>
      </c>
      <c r="L63" s="6">
        <v>0</v>
      </c>
      <c r="M63" s="35">
        <v>0</v>
      </c>
      <c r="N63" s="142" t="s">
        <v>872</v>
      </c>
    </row>
    <row r="64" spans="1:14" s="3" customFormat="1" ht="12" x14ac:dyDescent="0.2">
      <c r="A64" s="14">
        <v>828.27</v>
      </c>
      <c r="B64" s="457" t="s">
        <v>76</v>
      </c>
      <c r="C64" s="458"/>
      <c r="D64" s="458"/>
      <c r="E64" s="458"/>
      <c r="F64" s="458"/>
      <c r="G64" s="458"/>
      <c r="H64" s="459"/>
      <c r="I64" s="15" t="s">
        <v>19</v>
      </c>
      <c r="J64" s="147">
        <v>14.446020000000001</v>
      </c>
      <c r="K64" s="259">
        <v>0</v>
      </c>
      <c r="L64" s="6">
        <v>0</v>
      </c>
      <c r="M64" s="35">
        <v>0</v>
      </c>
      <c r="N64" s="142" t="s">
        <v>872</v>
      </c>
    </row>
    <row r="65" spans="1:14" s="3" customFormat="1" ht="12" x14ac:dyDescent="0.2">
      <c r="A65" s="14" t="s">
        <v>77</v>
      </c>
      <c r="B65" s="457" t="s">
        <v>78</v>
      </c>
      <c r="C65" s="458"/>
      <c r="D65" s="458"/>
      <c r="E65" s="458"/>
      <c r="F65" s="458"/>
      <c r="G65" s="458"/>
      <c r="H65" s="459"/>
      <c r="I65" s="15" t="s">
        <v>19</v>
      </c>
      <c r="J65" s="14">
        <v>0</v>
      </c>
      <c r="K65" s="259">
        <v>0</v>
      </c>
      <c r="L65" s="6">
        <v>0</v>
      </c>
      <c r="M65" s="35">
        <v>0</v>
      </c>
      <c r="N65" s="142" t="s">
        <v>872</v>
      </c>
    </row>
    <row r="66" spans="1:14" s="3" customFormat="1" ht="12" x14ac:dyDescent="0.2">
      <c r="A66" s="14" t="s">
        <v>79</v>
      </c>
      <c r="B66" s="463" t="s">
        <v>80</v>
      </c>
      <c r="C66" s="464"/>
      <c r="D66" s="464"/>
      <c r="E66" s="464"/>
      <c r="F66" s="464"/>
      <c r="G66" s="464"/>
      <c r="H66" s="465"/>
      <c r="I66" s="15" t="s">
        <v>19</v>
      </c>
      <c r="J66" s="147">
        <v>2.8848799999999999</v>
      </c>
      <c r="K66" s="259">
        <v>0</v>
      </c>
      <c r="L66" s="6">
        <v>0</v>
      </c>
      <c r="M66" s="35">
        <v>0</v>
      </c>
      <c r="N66" s="142" t="s">
        <v>872</v>
      </c>
    </row>
    <row r="67" spans="1:14" s="3" customFormat="1" ht="24" customHeight="1" x14ac:dyDescent="0.2">
      <c r="A67" s="14" t="s">
        <v>81</v>
      </c>
      <c r="B67" s="454" t="s">
        <v>82</v>
      </c>
      <c r="C67" s="455"/>
      <c r="D67" s="455"/>
      <c r="E67" s="455"/>
      <c r="F67" s="455"/>
      <c r="G67" s="455"/>
      <c r="H67" s="456"/>
      <c r="I67" s="15" t="s">
        <v>19</v>
      </c>
      <c r="J67" s="14">
        <v>0</v>
      </c>
      <c r="K67" s="259">
        <v>0</v>
      </c>
      <c r="L67" s="6">
        <v>0</v>
      </c>
      <c r="M67" s="35">
        <v>0</v>
      </c>
      <c r="N67" s="142" t="s">
        <v>872</v>
      </c>
    </row>
    <row r="68" spans="1:14" s="3" customFormat="1" ht="24" customHeight="1" x14ac:dyDescent="0.2">
      <c r="A68" s="14" t="s">
        <v>83</v>
      </c>
      <c r="B68" s="454" t="s">
        <v>84</v>
      </c>
      <c r="C68" s="455"/>
      <c r="D68" s="455"/>
      <c r="E68" s="455"/>
      <c r="F68" s="455"/>
      <c r="G68" s="455"/>
      <c r="H68" s="456"/>
      <c r="I68" s="15" t="s">
        <v>19</v>
      </c>
      <c r="J68" s="14">
        <v>0</v>
      </c>
      <c r="K68" s="259">
        <v>0</v>
      </c>
      <c r="L68" s="6">
        <v>0</v>
      </c>
      <c r="M68" s="35">
        <v>0</v>
      </c>
      <c r="N68" s="142" t="s">
        <v>872</v>
      </c>
    </row>
    <row r="69" spans="1:14" s="3" customFormat="1" ht="12" x14ac:dyDescent="0.2">
      <c r="A69" s="14" t="s">
        <v>85</v>
      </c>
      <c r="B69" s="457" t="s">
        <v>86</v>
      </c>
      <c r="C69" s="458"/>
      <c r="D69" s="458"/>
      <c r="E69" s="458"/>
      <c r="F69" s="458"/>
      <c r="G69" s="458"/>
      <c r="H69" s="459"/>
      <c r="I69" s="15" t="s">
        <v>19</v>
      </c>
      <c r="J69" s="14">
        <v>0</v>
      </c>
      <c r="K69" s="259">
        <v>0</v>
      </c>
      <c r="L69" s="6">
        <v>0</v>
      </c>
      <c r="M69" s="35">
        <v>0</v>
      </c>
      <c r="N69" s="142" t="s">
        <v>872</v>
      </c>
    </row>
    <row r="70" spans="1:14" s="3" customFormat="1" ht="12" x14ac:dyDescent="0.2">
      <c r="A70" s="14" t="s">
        <v>87</v>
      </c>
      <c r="B70" s="457" t="s">
        <v>88</v>
      </c>
      <c r="C70" s="458"/>
      <c r="D70" s="458"/>
      <c r="E70" s="458"/>
      <c r="F70" s="458"/>
      <c r="G70" s="458"/>
      <c r="H70" s="459"/>
      <c r="I70" s="15" t="s">
        <v>19</v>
      </c>
      <c r="J70" s="14">
        <v>0</v>
      </c>
      <c r="K70" s="259">
        <v>0</v>
      </c>
      <c r="L70" s="6">
        <v>0</v>
      </c>
      <c r="M70" s="35">
        <v>0</v>
      </c>
      <c r="N70" s="142" t="s">
        <v>872</v>
      </c>
    </row>
    <row r="71" spans="1:14" s="3" customFormat="1" ht="12" x14ac:dyDescent="0.2">
      <c r="A71" s="14" t="s">
        <v>89</v>
      </c>
      <c r="B71" s="457" t="s">
        <v>90</v>
      </c>
      <c r="C71" s="458"/>
      <c r="D71" s="458"/>
      <c r="E71" s="458"/>
      <c r="F71" s="458"/>
      <c r="G71" s="458"/>
      <c r="H71" s="459"/>
      <c r="I71" s="15" t="s">
        <v>19</v>
      </c>
      <c r="J71" s="14">
        <v>0</v>
      </c>
      <c r="K71" s="259">
        <v>0</v>
      </c>
      <c r="L71" s="6">
        <v>0</v>
      </c>
      <c r="M71" s="35">
        <v>0</v>
      </c>
      <c r="N71" s="142" t="s">
        <v>872</v>
      </c>
    </row>
    <row r="72" spans="1:14" s="3" customFormat="1" ht="12" x14ac:dyDescent="0.2">
      <c r="A72" s="14" t="s">
        <v>91</v>
      </c>
      <c r="B72" s="463" t="s">
        <v>92</v>
      </c>
      <c r="C72" s="464"/>
      <c r="D72" s="464"/>
      <c r="E72" s="464"/>
      <c r="F72" s="464"/>
      <c r="G72" s="464"/>
      <c r="H72" s="465"/>
      <c r="I72" s="15" t="s">
        <v>19</v>
      </c>
      <c r="J72" s="165">
        <f>60.53738+19.9581</f>
        <v>80.495480000000001</v>
      </c>
      <c r="K72" s="259">
        <v>0</v>
      </c>
      <c r="L72" s="6">
        <v>0</v>
      </c>
      <c r="M72" s="35">
        <v>0</v>
      </c>
      <c r="N72" s="142" t="s">
        <v>872</v>
      </c>
    </row>
    <row r="73" spans="1:14" s="3" customFormat="1" ht="12" x14ac:dyDescent="0.2">
      <c r="A73" s="14" t="s">
        <v>93</v>
      </c>
      <c r="B73" s="463" t="s">
        <v>94</v>
      </c>
      <c r="C73" s="464"/>
      <c r="D73" s="464"/>
      <c r="E73" s="464"/>
      <c r="F73" s="464"/>
      <c r="G73" s="464"/>
      <c r="H73" s="465"/>
      <c r="I73" s="15" t="s">
        <v>19</v>
      </c>
      <c r="J73" s="147">
        <v>2.6052</v>
      </c>
      <c r="K73" s="259">
        <v>0</v>
      </c>
      <c r="L73" s="6">
        <v>0</v>
      </c>
      <c r="M73" s="35">
        <v>0</v>
      </c>
      <c r="N73" s="142" t="s">
        <v>872</v>
      </c>
    </row>
    <row r="74" spans="1:14" s="3" customFormat="1" ht="12" x14ac:dyDescent="0.2">
      <c r="A74" s="14" t="s">
        <v>95</v>
      </c>
      <c r="B74" s="463" t="s">
        <v>96</v>
      </c>
      <c r="C74" s="464"/>
      <c r="D74" s="464"/>
      <c r="E74" s="464"/>
      <c r="F74" s="464"/>
      <c r="G74" s="464"/>
      <c r="H74" s="465"/>
      <c r="I74" s="15" t="s">
        <v>19</v>
      </c>
      <c r="J74" s="147">
        <f>J75+J76</f>
        <v>1.37E-2</v>
      </c>
      <c r="K74" s="259">
        <v>0</v>
      </c>
      <c r="L74" s="6">
        <v>0</v>
      </c>
      <c r="M74" s="35">
        <v>0</v>
      </c>
      <c r="N74" s="142" t="s">
        <v>872</v>
      </c>
    </row>
    <row r="75" spans="1:14" s="3" customFormat="1" ht="12" x14ac:dyDescent="0.2">
      <c r="A75" s="14" t="s">
        <v>97</v>
      </c>
      <c r="B75" s="457" t="s">
        <v>98</v>
      </c>
      <c r="C75" s="458"/>
      <c r="D75" s="458"/>
      <c r="E75" s="458"/>
      <c r="F75" s="458"/>
      <c r="G75" s="458"/>
      <c r="H75" s="459"/>
      <c r="I75" s="15" t="s">
        <v>19</v>
      </c>
      <c r="J75" s="147">
        <v>0</v>
      </c>
      <c r="K75" s="259">
        <v>0</v>
      </c>
      <c r="L75" s="6">
        <v>0</v>
      </c>
      <c r="M75" s="35">
        <v>0</v>
      </c>
      <c r="N75" s="142" t="s">
        <v>872</v>
      </c>
    </row>
    <row r="76" spans="1:14" s="3" customFormat="1" ht="12" x14ac:dyDescent="0.2">
      <c r="A76" s="14" t="s">
        <v>99</v>
      </c>
      <c r="B76" s="457" t="s">
        <v>100</v>
      </c>
      <c r="C76" s="458"/>
      <c r="D76" s="458"/>
      <c r="E76" s="458"/>
      <c r="F76" s="458"/>
      <c r="G76" s="458"/>
      <c r="H76" s="459"/>
      <c r="I76" s="15" t="s">
        <v>19</v>
      </c>
      <c r="J76" s="147">
        <v>1.37E-2</v>
      </c>
      <c r="K76" s="259">
        <v>0</v>
      </c>
      <c r="L76" s="6">
        <v>0</v>
      </c>
      <c r="M76" s="35">
        <v>0</v>
      </c>
      <c r="N76" s="142" t="s">
        <v>872</v>
      </c>
    </row>
    <row r="77" spans="1:14" s="3" customFormat="1" ht="12" x14ac:dyDescent="0.2">
      <c r="A77" s="14" t="s">
        <v>101</v>
      </c>
      <c r="B77" s="463" t="s">
        <v>102</v>
      </c>
      <c r="C77" s="464"/>
      <c r="D77" s="464"/>
      <c r="E77" s="464"/>
      <c r="F77" s="464"/>
      <c r="G77" s="464"/>
      <c r="H77" s="465"/>
      <c r="I77" s="15" t="s">
        <v>19</v>
      </c>
      <c r="J77" s="147">
        <f>J78+J79+J80</f>
        <v>8.3466799999999992</v>
      </c>
      <c r="K77" s="259">
        <v>0</v>
      </c>
      <c r="L77" s="6">
        <v>0</v>
      </c>
      <c r="M77" s="35">
        <v>0</v>
      </c>
      <c r="N77" s="142" t="s">
        <v>872</v>
      </c>
    </row>
    <row r="78" spans="1:14" s="3" customFormat="1" ht="12" x14ac:dyDescent="0.2">
      <c r="A78" s="14" t="s">
        <v>103</v>
      </c>
      <c r="B78" s="457" t="s">
        <v>104</v>
      </c>
      <c r="C78" s="458"/>
      <c r="D78" s="458"/>
      <c r="E78" s="458"/>
      <c r="F78" s="458"/>
      <c r="G78" s="458"/>
      <c r="H78" s="459"/>
      <c r="I78" s="15" t="s">
        <v>19</v>
      </c>
      <c r="J78" s="14">
        <v>0</v>
      </c>
      <c r="K78" s="259">
        <v>0</v>
      </c>
      <c r="L78" s="6">
        <v>0</v>
      </c>
      <c r="M78" s="35">
        <v>0</v>
      </c>
      <c r="N78" s="142" t="s">
        <v>872</v>
      </c>
    </row>
    <row r="79" spans="1:14" s="3" customFormat="1" ht="12" x14ac:dyDescent="0.2">
      <c r="A79" s="14" t="s">
        <v>105</v>
      </c>
      <c r="B79" s="457" t="s">
        <v>106</v>
      </c>
      <c r="C79" s="458"/>
      <c r="D79" s="458"/>
      <c r="E79" s="458"/>
      <c r="F79" s="458"/>
      <c r="G79" s="458"/>
      <c r="H79" s="459"/>
      <c r="I79" s="15" t="s">
        <v>19</v>
      </c>
      <c r="J79" s="147">
        <v>8.3466799999999992</v>
      </c>
      <c r="K79" s="259">
        <v>0</v>
      </c>
      <c r="L79" s="6">
        <v>0</v>
      </c>
      <c r="M79" s="35">
        <v>0</v>
      </c>
      <c r="N79" s="142" t="s">
        <v>872</v>
      </c>
    </row>
    <row r="80" spans="1:14" s="3" customFormat="1" ht="12.75" thickBot="1" x14ac:dyDescent="0.25">
      <c r="A80" s="18" t="s">
        <v>107</v>
      </c>
      <c r="B80" s="521" t="s">
        <v>108</v>
      </c>
      <c r="C80" s="522"/>
      <c r="D80" s="522"/>
      <c r="E80" s="522"/>
      <c r="F80" s="522"/>
      <c r="G80" s="522"/>
      <c r="H80" s="523"/>
      <c r="I80" s="19" t="s">
        <v>19</v>
      </c>
      <c r="J80" s="166">
        <v>0</v>
      </c>
      <c r="K80" s="260">
        <v>0</v>
      </c>
      <c r="L80" s="20">
        <v>0</v>
      </c>
      <c r="M80" s="36">
        <v>0</v>
      </c>
      <c r="N80" s="143" t="s">
        <v>872</v>
      </c>
    </row>
    <row r="81" spans="1:14" s="3" customFormat="1" ht="12" x14ac:dyDescent="0.2">
      <c r="A81" s="11" t="s">
        <v>109</v>
      </c>
      <c r="B81" s="524" t="s">
        <v>110</v>
      </c>
      <c r="C81" s="525"/>
      <c r="D81" s="525"/>
      <c r="E81" s="525"/>
      <c r="F81" s="525"/>
      <c r="G81" s="525"/>
      <c r="H81" s="526"/>
      <c r="I81" s="12" t="s">
        <v>19</v>
      </c>
      <c r="J81" s="11">
        <v>0</v>
      </c>
      <c r="K81" s="261">
        <v>0</v>
      </c>
      <c r="L81" s="16">
        <v>0</v>
      </c>
      <c r="M81" s="37">
        <v>0</v>
      </c>
      <c r="N81" s="144" t="s">
        <v>872</v>
      </c>
    </row>
    <row r="82" spans="1:14" s="3" customFormat="1" ht="12" x14ac:dyDescent="0.2">
      <c r="A82" s="14" t="s">
        <v>111</v>
      </c>
      <c r="B82" s="457" t="s">
        <v>112</v>
      </c>
      <c r="C82" s="458"/>
      <c r="D82" s="458"/>
      <c r="E82" s="458"/>
      <c r="F82" s="458"/>
      <c r="G82" s="458"/>
      <c r="H82" s="459"/>
      <c r="I82" s="15" t="s">
        <v>19</v>
      </c>
      <c r="J82" s="165">
        <v>0</v>
      </c>
      <c r="K82" s="259">
        <v>0</v>
      </c>
      <c r="L82" s="6">
        <v>0</v>
      </c>
      <c r="M82" s="35">
        <v>0</v>
      </c>
      <c r="N82" s="142" t="s">
        <v>872</v>
      </c>
    </row>
    <row r="83" spans="1:14" s="3" customFormat="1" ht="12" x14ac:dyDescent="0.2">
      <c r="A83" s="14" t="s">
        <v>113</v>
      </c>
      <c r="B83" s="457" t="s">
        <v>114</v>
      </c>
      <c r="C83" s="458"/>
      <c r="D83" s="458"/>
      <c r="E83" s="458"/>
      <c r="F83" s="458"/>
      <c r="G83" s="458"/>
      <c r="H83" s="459"/>
      <c r="I83" s="15" t="s">
        <v>19</v>
      </c>
      <c r="J83" s="14">
        <v>0</v>
      </c>
      <c r="K83" s="259">
        <v>0</v>
      </c>
      <c r="L83" s="6">
        <v>0</v>
      </c>
      <c r="M83" s="35">
        <v>0</v>
      </c>
      <c r="N83" s="142" t="s">
        <v>872</v>
      </c>
    </row>
    <row r="84" spans="1:14" s="3" customFormat="1" ht="12.75" thickBot="1" x14ac:dyDescent="0.25">
      <c r="A84" s="18" t="s">
        <v>115</v>
      </c>
      <c r="B84" s="521" t="s">
        <v>116</v>
      </c>
      <c r="C84" s="522"/>
      <c r="D84" s="522"/>
      <c r="E84" s="522"/>
      <c r="F84" s="522"/>
      <c r="G84" s="522"/>
      <c r="H84" s="523"/>
      <c r="I84" s="19" t="s">
        <v>19</v>
      </c>
      <c r="J84" s="166">
        <f>J72</f>
        <v>80.495480000000001</v>
      </c>
      <c r="K84" s="260">
        <v>0</v>
      </c>
      <c r="L84" s="20">
        <v>0</v>
      </c>
      <c r="M84" s="36">
        <v>0</v>
      </c>
      <c r="N84" s="143" t="s">
        <v>872</v>
      </c>
    </row>
    <row r="85" spans="1:14" s="3" customFormat="1" ht="12" x14ac:dyDescent="0.2">
      <c r="A85" s="11" t="s">
        <v>117</v>
      </c>
      <c r="B85" s="472" t="s">
        <v>118</v>
      </c>
      <c r="C85" s="473"/>
      <c r="D85" s="473"/>
      <c r="E85" s="473"/>
      <c r="F85" s="473"/>
      <c r="G85" s="473"/>
      <c r="H85" s="474"/>
      <c r="I85" s="12" t="s">
        <v>19</v>
      </c>
      <c r="J85" s="179">
        <f>J27-J42</f>
        <v>12.435299999999984</v>
      </c>
      <c r="K85" s="261">
        <v>0</v>
      </c>
      <c r="L85" s="16">
        <v>0</v>
      </c>
      <c r="M85" s="37">
        <v>0</v>
      </c>
      <c r="N85" s="144" t="s">
        <v>872</v>
      </c>
    </row>
    <row r="86" spans="1:14" s="3" customFormat="1" ht="12" x14ac:dyDescent="0.2">
      <c r="A86" s="14" t="s">
        <v>119</v>
      </c>
      <c r="B86" s="463" t="s">
        <v>21</v>
      </c>
      <c r="C86" s="464"/>
      <c r="D86" s="464"/>
      <c r="E86" s="464"/>
      <c r="F86" s="464"/>
      <c r="G86" s="464"/>
      <c r="H86" s="465"/>
      <c r="I86" s="15" t="s">
        <v>19</v>
      </c>
      <c r="J86" s="14">
        <v>0</v>
      </c>
      <c r="K86" s="259">
        <v>0</v>
      </c>
      <c r="L86" s="6">
        <v>0</v>
      </c>
      <c r="M86" s="35">
        <v>0</v>
      </c>
      <c r="N86" s="142" t="s">
        <v>872</v>
      </c>
    </row>
    <row r="87" spans="1:14" s="3" customFormat="1" ht="24" customHeight="1" x14ac:dyDescent="0.2">
      <c r="A87" s="14" t="s">
        <v>120</v>
      </c>
      <c r="B87" s="454" t="s">
        <v>23</v>
      </c>
      <c r="C87" s="455"/>
      <c r="D87" s="455"/>
      <c r="E87" s="455"/>
      <c r="F87" s="455"/>
      <c r="G87" s="455"/>
      <c r="H87" s="456"/>
      <c r="I87" s="15" t="s">
        <v>19</v>
      </c>
      <c r="J87" s="14">
        <v>0</v>
      </c>
      <c r="K87" s="259">
        <v>0</v>
      </c>
      <c r="L87" s="6">
        <v>0</v>
      </c>
      <c r="M87" s="35">
        <v>0</v>
      </c>
      <c r="N87" s="142" t="s">
        <v>872</v>
      </c>
    </row>
    <row r="88" spans="1:14" s="3" customFormat="1" ht="24" customHeight="1" x14ac:dyDescent="0.2">
      <c r="A88" s="14" t="s">
        <v>121</v>
      </c>
      <c r="B88" s="454" t="s">
        <v>25</v>
      </c>
      <c r="C88" s="455"/>
      <c r="D88" s="455"/>
      <c r="E88" s="455"/>
      <c r="F88" s="455"/>
      <c r="G88" s="455"/>
      <c r="H88" s="456"/>
      <c r="I88" s="15" t="s">
        <v>19</v>
      </c>
      <c r="J88" s="14">
        <v>0</v>
      </c>
      <c r="K88" s="259">
        <v>0</v>
      </c>
      <c r="L88" s="6">
        <v>0</v>
      </c>
      <c r="M88" s="35">
        <v>0</v>
      </c>
      <c r="N88" s="142" t="s">
        <v>872</v>
      </c>
    </row>
    <row r="89" spans="1:14" s="3" customFormat="1" ht="24" customHeight="1" x14ac:dyDescent="0.2">
      <c r="A89" s="14" t="s">
        <v>122</v>
      </c>
      <c r="B89" s="454" t="s">
        <v>27</v>
      </c>
      <c r="C89" s="455"/>
      <c r="D89" s="455"/>
      <c r="E89" s="455"/>
      <c r="F89" s="455"/>
      <c r="G89" s="455"/>
      <c r="H89" s="456"/>
      <c r="I89" s="15" t="s">
        <v>19</v>
      </c>
      <c r="J89" s="14">
        <v>0</v>
      </c>
      <c r="K89" s="259">
        <v>0</v>
      </c>
      <c r="L89" s="6">
        <v>0</v>
      </c>
      <c r="M89" s="35">
        <v>0</v>
      </c>
      <c r="N89" s="142" t="s">
        <v>872</v>
      </c>
    </row>
    <row r="90" spans="1:14" s="3" customFormat="1" ht="12" x14ac:dyDescent="0.2">
      <c r="A90" s="14" t="s">
        <v>123</v>
      </c>
      <c r="B90" s="463" t="s">
        <v>29</v>
      </c>
      <c r="C90" s="464"/>
      <c r="D90" s="464"/>
      <c r="E90" s="464"/>
      <c r="F90" s="464"/>
      <c r="G90" s="464"/>
      <c r="H90" s="465"/>
      <c r="I90" s="15" t="s">
        <v>19</v>
      </c>
      <c r="J90" s="14">
        <v>0</v>
      </c>
      <c r="K90" s="259">
        <v>0</v>
      </c>
      <c r="L90" s="6">
        <v>0</v>
      </c>
      <c r="M90" s="35">
        <v>0</v>
      </c>
      <c r="N90" s="142" t="s">
        <v>872</v>
      </c>
    </row>
    <row r="91" spans="1:14" s="3" customFormat="1" ht="12" x14ac:dyDescent="0.2">
      <c r="A91" s="14" t="s">
        <v>124</v>
      </c>
      <c r="B91" s="463" t="s">
        <v>31</v>
      </c>
      <c r="C91" s="464"/>
      <c r="D91" s="464"/>
      <c r="E91" s="464"/>
      <c r="F91" s="464"/>
      <c r="G91" s="464"/>
      <c r="H91" s="465"/>
      <c r="I91" s="15" t="s">
        <v>19</v>
      </c>
      <c r="J91" s="14">
        <v>0</v>
      </c>
      <c r="K91" s="259">
        <v>0</v>
      </c>
      <c r="L91" s="6">
        <v>0</v>
      </c>
      <c r="M91" s="35">
        <v>0</v>
      </c>
      <c r="N91" s="142" t="s">
        <v>872</v>
      </c>
    </row>
    <row r="92" spans="1:14" s="3" customFormat="1" ht="12" x14ac:dyDescent="0.2">
      <c r="A92" s="14" t="s">
        <v>125</v>
      </c>
      <c r="B92" s="463" t="s">
        <v>33</v>
      </c>
      <c r="C92" s="464"/>
      <c r="D92" s="464"/>
      <c r="E92" s="464"/>
      <c r="F92" s="464"/>
      <c r="G92" s="464"/>
      <c r="H92" s="465"/>
      <c r="I92" s="15" t="s">
        <v>19</v>
      </c>
      <c r="J92" s="14">
        <v>0</v>
      </c>
      <c r="K92" s="259">
        <v>0</v>
      </c>
      <c r="L92" s="6">
        <v>0</v>
      </c>
      <c r="M92" s="35">
        <v>0</v>
      </c>
      <c r="N92" s="142" t="s">
        <v>872</v>
      </c>
    </row>
    <row r="93" spans="1:14" s="3" customFormat="1" ht="12" x14ac:dyDescent="0.2">
      <c r="A93" s="14" t="s">
        <v>126</v>
      </c>
      <c r="B93" s="463" t="s">
        <v>35</v>
      </c>
      <c r="C93" s="464"/>
      <c r="D93" s="464"/>
      <c r="E93" s="464"/>
      <c r="F93" s="464"/>
      <c r="G93" s="464"/>
      <c r="H93" s="465"/>
      <c r="I93" s="15" t="s">
        <v>19</v>
      </c>
      <c r="J93" s="14">
        <v>0</v>
      </c>
      <c r="K93" s="259">
        <v>0</v>
      </c>
      <c r="L93" s="6">
        <v>0</v>
      </c>
      <c r="M93" s="35">
        <v>0</v>
      </c>
      <c r="N93" s="142" t="s">
        <v>872</v>
      </c>
    </row>
    <row r="94" spans="1:14" s="3" customFormat="1" ht="12" x14ac:dyDescent="0.2">
      <c r="A94" s="14" t="s">
        <v>127</v>
      </c>
      <c r="B94" s="463" t="s">
        <v>37</v>
      </c>
      <c r="C94" s="464"/>
      <c r="D94" s="464"/>
      <c r="E94" s="464"/>
      <c r="F94" s="464"/>
      <c r="G94" s="464"/>
      <c r="H94" s="465"/>
      <c r="I94" s="15" t="s">
        <v>19</v>
      </c>
      <c r="J94" s="14">
        <v>0</v>
      </c>
      <c r="K94" s="259">
        <v>0</v>
      </c>
      <c r="L94" s="6">
        <v>0</v>
      </c>
      <c r="M94" s="35">
        <v>0</v>
      </c>
      <c r="N94" s="142" t="s">
        <v>872</v>
      </c>
    </row>
    <row r="95" spans="1:14" s="3" customFormat="1" ht="12" x14ac:dyDescent="0.2">
      <c r="A95" s="14" t="s">
        <v>128</v>
      </c>
      <c r="B95" s="463" t="s">
        <v>39</v>
      </c>
      <c r="C95" s="464"/>
      <c r="D95" s="464"/>
      <c r="E95" s="464"/>
      <c r="F95" s="464"/>
      <c r="G95" s="464"/>
      <c r="H95" s="465"/>
      <c r="I95" s="15" t="s">
        <v>19</v>
      </c>
      <c r="J95" s="14">
        <v>0</v>
      </c>
      <c r="K95" s="259">
        <v>0</v>
      </c>
      <c r="L95" s="6">
        <v>0</v>
      </c>
      <c r="M95" s="35">
        <v>0</v>
      </c>
      <c r="N95" s="142" t="s">
        <v>872</v>
      </c>
    </row>
    <row r="96" spans="1:14" s="3" customFormat="1" ht="24" customHeight="1" x14ac:dyDescent="0.2">
      <c r="A96" s="14" t="s">
        <v>129</v>
      </c>
      <c r="B96" s="466" t="s">
        <v>41</v>
      </c>
      <c r="C96" s="467"/>
      <c r="D96" s="467"/>
      <c r="E96" s="467"/>
      <c r="F96" s="467"/>
      <c r="G96" s="467"/>
      <c r="H96" s="468"/>
      <c r="I96" s="15" t="s">
        <v>19</v>
      </c>
      <c r="J96" s="14">
        <v>0</v>
      </c>
      <c r="K96" s="259">
        <v>0</v>
      </c>
      <c r="L96" s="6">
        <v>0</v>
      </c>
      <c r="M96" s="35">
        <v>0</v>
      </c>
      <c r="N96" s="142" t="s">
        <v>872</v>
      </c>
    </row>
    <row r="97" spans="1:14" s="3" customFormat="1" ht="12" x14ac:dyDescent="0.2">
      <c r="A97" s="14" t="s">
        <v>130</v>
      </c>
      <c r="B97" s="457" t="s">
        <v>43</v>
      </c>
      <c r="C97" s="458"/>
      <c r="D97" s="458"/>
      <c r="E97" s="458"/>
      <c r="F97" s="458"/>
      <c r="G97" s="458"/>
      <c r="H97" s="459"/>
      <c r="I97" s="15" t="s">
        <v>19</v>
      </c>
      <c r="J97" s="14">
        <v>0</v>
      </c>
      <c r="K97" s="259">
        <v>0</v>
      </c>
      <c r="L97" s="6">
        <v>0</v>
      </c>
      <c r="M97" s="35">
        <v>0</v>
      </c>
      <c r="N97" s="142" t="s">
        <v>872</v>
      </c>
    </row>
    <row r="98" spans="1:14" s="3" customFormat="1" ht="12" x14ac:dyDescent="0.2">
      <c r="A98" s="14" t="s">
        <v>131</v>
      </c>
      <c r="B98" s="457" t="s">
        <v>45</v>
      </c>
      <c r="C98" s="458"/>
      <c r="D98" s="458"/>
      <c r="E98" s="458"/>
      <c r="F98" s="458"/>
      <c r="G98" s="458"/>
      <c r="H98" s="459"/>
      <c r="I98" s="15" t="s">
        <v>19</v>
      </c>
      <c r="J98" s="14">
        <v>0</v>
      </c>
      <c r="K98" s="259">
        <v>0</v>
      </c>
      <c r="L98" s="6">
        <v>0</v>
      </c>
      <c r="M98" s="35">
        <v>0</v>
      </c>
      <c r="N98" s="142" t="s">
        <v>872</v>
      </c>
    </row>
    <row r="99" spans="1:14" s="3" customFormat="1" ht="12" x14ac:dyDescent="0.2">
      <c r="A99" s="14" t="s">
        <v>132</v>
      </c>
      <c r="B99" s="463" t="s">
        <v>47</v>
      </c>
      <c r="C99" s="464"/>
      <c r="D99" s="464"/>
      <c r="E99" s="464"/>
      <c r="F99" s="464"/>
      <c r="G99" s="464"/>
      <c r="H99" s="465"/>
      <c r="I99" s="15" t="s">
        <v>19</v>
      </c>
      <c r="J99" s="14">
        <v>0</v>
      </c>
      <c r="K99" s="259">
        <v>0</v>
      </c>
      <c r="L99" s="6">
        <v>0</v>
      </c>
      <c r="M99" s="35">
        <v>0</v>
      </c>
      <c r="N99" s="142" t="s">
        <v>872</v>
      </c>
    </row>
    <row r="100" spans="1:14" s="3" customFormat="1" ht="12" x14ac:dyDescent="0.2">
      <c r="A100" s="14" t="s">
        <v>133</v>
      </c>
      <c r="B100" s="475" t="s">
        <v>134</v>
      </c>
      <c r="C100" s="476"/>
      <c r="D100" s="476"/>
      <c r="E100" s="476"/>
      <c r="F100" s="476"/>
      <c r="G100" s="476"/>
      <c r="H100" s="477"/>
      <c r="I100" s="15" t="s">
        <v>19</v>
      </c>
      <c r="J100" s="14">
        <f>J101-J107</f>
        <v>0</v>
      </c>
      <c r="K100" s="259">
        <v>0</v>
      </c>
      <c r="L100" s="6">
        <v>0</v>
      </c>
      <c r="M100" s="35">
        <v>0</v>
      </c>
      <c r="N100" s="142" t="s">
        <v>872</v>
      </c>
    </row>
    <row r="101" spans="1:14" s="3" customFormat="1" ht="12" x14ac:dyDescent="0.2">
      <c r="A101" s="14" t="s">
        <v>135</v>
      </c>
      <c r="B101" s="463" t="s">
        <v>136</v>
      </c>
      <c r="C101" s="464"/>
      <c r="D101" s="464"/>
      <c r="E101" s="464"/>
      <c r="F101" s="464"/>
      <c r="G101" s="464"/>
      <c r="H101" s="465"/>
      <c r="I101" s="15" t="s">
        <v>19</v>
      </c>
      <c r="J101" s="14">
        <v>0</v>
      </c>
      <c r="K101" s="259">
        <v>0</v>
      </c>
      <c r="L101" s="6">
        <v>0</v>
      </c>
      <c r="M101" s="35">
        <v>0</v>
      </c>
      <c r="N101" s="142" t="s">
        <v>872</v>
      </c>
    </row>
    <row r="102" spans="1:14" s="3" customFormat="1" ht="12" x14ac:dyDescent="0.2">
      <c r="A102" s="14" t="s">
        <v>137</v>
      </c>
      <c r="B102" s="457" t="s">
        <v>138</v>
      </c>
      <c r="C102" s="458"/>
      <c r="D102" s="458"/>
      <c r="E102" s="458"/>
      <c r="F102" s="458"/>
      <c r="G102" s="458"/>
      <c r="H102" s="459"/>
      <c r="I102" s="15" t="s">
        <v>19</v>
      </c>
      <c r="J102" s="14">
        <v>0</v>
      </c>
      <c r="K102" s="259">
        <v>0</v>
      </c>
      <c r="L102" s="6">
        <v>0</v>
      </c>
      <c r="M102" s="35">
        <v>0</v>
      </c>
      <c r="N102" s="142" t="s">
        <v>872</v>
      </c>
    </row>
    <row r="103" spans="1:14" s="3" customFormat="1" ht="12" x14ac:dyDescent="0.2">
      <c r="A103" s="14" t="s">
        <v>139</v>
      </c>
      <c r="B103" s="457" t="s">
        <v>140</v>
      </c>
      <c r="C103" s="458"/>
      <c r="D103" s="458"/>
      <c r="E103" s="458"/>
      <c r="F103" s="458"/>
      <c r="G103" s="458"/>
      <c r="H103" s="459"/>
      <c r="I103" s="15" t="s">
        <v>19</v>
      </c>
      <c r="J103" s="14">
        <v>0</v>
      </c>
      <c r="K103" s="259">
        <v>0</v>
      </c>
      <c r="L103" s="6">
        <v>0</v>
      </c>
      <c r="M103" s="35">
        <v>0</v>
      </c>
      <c r="N103" s="142" t="s">
        <v>872</v>
      </c>
    </row>
    <row r="104" spans="1:14" s="3" customFormat="1" ht="12" x14ac:dyDescent="0.2">
      <c r="A104" s="14" t="s">
        <v>141</v>
      </c>
      <c r="B104" s="457" t="s">
        <v>142</v>
      </c>
      <c r="C104" s="458"/>
      <c r="D104" s="458"/>
      <c r="E104" s="458"/>
      <c r="F104" s="458"/>
      <c r="G104" s="458"/>
      <c r="H104" s="459"/>
      <c r="I104" s="15" t="s">
        <v>19</v>
      </c>
      <c r="J104" s="14">
        <v>0</v>
      </c>
      <c r="K104" s="259">
        <v>0</v>
      </c>
      <c r="L104" s="6">
        <v>0</v>
      </c>
      <c r="M104" s="35">
        <v>0</v>
      </c>
      <c r="N104" s="142" t="s">
        <v>872</v>
      </c>
    </row>
    <row r="105" spans="1:14" s="3" customFormat="1" ht="12" x14ac:dyDescent="0.2">
      <c r="A105" s="14" t="s">
        <v>143</v>
      </c>
      <c r="B105" s="481" t="s">
        <v>144</v>
      </c>
      <c r="C105" s="482"/>
      <c r="D105" s="482"/>
      <c r="E105" s="482"/>
      <c r="F105" s="482"/>
      <c r="G105" s="482"/>
      <c r="H105" s="483"/>
      <c r="I105" s="15" t="s">
        <v>19</v>
      </c>
      <c r="J105" s="14">
        <v>0</v>
      </c>
      <c r="K105" s="259">
        <v>0</v>
      </c>
      <c r="L105" s="6">
        <v>0</v>
      </c>
      <c r="M105" s="35">
        <v>0</v>
      </c>
      <c r="N105" s="142" t="s">
        <v>872</v>
      </c>
    </row>
    <row r="106" spans="1:14" s="3" customFormat="1" ht="12" x14ac:dyDescent="0.2">
      <c r="A106" s="14" t="s">
        <v>145</v>
      </c>
      <c r="B106" s="457" t="s">
        <v>146</v>
      </c>
      <c r="C106" s="458"/>
      <c r="D106" s="458"/>
      <c r="E106" s="458"/>
      <c r="F106" s="458"/>
      <c r="G106" s="458"/>
      <c r="H106" s="459"/>
      <c r="I106" s="15" t="s">
        <v>19</v>
      </c>
      <c r="J106" s="14">
        <v>0</v>
      </c>
      <c r="K106" s="259">
        <v>0</v>
      </c>
      <c r="L106" s="6">
        <v>0</v>
      </c>
      <c r="M106" s="35">
        <v>0</v>
      </c>
      <c r="N106" s="142" t="s">
        <v>872</v>
      </c>
    </row>
    <row r="107" spans="1:14" s="3" customFormat="1" ht="12" x14ac:dyDescent="0.2">
      <c r="A107" s="14" t="s">
        <v>147</v>
      </c>
      <c r="B107" s="463" t="s">
        <v>102</v>
      </c>
      <c r="C107" s="464"/>
      <c r="D107" s="464"/>
      <c r="E107" s="464"/>
      <c r="F107" s="464"/>
      <c r="G107" s="464"/>
      <c r="H107" s="465"/>
      <c r="I107" s="15" t="s">
        <v>19</v>
      </c>
      <c r="J107" s="14">
        <f>J112</f>
        <v>0</v>
      </c>
      <c r="K107" s="259">
        <v>0</v>
      </c>
      <c r="L107" s="6">
        <v>0</v>
      </c>
      <c r="M107" s="35">
        <v>0</v>
      </c>
      <c r="N107" s="142" t="s">
        <v>872</v>
      </c>
    </row>
    <row r="108" spans="1:14" s="3" customFormat="1" ht="12" x14ac:dyDescent="0.2">
      <c r="A108" s="14" t="s">
        <v>148</v>
      </c>
      <c r="B108" s="457" t="s">
        <v>149</v>
      </c>
      <c r="C108" s="458"/>
      <c r="D108" s="458"/>
      <c r="E108" s="458"/>
      <c r="F108" s="458"/>
      <c r="G108" s="458"/>
      <c r="H108" s="459"/>
      <c r="I108" s="15" t="s">
        <v>19</v>
      </c>
      <c r="J108" s="14">
        <v>0</v>
      </c>
      <c r="K108" s="259">
        <v>0</v>
      </c>
      <c r="L108" s="6">
        <v>0</v>
      </c>
      <c r="M108" s="35">
        <v>0</v>
      </c>
      <c r="N108" s="142" t="s">
        <v>872</v>
      </c>
    </row>
    <row r="109" spans="1:14" s="3" customFormat="1" ht="12" x14ac:dyDescent="0.2">
      <c r="A109" s="14" t="s">
        <v>150</v>
      </c>
      <c r="B109" s="457" t="s">
        <v>151</v>
      </c>
      <c r="C109" s="458"/>
      <c r="D109" s="458"/>
      <c r="E109" s="458"/>
      <c r="F109" s="458"/>
      <c r="G109" s="458"/>
      <c r="H109" s="459"/>
      <c r="I109" s="15" t="s">
        <v>19</v>
      </c>
      <c r="J109" s="14">
        <v>0</v>
      </c>
      <c r="K109" s="259">
        <v>0</v>
      </c>
      <c r="L109" s="6">
        <v>0</v>
      </c>
      <c r="M109" s="35">
        <v>0</v>
      </c>
      <c r="N109" s="142" t="s">
        <v>872</v>
      </c>
    </row>
    <row r="110" spans="1:14" s="3" customFormat="1" ht="12" x14ac:dyDescent="0.2">
      <c r="A110" s="14" t="s">
        <v>152</v>
      </c>
      <c r="B110" s="457" t="s">
        <v>153</v>
      </c>
      <c r="C110" s="458"/>
      <c r="D110" s="458"/>
      <c r="E110" s="458"/>
      <c r="F110" s="458"/>
      <c r="G110" s="458"/>
      <c r="H110" s="459"/>
      <c r="I110" s="15" t="s">
        <v>19</v>
      </c>
      <c r="J110" s="14">
        <v>0</v>
      </c>
      <c r="K110" s="259">
        <v>0</v>
      </c>
      <c r="L110" s="6">
        <v>0</v>
      </c>
      <c r="M110" s="35">
        <v>0</v>
      </c>
      <c r="N110" s="142" t="s">
        <v>872</v>
      </c>
    </row>
    <row r="111" spans="1:14" s="3" customFormat="1" ht="12" x14ac:dyDescent="0.2">
      <c r="A111" s="14" t="s">
        <v>154</v>
      </c>
      <c r="B111" s="481" t="s">
        <v>144</v>
      </c>
      <c r="C111" s="482"/>
      <c r="D111" s="482"/>
      <c r="E111" s="482"/>
      <c r="F111" s="482"/>
      <c r="G111" s="482"/>
      <c r="H111" s="483"/>
      <c r="I111" s="15" t="s">
        <v>19</v>
      </c>
      <c r="J111" s="14">
        <v>0</v>
      </c>
      <c r="K111" s="259">
        <v>0</v>
      </c>
      <c r="L111" s="6">
        <v>0</v>
      </c>
      <c r="M111" s="35">
        <v>0</v>
      </c>
      <c r="N111" s="142" t="s">
        <v>872</v>
      </c>
    </row>
    <row r="112" spans="1:14" s="3" customFormat="1" ht="12" x14ac:dyDescent="0.2">
      <c r="A112" s="14" t="s">
        <v>155</v>
      </c>
      <c r="B112" s="457" t="s">
        <v>156</v>
      </c>
      <c r="C112" s="458"/>
      <c r="D112" s="458"/>
      <c r="E112" s="458"/>
      <c r="F112" s="458"/>
      <c r="G112" s="458"/>
      <c r="H112" s="459"/>
      <c r="I112" s="15" t="s">
        <v>19</v>
      </c>
      <c r="J112" s="14">
        <v>0</v>
      </c>
      <c r="K112" s="259">
        <v>0</v>
      </c>
      <c r="L112" s="6">
        <v>0</v>
      </c>
      <c r="M112" s="35">
        <v>0</v>
      </c>
      <c r="N112" s="142" t="s">
        <v>872</v>
      </c>
    </row>
    <row r="113" spans="1:14" s="3" customFormat="1" ht="12" x14ac:dyDescent="0.2">
      <c r="A113" s="14" t="s">
        <v>157</v>
      </c>
      <c r="B113" s="475" t="s">
        <v>158</v>
      </c>
      <c r="C113" s="476"/>
      <c r="D113" s="476"/>
      <c r="E113" s="476"/>
      <c r="F113" s="476"/>
      <c r="G113" s="476"/>
      <c r="H113" s="477"/>
      <c r="I113" s="15" t="s">
        <v>19</v>
      </c>
      <c r="J113" s="147">
        <f>J85+J100</f>
        <v>12.435299999999984</v>
      </c>
      <c r="K113" s="259">
        <v>0</v>
      </c>
      <c r="L113" s="6">
        <v>0</v>
      </c>
      <c r="M113" s="35">
        <v>0</v>
      </c>
      <c r="N113" s="142" t="s">
        <v>872</v>
      </c>
    </row>
    <row r="114" spans="1:14" s="3" customFormat="1" ht="24" customHeight="1" x14ac:dyDescent="0.2">
      <c r="A114" s="14" t="s">
        <v>159</v>
      </c>
      <c r="B114" s="466" t="s">
        <v>160</v>
      </c>
      <c r="C114" s="467"/>
      <c r="D114" s="467"/>
      <c r="E114" s="467"/>
      <c r="F114" s="467"/>
      <c r="G114" s="467"/>
      <c r="H114" s="468"/>
      <c r="I114" s="15" t="s">
        <v>19</v>
      </c>
      <c r="J114" s="14">
        <v>0</v>
      </c>
      <c r="K114" s="259">
        <v>0</v>
      </c>
      <c r="L114" s="6">
        <v>0</v>
      </c>
      <c r="M114" s="35">
        <v>0</v>
      </c>
      <c r="N114" s="142" t="s">
        <v>872</v>
      </c>
    </row>
    <row r="115" spans="1:14" s="3" customFormat="1" ht="24" customHeight="1" x14ac:dyDescent="0.2">
      <c r="A115" s="14" t="s">
        <v>161</v>
      </c>
      <c r="B115" s="454" t="s">
        <v>23</v>
      </c>
      <c r="C115" s="455"/>
      <c r="D115" s="455"/>
      <c r="E115" s="455"/>
      <c r="F115" s="455"/>
      <c r="G115" s="455"/>
      <c r="H115" s="456"/>
      <c r="I115" s="15" t="s">
        <v>19</v>
      </c>
      <c r="J115" s="14">
        <v>0</v>
      </c>
      <c r="K115" s="259">
        <v>0</v>
      </c>
      <c r="L115" s="6">
        <v>0</v>
      </c>
      <c r="M115" s="35">
        <v>0</v>
      </c>
      <c r="N115" s="142" t="s">
        <v>872</v>
      </c>
    </row>
    <row r="116" spans="1:14" s="3" customFormat="1" ht="24" customHeight="1" x14ac:dyDescent="0.2">
      <c r="A116" s="14" t="s">
        <v>162</v>
      </c>
      <c r="B116" s="454" t="s">
        <v>25</v>
      </c>
      <c r="C116" s="455"/>
      <c r="D116" s="455"/>
      <c r="E116" s="455"/>
      <c r="F116" s="455"/>
      <c r="G116" s="455"/>
      <c r="H116" s="456"/>
      <c r="I116" s="15" t="s">
        <v>19</v>
      </c>
      <c r="J116" s="14">
        <v>0</v>
      </c>
      <c r="K116" s="259">
        <v>0</v>
      </c>
      <c r="L116" s="6">
        <v>0</v>
      </c>
      <c r="M116" s="35">
        <v>0</v>
      </c>
      <c r="N116" s="142" t="s">
        <v>872</v>
      </c>
    </row>
    <row r="117" spans="1:14" s="3" customFormat="1" ht="24" customHeight="1" x14ac:dyDescent="0.2">
      <c r="A117" s="14" t="s">
        <v>163</v>
      </c>
      <c r="B117" s="454" t="s">
        <v>27</v>
      </c>
      <c r="C117" s="455"/>
      <c r="D117" s="455"/>
      <c r="E117" s="455"/>
      <c r="F117" s="455"/>
      <c r="G117" s="455"/>
      <c r="H117" s="456"/>
      <c r="I117" s="15" t="s">
        <v>19</v>
      </c>
      <c r="J117" s="14">
        <v>0</v>
      </c>
      <c r="K117" s="259">
        <v>0</v>
      </c>
      <c r="L117" s="6">
        <v>0</v>
      </c>
      <c r="M117" s="35">
        <v>0</v>
      </c>
      <c r="N117" s="142" t="s">
        <v>872</v>
      </c>
    </row>
    <row r="118" spans="1:14" s="3" customFormat="1" ht="12" x14ac:dyDescent="0.2">
      <c r="A118" s="14" t="s">
        <v>164</v>
      </c>
      <c r="B118" s="463" t="s">
        <v>29</v>
      </c>
      <c r="C118" s="464"/>
      <c r="D118" s="464"/>
      <c r="E118" s="464"/>
      <c r="F118" s="464"/>
      <c r="G118" s="464"/>
      <c r="H118" s="465"/>
      <c r="I118" s="15" t="s">
        <v>19</v>
      </c>
      <c r="J118" s="14">
        <v>0</v>
      </c>
      <c r="K118" s="259">
        <v>0</v>
      </c>
      <c r="L118" s="6">
        <v>0</v>
      </c>
      <c r="M118" s="35">
        <v>0</v>
      </c>
      <c r="N118" s="142" t="s">
        <v>872</v>
      </c>
    </row>
    <row r="119" spans="1:14" s="3" customFormat="1" ht="12" x14ac:dyDescent="0.2">
      <c r="A119" s="14" t="s">
        <v>165</v>
      </c>
      <c r="B119" s="463" t="s">
        <v>31</v>
      </c>
      <c r="C119" s="464"/>
      <c r="D119" s="464"/>
      <c r="E119" s="464"/>
      <c r="F119" s="464"/>
      <c r="G119" s="464"/>
      <c r="H119" s="465"/>
      <c r="I119" s="15" t="s">
        <v>19</v>
      </c>
      <c r="J119" s="14">
        <v>0</v>
      </c>
      <c r="K119" s="259">
        <v>0</v>
      </c>
      <c r="L119" s="6">
        <v>0</v>
      </c>
      <c r="M119" s="35">
        <v>0</v>
      </c>
      <c r="N119" s="142" t="s">
        <v>872</v>
      </c>
    </row>
    <row r="120" spans="1:14" s="3" customFormat="1" ht="12" x14ac:dyDescent="0.2">
      <c r="A120" s="14" t="s">
        <v>166</v>
      </c>
      <c r="B120" s="463" t="s">
        <v>33</v>
      </c>
      <c r="C120" s="464"/>
      <c r="D120" s="464"/>
      <c r="E120" s="464"/>
      <c r="F120" s="464"/>
      <c r="G120" s="464"/>
      <c r="H120" s="465"/>
      <c r="I120" s="15" t="s">
        <v>19</v>
      </c>
      <c r="J120" s="14">
        <v>0</v>
      </c>
      <c r="K120" s="259">
        <v>0</v>
      </c>
      <c r="L120" s="6">
        <v>0</v>
      </c>
      <c r="M120" s="35">
        <v>0</v>
      </c>
      <c r="N120" s="142" t="s">
        <v>872</v>
      </c>
    </row>
    <row r="121" spans="1:14" s="3" customFormat="1" ht="12" x14ac:dyDescent="0.2">
      <c r="A121" s="14" t="s">
        <v>167</v>
      </c>
      <c r="B121" s="463" t="s">
        <v>35</v>
      </c>
      <c r="C121" s="464"/>
      <c r="D121" s="464"/>
      <c r="E121" s="464"/>
      <c r="F121" s="464"/>
      <c r="G121" s="464"/>
      <c r="H121" s="465"/>
      <c r="I121" s="15" t="s">
        <v>19</v>
      </c>
      <c r="J121" s="14">
        <v>0</v>
      </c>
      <c r="K121" s="259">
        <v>0</v>
      </c>
      <c r="L121" s="6">
        <v>0</v>
      </c>
      <c r="M121" s="35">
        <v>0</v>
      </c>
      <c r="N121" s="142" t="s">
        <v>872</v>
      </c>
    </row>
    <row r="122" spans="1:14" s="3" customFormat="1" ht="12" x14ac:dyDescent="0.2">
      <c r="A122" s="14" t="s">
        <v>168</v>
      </c>
      <c r="B122" s="463" t="s">
        <v>37</v>
      </c>
      <c r="C122" s="464"/>
      <c r="D122" s="464"/>
      <c r="E122" s="464"/>
      <c r="F122" s="464"/>
      <c r="G122" s="464"/>
      <c r="H122" s="465"/>
      <c r="I122" s="15" t="s">
        <v>19</v>
      </c>
      <c r="J122" s="14">
        <v>0</v>
      </c>
      <c r="K122" s="259">
        <v>0</v>
      </c>
      <c r="L122" s="6">
        <v>0</v>
      </c>
      <c r="M122" s="35">
        <v>0</v>
      </c>
      <c r="N122" s="142" t="s">
        <v>872</v>
      </c>
    </row>
    <row r="123" spans="1:14" s="3" customFormat="1" ht="12" x14ac:dyDescent="0.2">
      <c r="A123" s="14" t="s">
        <v>169</v>
      </c>
      <c r="B123" s="463" t="s">
        <v>39</v>
      </c>
      <c r="C123" s="464"/>
      <c r="D123" s="464"/>
      <c r="E123" s="464"/>
      <c r="F123" s="464"/>
      <c r="G123" s="464"/>
      <c r="H123" s="465"/>
      <c r="I123" s="15" t="s">
        <v>19</v>
      </c>
      <c r="J123" s="14">
        <v>0</v>
      </c>
      <c r="K123" s="259">
        <v>0</v>
      </c>
      <c r="L123" s="6">
        <v>0</v>
      </c>
      <c r="M123" s="35">
        <v>0</v>
      </c>
      <c r="N123" s="142" t="s">
        <v>872</v>
      </c>
    </row>
    <row r="124" spans="1:14" s="3" customFormat="1" ht="24" customHeight="1" x14ac:dyDescent="0.2">
      <c r="A124" s="14" t="s">
        <v>170</v>
      </c>
      <c r="B124" s="466" t="s">
        <v>41</v>
      </c>
      <c r="C124" s="467"/>
      <c r="D124" s="467"/>
      <c r="E124" s="467"/>
      <c r="F124" s="467"/>
      <c r="G124" s="467"/>
      <c r="H124" s="468"/>
      <c r="I124" s="15" t="s">
        <v>19</v>
      </c>
      <c r="J124" s="14">
        <v>0</v>
      </c>
      <c r="K124" s="259">
        <v>0</v>
      </c>
      <c r="L124" s="6">
        <v>0</v>
      </c>
      <c r="M124" s="35">
        <v>0</v>
      </c>
      <c r="N124" s="142" t="s">
        <v>872</v>
      </c>
    </row>
    <row r="125" spans="1:14" s="3" customFormat="1" ht="12" x14ac:dyDescent="0.2">
      <c r="A125" s="14" t="s">
        <v>171</v>
      </c>
      <c r="B125" s="457" t="s">
        <v>43</v>
      </c>
      <c r="C125" s="458"/>
      <c r="D125" s="458"/>
      <c r="E125" s="458"/>
      <c r="F125" s="458"/>
      <c r="G125" s="458"/>
      <c r="H125" s="459"/>
      <c r="I125" s="15" t="s">
        <v>19</v>
      </c>
      <c r="J125" s="14">
        <v>0</v>
      </c>
      <c r="K125" s="259">
        <v>0</v>
      </c>
      <c r="L125" s="6">
        <v>0</v>
      </c>
      <c r="M125" s="35">
        <v>0</v>
      </c>
      <c r="N125" s="142" t="s">
        <v>872</v>
      </c>
    </row>
    <row r="126" spans="1:14" s="3" customFormat="1" ht="12" x14ac:dyDescent="0.2">
      <c r="A126" s="14" t="s">
        <v>172</v>
      </c>
      <c r="B126" s="457" t="s">
        <v>45</v>
      </c>
      <c r="C126" s="458"/>
      <c r="D126" s="458"/>
      <c r="E126" s="458"/>
      <c r="F126" s="458"/>
      <c r="G126" s="458"/>
      <c r="H126" s="459"/>
      <c r="I126" s="15" t="s">
        <v>19</v>
      </c>
      <c r="J126" s="14">
        <v>0</v>
      </c>
      <c r="K126" s="259">
        <v>0</v>
      </c>
      <c r="L126" s="6">
        <v>0</v>
      </c>
      <c r="M126" s="35">
        <v>0</v>
      </c>
      <c r="N126" s="142" t="s">
        <v>872</v>
      </c>
    </row>
    <row r="127" spans="1:14" s="3" customFormat="1" ht="12" x14ac:dyDescent="0.2">
      <c r="A127" s="14" t="s">
        <v>173</v>
      </c>
      <c r="B127" s="463" t="s">
        <v>47</v>
      </c>
      <c r="C127" s="464"/>
      <c r="D127" s="464"/>
      <c r="E127" s="464"/>
      <c r="F127" s="464"/>
      <c r="G127" s="464"/>
      <c r="H127" s="465"/>
      <c r="I127" s="15" t="s">
        <v>19</v>
      </c>
      <c r="J127" s="14">
        <v>0</v>
      </c>
      <c r="K127" s="259">
        <v>0</v>
      </c>
      <c r="L127" s="6">
        <v>0</v>
      </c>
      <c r="M127" s="35">
        <v>0</v>
      </c>
      <c r="N127" s="142" t="s">
        <v>872</v>
      </c>
    </row>
    <row r="128" spans="1:14" s="3" customFormat="1" ht="12" x14ac:dyDescent="0.2">
      <c r="A128" s="14" t="s">
        <v>174</v>
      </c>
      <c r="B128" s="475" t="s">
        <v>175</v>
      </c>
      <c r="C128" s="476"/>
      <c r="D128" s="476"/>
      <c r="E128" s="476"/>
      <c r="F128" s="476"/>
      <c r="G128" s="476"/>
      <c r="H128" s="477"/>
      <c r="I128" s="15" t="s">
        <v>19</v>
      </c>
      <c r="J128" s="187">
        <v>0</v>
      </c>
      <c r="K128" s="259">
        <v>0</v>
      </c>
      <c r="L128" s="6">
        <v>0</v>
      </c>
      <c r="M128" s="35">
        <v>0</v>
      </c>
      <c r="N128" s="142" t="s">
        <v>872</v>
      </c>
    </row>
    <row r="129" spans="1:15" s="3" customFormat="1" ht="12" x14ac:dyDescent="0.2">
      <c r="A129" s="14" t="s">
        <v>176</v>
      </c>
      <c r="B129" s="463" t="s">
        <v>21</v>
      </c>
      <c r="C129" s="464"/>
      <c r="D129" s="464"/>
      <c r="E129" s="464"/>
      <c r="F129" s="464"/>
      <c r="G129" s="464"/>
      <c r="H129" s="465"/>
      <c r="I129" s="15" t="s">
        <v>19</v>
      </c>
      <c r="J129" s="14">
        <v>0</v>
      </c>
      <c r="K129" s="259">
        <v>0</v>
      </c>
      <c r="L129" s="6">
        <v>0</v>
      </c>
      <c r="M129" s="35">
        <v>0</v>
      </c>
      <c r="N129" s="142" t="s">
        <v>872</v>
      </c>
    </row>
    <row r="130" spans="1:15" s="3" customFormat="1" ht="24" customHeight="1" x14ac:dyDescent="0.2">
      <c r="A130" s="14" t="s">
        <v>177</v>
      </c>
      <c r="B130" s="454" t="s">
        <v>23</v>
      </c>
      <c r="C130" s="455"/>
      <c r="D130" s="455"/>
      <c r="E130" s="455"/>
      <c r="F130" s="455"/>
      <c r="G130" s="455"/>
      <c r="H130" s="456"/>
      <c r="I130" s="15" t="s">
        <v>19</v>
      </c>
      <c r="J130" s="14">
        <v>0</v>
      </c>
      <c r="K130" s="259">
        <v>0</v>
      </c>
      <c r="L130" s="6">
        <v>0</v>
      </c>
      <c r="M130" s="35">
        <v>0</v>
      </c>
      <c r="N130" s="142" t="s">
        <v>872</v>
      </c>
    </row>
    <row r="131" spans="1:15" s="3" customFormat="1" ht="24" customHeight="1" x14ac:dyDescent="0.2">
      <c r="A131" s="14" t="s">
        <v>178</v>
      </c>
      <c r="B131" s="454" t="s">
        <v>25</v>
      </c>
      <c r="C131" s="455"/>
      <c r="D131" s="455"/>
      <c r="E131" s="455"/>
      <c r="F131" s="455"/>
      <c r="G131" s="455"/>
      <c r="H131" s="456"/>
      <c r="I131" s="15" t="s">
        <v>19</v>
      </c>
      <c r="J131" s="14">
        <v>0</v>
      </c>
      <c r="K131" s="259">
        <v>0</v>
      </c>
      <c r="L131" s="6">
        <v>0</v>
      </c>
      <c r="M131" s="35">
        <v>0</v>
      </c>
      <c r="N131" s="142" t="s">
        <v>872</v>
      </c>
    </row>
    <row r="132" spans="1:15" s="3" customFormat="1" ht="24" customHeight="1" x14ac:dyDescent="0.2">
      <c r="A132" s="14" t="s">
        <v>179</v>
      </c>
      <c r="B132" s="454" t="s">
        <v>27</v>
      </c>
      <c r="C132" s="455"/>
      <c r="D132" s="455"/>
      <c r="E132" s="455"/>
      <c r="F132" s="455"/>
      <c r="G132" s="455"/>
      <c r="H132" s="456"/>
      <c r="I132" s="15" t="s">
        <v>19</v>
      </c>
      <c r="J132" s="14">
        <v>0</v>
      </c>
      <c r="K132" s="259">
        <v>0</v>
      </c>
      <c r="L132" s="6">
        <v>0</v>
      </c>
      <c r="M132" s="35">
        <v>0</v>
      </c>
      <c r="N132" s="142" t="s">
        <v>872</v>
      </c>
    </row>
    <row r="133" spans="1:15" s="3" customFormat="1" ht="12" x14ac:dyDescent="0.2">
      <c r="A133" s="14" t="s">
        <v>180</v>
      </c>
      <c r="B133" s="463" t="s">
        <v>181</v>
      </c>
      <c r="C133" s="464"/>
      <c r="D133" s="464"/>
      <c r="E133" s="464"/>
      <c r="F133" s="464"/>
      <c r="G133" s="464"/>
      <c r="H133" s="465"/>
      <c r="I133" s="15" t="s">
        <v>19</v>
      </c>
      <c r="J133" s="14">
        <v>0</v>
      </c>
      <c r="K133" s="259">
        <v>0</v>
      </c>
      <c r="L133" s="6">
        <v>0</v>
      </c>
      <c r="M133" s="35">
        <v>0</v>
      </c>
      <c r="N133" s="142" t="s">
        <v>872</v>
      </c>
    </row>
    <row r="134" spans="1:15" s="3" customFormat="1" ht="12" x14ac:dyDescent="0.2">
      <c r="A134" s="14" t="s">
        <v>182</v>
      </c>
      <c r="B134" s="463" t="s">
        <v>183</v>
      </c>
      <c r="C134" s="464"/>
      <c r="D134" s="464"/>
      <c r="E134" s="464"/>
      <c r="F134" s="464"/>
      <c r="G134" s="464"/>
      <c r="H134" s="465"/>
      <c r="I134" s="15" t="s">
        <v>19</v>
      </c>
      <c r="J134" s="14">
        <v>0</v>
      </c>
      <c r="K134" s="259">
        <v>0</v>
      </c>
      <c r="L134" s="6">
        <v>0</v>
      </c>
      <c r="M134" s="35">
        <v>0</v>
      </c>
      <c r="N134" s="142" t="s">
        <v>872</v>
      </c>
    </row>
    <row r="135" spans="1:15" s="3" customFormat="1" ht="12" x14ac:dyDescent="0.2">
      <c r="A135" s="14" t="s">
        <v>184</v>
      </c>
      <c r="B135" s="463" t="s">
        <v>185</v>
      </c>
      <c r="C135" s="464"/>
      <c r="D135" s="464"/>
      <c r="E135" s="464"/>
      <c r="F135" s="464"/>
      <c r="G135" s="464"/>
      <c r="H135" s="465"/>
      <c r="I135" s="15" t="s">
        <v>19</v>
      </c>
      <c r="J135" s="14">
        <v>0</v>
      </c>
      <c r="K135" s="259">
        <v>0</v>
      </c>
      <c r="L135" s="6">
        <v>0</v>
      </c>
      <c r="M135" s="35">
        <v>0</v>
      </c>
      <c r="N135" s="142" t="s">
        <v>872</v>
      </c>
    </row>
    <row r="136" spans="1:15" s="3" customFormat="1" ht="12" x14ac:dyDescent="0.2">
      <c r="A136" s="14" t="s">
        <v>186</v>
      </c>
      <c r="B136" s="463" t="s">
        <v>187</v>
      </c>
      <c r="C136" s="464"/>
      <c r="D136" s="464"/>
      <c r="E136" s="464"/>
      <c r="F136" s="464"/>
      <c r="G136" s="464"/>
      <c r="H136" s="465"/>
      <c r="I136" s="15" t="s">
        <v>19</v>
      </c>
      <c r="J136" s="14">
        <v>0</v>
      </c>
      <c r="K136" s="259">
        <v>0</v>
      </c>
      <c r="L136" s="6">
        <v>0</v>
      </c>
      <c r="M136" s="35">
        <v>0</v>
      </c>
      <c r="N136" s="142" t="s">
        <v>872</v>
      </c>
    </row>
    <row r="137" spans="1:15" s="3" customFormat="1" ht="12" x14ac:dyDescent="0.2">
      <c r="A137" s="14" t="s">
        <v>188</v>
      </c>
      <c r="B137" s="463" t="s">
        <v>189</v>
      </c>
      <c r="C137" s="464"/>
      <c r="D137" s="464"/>
      <c r="E137" s="464"/>
      <c r="F137" s="464"/>
      <c r="G137" s="464"/>
      <c r="H137" s="465"/>
      <c r="I137" s="15" t="s">
        <v>19</v>
      </c>
      <c r="J137" s="14">
        <v>0</v>
      </c>
      <c r="K137" s="259">
        <v>0</v>
      </c>
      <c r="L137" s="6">
        <v>0</v>
      </c>
      <c r="M137" s="35">
        <v>0</v>
      </c>
      <c r="N137" s="142" t="s">
        <v>872</v>
      </c>
    </row>
    <row r="138" spans="1:15" s="3" customFormat="1" ht="12" x14ac:dyDescent="0.2">
      <c r="A138" s="14" t="s">
        <v>190</v>
      </c>
      <c r="B138" s="463" t="s">
        <v>191</v>
      </c>
      <c r="C138" s="464"/>
      <c r="D138" s="464"/>
      <c r="E138" s="464"/>
      <c r="F138" s="464"/>
      <c r="G138" s="464"/>
      <c r="H138" s="465"/>
      <c r="I138" s="15" t="s">
        <v>19</v>
      </c>
      <c r="J138" s="14">
        <v>0</v>
      </c>
      <c r="K138" s="259">
        <v>0</v>
      </c>
      <c r="L138" s="6">
        <v>0</v>
      </c>
      <c r="M138" s="35">
        <v>0</v>
      </c>
      <c r="N138" s="142" t="s">
        <v>872</v>
      </c>
    </row>
    <row r="139" spans="1:15" s="3" customFormat="1" ht="24" customHeight="1" x14ac:dyDescent="0.2">
      <c r="A139" s="14" t="s">
        <v>192</v>
      </c>
      <c r="B139" s="466" t="s">
        <v>41</v>
      </c>
      <c r="C139" s="467"/>
      <c r="D139" s="467"/>
      <c r="E139" s="467"/>
      <c r="F139" s="467"/>
      <c r="G139" s="467"/>
      <c r="H139" s="468"/>
      <c r="I139" s="15" t="s">
        <v>19</v>
      </c>
      <c r="J139" s="14">
        <v>0</v>
      </c>
      <c r="K139" s="259">
        <v>0</v>
      </c>
      <c r="L139" s="6">
        <v>0</v>
      </c>
      <c r="M139" s="35">
        <v>0</v>
      </c>
      <c r="N139" s="142" t="s">
        <v>872</v>
      </c>
    </row>
    <row r="140" spans="1:15" s="3" customFormat="1" ht="12" x14ac:dyDescent="0.2">
      <c r="A140" s="14" t="s">
        <v>193</v>
      </c>
      <c r="B140" s="457" t="s">
        <v>43</v>
      </c>
      <c r="C140" s="458"/>
      <c r="D140" s="458"/>
      <c r="E140" s="458"/>
      <c r="F140" s="458"/>
      <c r="G140" s="458"/>
      <c r="H140" s="459"/>
      <c r="I140" s="15" t="s">
        <v>19</v>
      </c>
      <c r="J140" s="14">
        <v>0</v>
      </c>
      <c r="K140" s="259">
        <v>0</v>
      </c>
      <c r="L140" s="6">
        <v>0</v>
      </c>
      <c r="M140" s="35">
        <v>0</v>
      </c>
      <c r="N140" s="142" t="s">
        <v>872</v>
      </c>
    </row>
    <row r="141" spans="1:15" s="3" customFormat="1" ht="12" x14ac:dyDescent="0.2">
      <c r="A141" s="14" t="s">
        <v>194</v>
      </c>
      <c r="B141" s="457" t="s">
        <v>45</v>
      </c>
      <c r="C141" s="458"/>
      <c r="D141" s="458"/>
      <c r="E141" s="458"/>
      <c r="F141" s="458"/>
      <c r="G141" s="458"/>
      <c r="H141" s="459"/>
      <c r="I141" s="15" t="s">
        <v>19</v>
      </c>
      <c r="J141" s="14">
        <v>0</v>
      </c>
      <c r="K141" s="259">
        <v>0</v>
      </c>
      <c r="L141" s="6">
        <v>0</v>
      </c>
      <c r="M141" s="35">
        <v>0</v>
      </c>
      <c r="N141" s="142" t="s">
        <v>872</v>
      </c>
    </row>
    <row r="142" spans="1:15" s="3" customFormat="1" ht="12" x14ac:dyDescent="0.2">
      <c r="A142" s="14" t="s">
        <v>195</v>
      </c>
      <c r="B142" s="463" t="s">
        <v>196</v>
      </c>
      <c r="C142" s="464"/>
      <c r="D142" s="464"/>
      <c r="E142" s="464"/>
      <c r="F142" s="464"/>
      <c r="G142" s="464"/>
      <c r="H142" s="465"/>
      <c r="I142" s="15" t="s">
        <v>19</v>
      </c>
      <c r="J142" s="14">
        <v>0</v>
      </c>
      <c r="K142" s="259">
        <v>0</v>
      </c>
      <c r="L142" s="6">
        <v>0</v>
      </c>
      <c r="M142" s="35">
        <v>0</v>
      </c>
      <c r="N142" s="142" t="s">
        <v>872</v>
      </c>
    </row>
    <row r="143" spans="1:15" s="3" customFormat="1" ht="12" x14ac:dyDescent="0.2">
      <c r="A143" s="14" t="s">
        <v>197</v>
      </c>
      <c r="B143" s="475" t="s">
        <v>198</v>
      </c>
      <c r="C143" s="476"/>
      <c r="D143" s="476"/>
      <c r="E143" s="476"/>
      <c r="F143" s="476"/>
      <c r="G143" s="476"/>
      <c r="H143" s="477"/>
      <c r="I143" s="15" t="s">
        <v>19</v>
      </c>
      <c r="J143" s="147">
        <f>J113-J128</f>
        <v>12.435299999999984</v>
      </c>
      <c r="K143" s="259">
        <v>0</v>
      </c>
      <c r="L143" s="6">
        <v>0</v>
      </c>
      <c r="M143" s="35">
        <v>0</v>
      </c>
      <c r="N143" s="142" t="s">
        <v>872</v>
      </c>
      <c r="O143" s="169"/>
    </row>
    <row r="144" spans="1:15" s="3" customFormat="1" ht="12" x14ac:dyDescent="0.2">
      <c r="A144" s="14" t="s">
        <v>199</v>
      </c>
      <c r="B144" s="463" t="s">
        <v>21</v>
      </c>
      <c r="C144" s="464"/>
      <c r="D144" s="464"/>
      <c r="E144" s="464"/>
      <c r="F144" s="464"/>
      <c r="G144" s="464"/>
      <c r="H144" s="465"/>
      <c r="I144" s="15" t="s">
        <v>19</v>
      </c>
      <c r="J144" s="14">
        <v>0</v>
      </c>
      <c r="K144" s="259">
        <v>0</v>
      </c>
      <c r="L144" s="6">
        <v>0</v>
      </c>
      <c r="M144" s="35">
        <v>0</v>
      </c>
      <c r="N144" s="142" t="s">
        <v>872</v>
      </c>
    </row>
    <row r="145" spans="1:14" s="3" customFormat="1" ht="24" customHeight="1" x14ac:dyDescent="0.2">
      <c r="A145" s="14" t="s">
        <v>200</v>
      </c>
      <c r="B145" s="454" t="s">
        <v>23</v>
      </c>
      <c r="C145" s="455"/>
      <c r="D145" s="455"/>
      <c r="E145" s="455"/>
      <c r="F145" s="455"/>
      <c r="G145" s="455"/>
      <c r="H145" s="456"/>
      <c r="I145" s="15" t="s">
        <v>19</v>
      </c>
      <c r="J145" s="14">
        <v>0</v>
      </c>
      <c r="K145" s="259">
        <v>0</v>
      </c>
      <c r="L145" s="6">
        <v>0</v>
      </c>
      <c r="M145" s="35">
        <v>0</v>
      </c>
      <c r="N145" s="142" t="s">
        <v>872</v>
      </c>
    </row>
    <row r="146" spans="1:14" s="3" customFormat="1" ht="24" customHeight="1" x14ac:dyDescent="0.2">
      <c r="A146" s="14" t="s">
        <v>201</v>
      </c>
      <c r="B146" s="454" t="s">
        <v>25</v>
      </c>
      <c r="C146" s="455"/>
      <c r="D146" s="455"/>
      <c r="E146" s="455"/>
      <c r="F146" s="455"/>
      <c r="G146" s="455"/>
      <c r="H146" s="456"/>
      <c r="I146" s="15" t="s">
        <v>19</v>
      </c>
      <c r="J146" s="14">
        <v>0</v>
      </c>
      <c r="K146" s="259">
        <v>0</v>
      </c>
      <c r="L146" s="6">
        <v>0</v>
      </c>
      <c r="M146" s="35">
        <v>0</v>
      </c>
      <c r="N146" s="142" t="s">
        <v>872</v>
      </c>
    </row>
    <row r="147" spans="1:14" s="3" customFormat="1" ht="24" customHeight="1" x14ac:dyDescent="0.2">
      <c r="A147" s="14" t="s">
        <v>202</v>
      </c>
      <c r="B147" s="454" t="s">
        <v>27</v>
      </c>
      <c r="C147" s="455"/>
      <c r="D147" s="455"/>
      <c r="E147" s="455"/>
      <c r="F147" s="455"/>
      <c r="G147" s="455"/>
      <c r="H147" s="456"/>
      <c r="I147" s="15" t="s">
        <v>19</v>
      </c>
      <c r="J147" s="14">
        <v>0</v>
      </c>
      <c r="K147" s="259">
        <v>0</v>
      </c>
      <c r="L147" s="6">
        <v>0</v>
      </c>
      <c r="M147" s="35">
        <v>0</v>
      </c>
      <c r="N147" s="142" t="s">
        <v>872</v>
      </c>
    </row>
    <row r="148" spans="1:14" s="3" customFormat="1" ht="12" x14ac:dyDescent="0.2">
      <c r="A148" s="14" t="s">
        <v>203</v>
      </c>
      <c r="B148" s="463" t="s">
        <v>29</v>
      </c>
      <c r="C148" s="464"/>
      <c r="D148" s="464"/>
      <c r="E148" s="464"/>
      <c r="F148" s="464"/>
      <c r="G148" s="464"/>
      <c r="H148" s="465"/>
      <c r="I148" s="15" t="s">
        <v>19</v>
      </c>
      <c r="J148" s="14">
        <v>0</v>
      </c>
      <c r="K148" s="259">
        <v>0</v>
      </c>
      <c r="L148" s="6">
        <v>0</v>
      </c>
      <c r="M148" s="35">
        <v>0</v>
      </c>
      <c r="N148" s="142" t="s">
        <v>872</v>
      </c>
    </row>
    <row r="149" spans="1:14" s="3" customFormat="1" ht="12" x14ac:dyDescent="0.2">
      <c r="A149" s="14" t="s">
        <v>204</v>
      </c>
      <c r="B149" s="463" t="s">
        <v>31</v>
      </c>
      <c r="C149" s="464"/>
      <c r="D149" s="464"/>
      <c r="E149" s="464"/>
      <c r="F149" s="464"/>
      <c r="G149" s="464"/>
      <c r="H149" s="465"/>
      <c r="I149" s="15" t="s">
        <v>19</v>
      </c>
      <c r="J149" s="14">
        <v>0</v>
      </c>
      <c r="K149" s="259">
        <v>0</v>
      </c>
      <c r="L149" s="6">
        <v>0</v>
      </c>
      <c r="M149" s="35">
        <v>0</v>
      </c>
      <c r="N149" s="142" t="s">
        <v>872</v>
      </c>
    </row>
    <row r="150" spans="1:14" s="3" customFormat="1" ht="12" x14ac:dyDescent="0.2">
      <c r="A150" s="14" t="s">
        <v>205</v>
      </c>
      <c r="B150" s="463" t="s">
        <v>33</v>
      </c>
      <c r="C150" s="464"/>
      <c r="D150" s="464"/>
      <c r="E150" s="464"/>
      <c r="F150" s="464"/>
      <c r="G150" s="464"/>
      <c r="H150" s="465"/>
      <c r="I150" s="15" t="s">
        <v>19</v>
      </c>
      <c r="J150" s="14">
        <v>0</v>
      </c>
      <c r="K150" s="259">
        <v>0</v>
      </c>
      <c r="L150" s="6">
        <v>0</v>
      </c>
      <c r="M150" s="35">
        <v>0</v>
      </c>
      <c r="N150" s="142" t="s">
        <v>872</v>
      </c>
    </row>
    <row r="151" spans="1:14" s="3" customFormat="1" ht="12" x14ac:dyDescent="0.2">
      <c r="A151" s="14" t="s">
        <v>206</v>
      </c>
      <c r="B151" s="463" t="s">
        <v>35</v>
      </c>
      <c r="C151" s="464"/>
      <c r="D151" s="464"/>
      <c r="E151" s="464"/>
      <c r="F151" s="464"/>
      <c r="G151" s="464"/>
      <c r="H151" s="465"/>
      <c r="I151" s="15" t="s">
        <v>19</v>
      </c>
      <c r="J151" s="14">
        <v>0</v>
      </c>
      <c r="K151" s="259">
        <v>0</v>
      </c>
      <c r="L151" s="6">
        <v>0</v>
      </c>
      <c r="M151" s="35">
        <v>0</v>
      </c>
      <c r="N151" s="142" t="s">
        <v>872</v>
      </c>
    </row>
    <row r="152" spans="1:14" s="3" customFormat="1" ht="12" x14ac:dyDescent="0.2">
      <c r="A152" s="14" t="s">
        <v>207</v>
      </c>
      <c r="B152" s="463" t="s">
        <v>37</v>
      </c>
      <c r="C152" s="464"/>
      <c r="D152" s="464"/>
      <c r="E152" s="464"/>
      <c r="F152" s="464"/>
      <c r="G152" s="464"/>
      <c r="H152" s="465"/>
      <c r="I152" s="15" t="s">
        <v>19</v>
      </c>
      <c r="J152" s="14">
        <v>0</v>
      </c>
      <c r="K152" s="259">
        <v>0</v>
      </c>
      <c r="L152" s="6">
        <v>0</v>
      </c>
      <c r="M152" s="35">
        <v>0</v>
      </c>
      <c r="N152" s="142" t="s">
        <v>872</v>
      </c>
    </row>
    <row r="153" spans="1:14" s="3" customFormat="1" ht="12" x14ac:dyDescent="0.2">
      <c r="A153" s="14" t="s">
        <v>208</v>
      </c>
      <c r="B153" s="463" t="s">
        <v>39</v>
      </c>
      <c r="C153" s="464"/>
      <c r="D153" s="464"/>
      <c r="E153" s="464"/>
      <c r="F153" s="464"/>
      <c r="G153" s="464"/>
      <c r="H153" s="465"/>
      <c r="I153" s="15" t="s">
        <v>19</v>
      </c>
      <c r="J153" s="14">
        <v>0</v>
      </c>
      <c r="K153" s="259">
        <v>0</v>
      </c>
      <c r="L153" s="6">
        <v>0</v>
      </c>
      <c r="M153" s="35">
        <v>0</v>
      </c>
      <c r="N153" s="142" t="s">
        <v>872</v>
      </c>
    </row>
    <row r="154" spans="1:14" s="3" customFormat="1" ht="24" customHeight="1" x14ac:dyDescent="0.2">
      <c r="A154" s="14" t="s">
        <v>209</v>
      </c>
      <c r="B154" s="466" t="s">
        <v>41</v>
      </c>
      <c r="C154" s="467"/>
      <c r="D154" s="467"/>
      <c r="E154" s="467"/>
      <c r="F154" s="467"/>
      <c r="G154" s="467"/>
      <c r="H154" s="468"/>
      <c r="I154" s="15" t="s">
        <v>19</v>
      </c>
      <c r="J154" s="14">
        <v>0</v>
      </c>
      <c r="K154" s="259">
        <v>0</v>
      </c>
      <c r="L154" s="6">
        <v>0</v>
      </c>
      <c r="M154" s="35">
        <v>0</v>
      </c>
      <c r="N154" s="142" t="s">
        <v>872</v>
      </c>
    </row>
    <row r="155" spans="1:14" s="3" customFormat="1" ht="12.75" customHeight="1" x14ac:dyDescent="0.2">
      <c r="A155" s="14" t="s">
        <v>210</v>
      </c>
      <c r="B155" s="457" t="s">
        <v>43</v>
      </c>
      <c r="C155" s="458"/>
      <c r="D155" s="458"/>
      <c r="E155" s="458"/>
      <c r="F155" s="458"/>
      <c r="G155" s="458"/>
      <c r="H155" s="459"/>
      <c r="I155" s="15" t="s">
        <v>19</v>
      </c>
      <c r="J155" s="14">
        <v>0</v>
      </c>
      <c r="K155" s="259">
        <v>0</v>
      </c>
      <c r="L155" s="6">
        <v>0</v>
      </c>
      <c r="M155" s="35">
        <v>0</v>
      </c>
      <c r="N155" s="142" t="s">
        <v>872</v>
      </c>
    </row>
    <row r="156" spans="1:14" s="3" customFormat="1" ht="12.75" customHeight="1" x14ac:dyDescent="0.2">
      <c r="A156" s="14" t="s">
        <v>211</v>
      </c>
      <c r="B156" s="457" t="s">
        <v>45</v>
      </c>
      <c r="C156" s="458"/>
      <c r="D156" s="458"/>
      <c r="E156" s="458"/>
      <c r="F156" s="458"/>
      <c r="G156" s="458"/>
      <c r="H156" s="459"/>
      <c r="I156" s="15" t="s">
        <v>19</v>
      </c>
      <c r="J156" s="14">
        <v>0</v>
      </c>
      <c r="K156" s="259">
        <v>0</v>
      </c>
      <c r="L156" s="6">
        <v>0</v>
      </c>
      <c r="M156" s="35">
        <v>0</v>
      </c>
      <c r="N156" s="142" t="s">
        <v>872</v>
      </c>
    </row>
    <row r="157" spans="1:14" s="3" customFormat="1" ht="12.75" customHeight="1" x14ac:dyDescent="0.2">
      <c r="A157" s="14" t="s">
        <v>212</v>
      </c>
      <c r="B157" s="463" t="s">
        <v>47</v>
      </c>
      <c r="C157" s="464"/>
      <c r="D157" s="464"/>
      <c r="E157" s="464"/>
      <c r="F157" s="464"/>
      <c r="G157" s="464"/>
      <c r="H157" s="465"/>
      <c r="I157" s="15" t="s">
        <v>19</v>
      </c>
      <c r="J157" s="14">
        <v>0</v>
      </c>
      <c r="K157" s="259">
        <v>0</v>
      </c>
      <c r="L157" s="6">
        <v>0</v>
      </c>
      <c r="M157" s="35">
        <v>0</v>
      </c>
      <c r="N157" s="142" t="s">
        <v>872</v>
      </c>
    </row>
    <row r="158" spans="1:14" s="3" customFormat="1" ht="12.75" customHeight="1" x14ac:dyDescent="0.2">
      <c r="A158" s="14" t="s">
        <v>213</v>
      </c>
      <c r="B158" s="457" t="s">
        <v>214</v>
      </c>
      <c r="C158" s="458"/>
      <c r="D158" s="458"/>
      <c r="E158" s="458"/>
      <c r="F158" s="458"/>
      <c r="G158" s="458"/>
      <c r="H158" s="459"/>
      <c r="I158" s="15" t="s">
        <v>19</v>
      </c>
      <c r="J158" s="14">
        <v>0</v>
      </c>
      <c r="K158" s="259">
        <v>0</v>
      </c>
      <c r="L158" s="6">
        <v>0</v>
      </c>
      <c r="M158" s="35">
        <v>0</v>
      </c>
      <c r="N158" s="142" t="s">
        <v>872</v>
      </c>
    </row>
    <row r="159" spans="1:14" s="3" customFormat="1" ht="12.75" customHeight="1" x14ac:dyDescent="0.2">
      <c r="A159" s="14" t="s">
        <v>215</v>
      </c>
      <c r="B159" s="463" t="s">
        <v>216</v>
      </c>
      <c r="C159" s="464"/>
      <c r="D159" s="464"/>
      <c r="E159" s="464"/>
      <c r="F159" s="464"/>
      <c r="G159" s="464"/>
      <c r="H159" s="465"/>
      <c r="I159" s="15" t="s">
        <v>19</v>
      </c>
      <c r="J159" s="14">
        <v>0</v>
      </c>
      <c r="K159" s="259">
        <v>0</v>
      </c>
      <c r="L159" s="6">
        <v>0</v>
      </c>
      <c r="M159" s="35">
        <v>0</v>
      </c>
      <c r="N159" s="142" t="s">
        <v>872</v>
      </c>
    </row>
    <row r="160" spans="1:14" s="3" customFormat="1" ht="12.75" customHeight="1" x14ac:dyDescent="0.2">
      <c r="A160" s="14" t="s">
        <v>217</v>
      </c>
      <c r="B160" s="463" t="s">
        <v>218</v>
      </c>
      <c r="C160" s="464"/>
      <c r="D160" s="464"/>
      <c r="E160" s="464"/>
      <c r="F160" s="464"/>
      <c r="G160" s="464"/>
      <c r="H160" s="465"/>
      <c r="I160" s="15" t="s">
        <v>19</v>
      </c>
      <c r="J160" s="14">
        <v>0</v>
      </c>
      <c r="K160" s="259">
        <v>0</v>
      </c>
      <c r="L160" s="6">
        <v>0</v>
      </c>
      <c r="M160" s="35">
        <v>0</v>
      </c>
      <c r="N160" s="142" t="s">
        <v>872</v>
      </c>
    </row>
    <row r="161" spans="1:14" s="3" customFormat="1" ht="24" customHeight="1" x14ac:dyDescent="0.2">
      <c r="A161" s="14" t="s">
        <v>219</v>
      </c>
      <c r="B161" s="518" t="s">
        <v>220</v>
      </c>
      <c r="C161" s="519"/>
      <c r="D161" s="519"/>
      <c r="E161" s="519"/>
      <c r="F161" s="519"/>
      <c r="G161" s="519"/>
      <c r="H161" s="520"/>
      <c r="I161" s="15" t="s">
        <v>19</v>
      </c>
      <c r="J161" s="14">
        <v>0</v>
      </c>
      <c r="K161" s="259">
        <v>0</v>
      </c>
      <c r="L161" s="6">
        <v>0</v>
      </c>
      <c r="M161" s="35">
        <v>0</v>
      </c>
      <c r="N161" s="142" t="s">
        <v>872</v>
      </c>
    </row>
    <row r="162" spans="1:14" s="3" customFormat="1" ht="24" customHeight="1" x14ac:dyDescent="0.2">
      <c r="A162" s="14" t="s">
        <v>221</v>
      </c>
      <c r="B162" s="518" t="s">
        <v>222</v>
      </c>
      <c r="C162" s="519"/>
      <c r="D162" s="519"/>
      <c r="E162" s="519"/>
      <c r="F162" s="519"/>
      <c r="G162" s="519"/>
      <c r="H162" s="520"/>
      <c r="I162" s="15" t="s">
        <v>19</v>
      </c>
      <c r="J162" s="14">
        <v>0</v>
      </c>
      <c r="K162" s="259">
        <v>0</v>
      </c>
      <c r="L162" s="6">
        <v>0</v>
      </c>
      <c r="M162" s="35">
        <v>0</v>
      </c>
      <c r="N162" s="142" t="s">
        <v>872</v>
      </c>
    </row>
    <row r="163" spans="1:14" s="3" customFormat="1" ht="12" x14ac:dyDescent="0.2">
      <c r="A163" s="14" t="s">
        <v>223</v>
      </c>
      <c r="B163" s="463" t="s">
        <v>224</v>
      </c>
      <c r="C163" s="464"/>
      <c r="D163" s="464"/>
      <c r="E163" s="464"/>
      <c r="F163" s="464"/>
      <c r="G163" s="464"/>
      <c r="H163" s="465"/>
      <c r="I163" s="15" t="s">
        <v>19</v>
      </c>
      <c r="J163" s="14">
        <v>0</v>
      </c>
      <c r="K163" s="259">
        <v>0</v>
      </c>
      <c r="L163" s="6">
        <v>0</v>
      </c>
      <c r="M163" s="35">
        <v>0</v>
      </c>
      <c r="N163" s="142" t="s">
        <v>872</v>
      </c>
    </row>
    <row r="164" spans="1:14" s="3" customFormat="1" ht="12" x14ac:dyDescent="0.2">
      <c r="A164" s="14" t="s">
        <v>225</v>
      </c>
      <c r="B164" s="463" t="s">
        <v>226</v>
      </c>
      <c r="C164" s="464"/>
      <c r="D164" s="464"/>
      <c r="E164" s="464"/>
      <c r="F164" s="464"/>
      <c r="G164" s="464"/>
      <c r="H164" s="465"/>
      <c r="I164" s="15" t="s">
        <v>19</v>
      </c>
      <c r="J164" s="14">
        <v>0</v>
      </c>
      <c r="K164" s="259">
        <v>0</v>
      </c>
      <c r="L164" s="6">
        <v>0</v>
      </c>
      <c r="M164" s="35">
        <v>0</v>
      </c>
      <c r="N164" s="142" t="s">
        <v>872</v>
      </c>
    </row>
    <row r="165" spans="1:14" s="3" customFormat="1" ht="24" customHeight="1" x14ac:dyDescent="0.2">
      <c r="A165" s="14" t="s">
        <v>227</v>
      </c>
      <c r="B165" s="518" t="s">
        <v>228</v>
      </c>
      <c r="C165" s="519"/>
      <c r="D165" s="519"/>
      <c r="E165" s="519"/>
      <c r="F165" s="519"/>
      <c r="G165" s="519"/>
      <c r="H165" s="520"/>
      <c r="I165" s="15" t="s">
        <v>19</v>
      </c>
      <c r="J165" s="14">
        <v>0</v>
      </c>
      <c r="K165" s="259">
        <v>0</v>
      </c>
      <c r="L165" s="6">
        <v>0</v>
      </c>
      <c r="M165" s="35">
        <v>0</v>
      </c>
      <c r="N165" s="142" t="s">
        <v>872</v>
      </c>
    </row>
    <row r="166" spans="1:14" s="3" customFormat="1" ht="12" x14ac:dyDescent="0.2">
      <c r="A166" s="14" t="s">
        <v>229</v>
      </c>
      <c r="B166" s="463" t="s">
        <v>230</v>
      </c>
      <c r="C166" s="464"/>
      <c r="D166" s="464"/>
      <c r="E166" s="464"/>
      <c r="F166" s="464"/>
      <c r="G166" s="464"/>
      <c r="H166" s="465"/>
      <c r="I166" s="15" t="s">
        <v>19</v>
      </c>
      <c r="J166" s="14">
        <v>0</v>
      </c>
      <c r="K166" s="259">
        <v>0</v>
      </c>
      <c r="L166" s="6">
        <v>0</v>
      </c>
      <c r="M166" s="35">
        <v>0</v>
      </c>
      <c r="N166" s="142" t="s">
        <v>872</v>
      </c>
    </row>
    <row r="167" spans="1:14" s="3" customFormat="1" ht="12" x14ac:dyDescent="0.2">
      <c r="A167" s="14" t="s">
        <v>231</v>
      </c>
      <c r="B167" s="463" t="s">
        <v>232</v>
      </c>
      <c r="C167" s="464"/>
      <c r="D167" s="464"/>
      <c r="E167" s="464"/>
      <c r="F167" s="464"/>
      <c r="G167" s="464"/>
      <c r="H167" s="465"/>
      <c r="I167" s="15" t="s">
        <v>19</v>
      </c>
      <c r="J167" s="14">
        <v>0</v>
      </c>
      <c r="K167" s="259">
        <v>0</v>
      </c>
      <c r="L167" s="6">
        <v>0</v>
      </c>
      <c r="M167" s="35">
        <v>0</v>
      </c>
      <c r="N167" s="142" t="s">
        <v>872</v>
      </c>
    </row>
    <row r="168" spans="1:14" s="3" customFormat="1" ht="12" x14ac:dyDescent="0.2">
      <c r="A168" s="14" t="s">
        <v>233</v>
      </c>
      <c r="B168" s="475" t="s">
        <v>234</v>
      </c>
      <c r="C168" s="476"/>
      <c r="D168" s="476"/>
      <c r="E168" s="476"/>
      <c r="F168" s="476"/>
      <c r="G168" s="476"/>
      <c r="H168" s="477"/>
      <c r="I168" s="15" t="s">
        <v>19</v>
      </c>
      <c r="J168" s="14">
        <v>0</v>
      </c>
      <c r="K168" s="259">
        <v>0</v>
      </c>
      <c r="L168" s="6">
        <v>0</v>
      </c>
      <c r="M168" s="35">
        <v>0</v>
      </c>
      <c r="N168" s="142" t="s">
        <v>872</v>
      </c>
    </row>
    <row r="169" spans="1:14" s="3" customFormat="1" ht="12" x14ac:dyDescent="0.2">
      <c r="A169" s="14" t="s">
        <v>235</v>
      </c>
      <c r="B169" s="475" t="s">
        <v>236</v>
      </c>
      <c r="C169" s="476"/>
      <c r="D169" s="476"/>
      <c r="E169" s="476"/>
      <c r="F169" s="476"/>
      <c r="G169" s="476"/>
      <c r="H169" s="477"/>
      <c r="I169" s="15" t="s">
        <v>19</v>
      </c>
      <c r="J169" s="14">
        <v>0</v>
      </c>
      <c r="K169" s="259">
        <v>0</v>
      </c>
      <c r="L169" s="6">
        <v>0</v>
      </c>
      <c r="M169" s="35">
        <v>0</v>
      </c>
      <c r="N169" s="142" t="s">
        <v>872</v>
      </c>
    </row>
    <row r="170" spans="1:14" s="3" customFormat="1" ht="12" x14ac:dyDescent="0.2">
      <c r="A170" s="14" t="s">
        <v>237</v>
      </c>
      <c r="B170" s="475" t="s">
        <v>238</v>
      </c>
      <c r="C170" s="476"/>
      <c r="D170" s="476"/>
      <c r="E170" s="476"/>
      <c r="F170" s="476"/>
      <c r="G170" s="476"/>
      <c r="H170" s="477"/>
      <c r="I170" s="15" t="s">
        <v>19</v>
      </c>
      <c r="J170" s="14">
        <v>0</v>
      </c>
      <c r="K170" s="259">
        <v>0</v>
      </c>
      <c r="L170" s="6">
        <v>0</v>
      </c>
      <c r="M170" s="35">
        <v>0</v>
      </c>
      <c r="N170" s="142" t="s">
        <v>872</v>
      </c>
    </row>
    <row r="171" spans="1:14" s="3" customFormat="1" ht="12.75" thickBot="1" x14ac:dyDescent="0.25">
      <c r="A171" s="18" t="s">
        <v>239</v>
      </c>
      <c r="B171" s="515" t="s">
        <v>240</v>
      </c>
      <c r="C171" s="516"/>
      <c r="D171" s="516"/>
      <c r="E171" s="516"/>
      <c r="F171" s="516"/>
      <c r="G171" s="516"/>
      <c r="H171" s="517"/>
      <c r="I171" s="19" t="s">
        <v>19</v>
      </c>
      <c r="J171" s="18">
        <v>0</v>
      </c>
      <c r="K171" s="260">
        <v>0</v>
      </c>
      <c r="L171" s="20">
        <v>0</v>
      </c>
      <c r="M171" s="36">
        <v>0</v>
      </c>
      <c r="N171" s="143" t="s">
        <v>872</v>
      </c>
    </row>
    <row r="172" spans="1:14" s="3" customFormat="1" ht="12" x14ac:dyDescent="0.2">
      <c r="A172" s="11" t="s">
        <v>241</v>
      </c>
      <c r="B172" s="472" t="s">
        <v>110</v>
      </c>
      <c r="C172" s="473"/>
      <c r="D172" s="473"/>
      <c r="E172" s="473"/>
      <c r="F172" s="473"/>
      <c r="G172" s="473"/>
      <c r="H172" s="474"/>
      <c r="I172" s="12" t="s">
        <v>242</v>
      </c>
      <c r="J172" s="11">
        <v>0</v>
      </c>
      <c r="K172" s="261">
        <v>0</v>
      </c>
      <c r="L172" s="16">
        <v>0</v>
      </c>
      <c r="M172" s="37">
        <v>0</v>
      </c>
      <c r="N172" s="144" t="s">
        <v>872</v>
      </c>
    </row>
    <row r="173" spans="1:14" s="3" customFormat="1" ht="12" x14ac:dyDescent="0.2">
      <c r="A173" s="14" t="s">
        <v>243</v>
      </c>
      <c r="B173" s="463" t="s">
        <v>244</v>
      </c>
      <c r="C173" s="464"/>
      <c r="D173" s="464"/>
      <c r="E173" s="464"/>
      <c r="F173" s="464"/>
      <c r="G173" s="464"/>
      <c r="H173" s="465"/>
      <c r="I173" s="15" t="s">
        <v>19</v>
      </c>
      <c r="J173" s="14">
        <v>0</v>
      </c>
      <c r="K173" s="259">
        <v>0</v>
      </c>
      <c r="L173" s="6">
        <v>0</v>
      </c>
      <c r="M173" s="35">
        <v>0</v>
      </c>
      <c r="N173" s="142" t="s">
        <v>872</v>
      </c>
    </row>
    <row r="174" spans="1:14" s="3" customFormat="1" ht="12" x14ac:dyDescent="0.2">
      <c r="A174" s="14" t="s">
        <v>245</v>
      </c>
      <c r="B174" s="457" t="s">
        <v>246</v>
      </c>
      <c r="C174" s="458"/>
      <c r="D174" s="458"/>
      <c r="E174" s="458"/>
      <c r="F174" s="458"/>
      <c r="G174" s="458"/>
      <c r="H174" s="459"/>
      <c r="I174" s="15" t="s">
        <v>19</v>
      </c>
      <c r="J174" s="14">
        <v>0</v>
      </c>
      <c r="K174" s="259">
        <v>0</v>
      </c>
      <c r="L174" s="6">
        <v>0</v>
      </c>
      <c r="M174" s="35">
        <v>0</v>
      </c>
      <c r="N174" s="142" t="s">
        <v>872</v>
      </c>
    </row>
    <row r="175" spans="1:14" s="3" customFormat="1" ht="12" x14ac:dyDescent="0.2">
      <c r="A175" s="14" t="s">
        <v>247</v>
      </c>
      <c r="B175" s="481" t="s">
        <v>248</v>
      </c>
      <c r="C175" s="482"/>
      <c r="D175" s="482"/>
      <c r="E175" s="482"/>
      <c r="F175" s="482"/>
      <c r="G175" s="482"/>
      <c r="H175" s="483"/>
      <c r="I175" s="15" t="s">
        <v>19</v>
      </c>
      <c r="J175" s="14">
        <v>0</v>
      </c>
      <c r="K175" s="259">
        <v>0</v>
      </c>
      <c r="L175" s="6">
        <v>0</v>
      </c>
      <c r="M175" s="35">
        <v>0</v>
      </c>
      <c r="N175" s="142" t="s">
        <v>872</v>
      </c>
    </row>
    <row r="176" spans="1:14" s="3" customFormat="1" ht="24" customHeight="1" x14ac:dyDescent="0.2">
      <c r="A176" s="14" t="s">
        <v>249</v>
      </c>
      <c r="B176" s="460" t="s">
        <v>23</v>
      </c>
      <c r="C176" s="461"/>
      <c r="D176" s="461"/>
      <c r="E176" s="461"/>
      <c r="F176" s="461"/>
      <c r="G176" s="461"/>
      <c r="H176" s="462"/>
      <c r="I176" s="15" t="s">
        <v>19</v>
      </c>
      <c r="J176" s="14">
        <v>0</v>
      </c>
      <c r="K176" s="259">
        <v>0</v>
      </c>
      <c r="L176" s="6">
        <v>0</v>
      </c>
      <c r="M176" s="35">
        <v>0</v>
      </c>
      <c r="N176" s="142" t="s">
        <v>872</v>
      </c>
    </row>
    <row r="177" spans="1:14" s="3" customFormat="1" ht="12" x14ac:dyDescent="0.2">
      <c r="A177" s="14" t="s">
        <v>250</v>
      </c>
      <c r="B177" s="478" t="s">
        <v>248</v>
      </c>
      <c r="C177" s="479"/>
      <c r="D177" s="479"/>
      <c r="E177" s="479"/>
      <c r="F177" s="479"/>
      <c r="G177" s="479"/>
      <c r="H177" s="480"/>
      <c r="I177" s="15" t="s">
        <v>19</v>
      </c>
      <c r="J177" s="14">
        <v>0</v>
      </c>
      <c r="K177" s="259">
        <v>0</v>
      </c>
      <c r="L177" s="6">
        <v>0</v>
      </c>
      <c r="M177" s="35">
        <v>0</v>
      </c>
      <c r="N177" s="142" t="s">
        <v>872</v>
      </c>
    </row>
    <row r="178" spans="1:14" s="3" customFormat="1" ht="24" customHeight="1" x14ac:dyDescent="0.2">
      <c r="A178" s="14" t="s">
        <v>251</v>
      </c>
      <c r="B178" s="460" t="s">
        <v>25</v>
      </c>
      <c r="C178" s="461"/>
      <c r="D178" s="461"/>
      <c r="E178" s="461"/>
      <c r="F178" s="461"/>
      <c r="G178" s="461"/>
      <c r="H178" s="462"/>
      <c r="I178" s="15" t="s">
        <v>19</v>
      </c>
      <c r="J178" s="14">
        <v>0</v>
      </c>
      <c r="K178" s="259">
        <v>0</v>
      </c>
      <c r="L178" s="6">
        <v>0</v>
      </c>
      <c r="M178" s="35">
        <v>0</v>
      </c>
      <c r="N178" s="142" t="s">
        <v>872</v>
      </c>
    </row>
    <row r="179" spans="1:14" s="3" customFormat="1" ht="12" x14ac:dyDescent="0.2">
      <c r="A179" s="14" t="s">
        <v>252</v>
      </c>
      <c r="B179" s="478" t="s">
        <v>248</v>
      </c>
      <c r="C179" s="479"/>
      <c r="D179" s="479"/>
      <c r="E179" s="479"/>
      <c r="F179" s="479"/>
      <c r="G179" s="479"/>
      <c r="H179" s="480"/>
      <c r="I179" s="15" t="s">
        <v>19</v>
      </c>
      <c r="J179" s="14">
        <v>0</v>
      </c>
      <c r="K179" s="259">
        <v>0</v>
      </c>
      <c r="L179" s="6">
        <v>0</v>
      </c>
      <c r="M179" s="35">
        <v>0</v>
      </c>
      <c r="N179" s="142" t="s">
        <v>872</v>
      </c>
    </row>
    <row r="180" spans="1:14" s="3" customFormat="1" ht="24" customHeight="1" x14ac:dyDescent="0.2">
      <c r="A180" s="14" t="s">
        <v>253</v>
      </c>
      <c r="B180" s="460" t="s">
        <v>27</v>
      </c>
      <c r="C180" s="461"/>
      <c r="D180" s="461"/>
      <c r="E180" s="461"/>
      <c r="F180" s="461"/>
      <c r="G180" s="461"/>
      <c r="H180" s="462"/>
      <c r="I180" s="15" t="s">
        <v>19</v>
      </c>
      <c r="J180" s="14">
        <v>0</v>
      </c>
      <c r="K180" s="259">
        <v>0</v>
      </c>
      <c r="L180" s="6">
        <v>0</v>
      </c>
      <c r="M180" s="35">
        <v>0</v>
      </c>
      <c r="N180" s="142" t="s">
        <v>872</v>
      </c>
    </row>
    <row r="181" spans="1:14" s="3" customFormat="1" ht="12" x14ac:dyDescent="0.2">
      <c r="A181" s="14" t="s">
        <v>254</v>
      </c>
      <c r="B181" s="478" t="s">
        <v>248</v>
      </c>
      <c r="C181" s="479"/>
      <c r="D181" s="479"/>
      <c r="E181" s="479"/>
      <c r="F181" s="479"/>
      <c r="G181" s="479"/>
      <c r="H181" s="480"/>
      <c r="I181" s="15" t="s">
        <v>19</v>
      </c>
      <c r="J181" s="14">
        <v>0</v>
      </c>
      <c r="K181" s="259">
        <v>0</v>
      </c>
      <c r="L181" s="6">
        <v>0</v>
      </c>
      <c r="M181" s="35">
        <v>0</v>
      </c>
      <c r="N181" s="142" t="s">
        <v>872</v>
      </c>
    </row>
    <row r="182" spans="1:14" s="3" customFormat="1" ht="12" x14ac:dyDescent="0.2">
      <c r="A182" s="14" t="s">
        <v>255</v>
      </c>
      <c r="B182" s="457" t="s">
        <v>256</v>
      </c>
      <c r="C182" s="458"/>
      <c r="D182" s="458"/>
      <c r="E182" s="458"/>
      <c r="F182" s="458"/>
      <c r="G182" s="458"/>
      <c r="H182" s="459"/>
      <c r="I182" s="15" t="s">
        <v>19</v>
      </c>
      <c r="J182" s="14">
        <v>0</v>
      </c>
      <c r="K182" s="259">
        <v>0</v>
      </c>
      <c r="L182" s="6">
        <v>0</v>
      </c>
      <c r="M182" s="35">
        <v>0</v>
      </c>
      <c r="N182" s="142" t="s">
        <v>872</v>
      </c>
    </row>
    <row r="183" spans="1:14" s="3" customFormat="1" ht="12" x14ac:dyDescent="0.2">
      <c r="A183" s="14" t="s">
        <v>257</v>
      </c>
      <c r="B183" s="481" t="s">
        <v>248</v>
      </c>
      <c r="C183" s="482"/>
      <c r="D183" s="482"/>
      <c r="E183" s="482"/>
      <c r="F183" s="482"/>
      <c r="G183" s="482"/>
      <c r="H183" s="483"/>
      <c r="I183" s="15" t="s">
        <v>19</v>
      </c>
      <c r="J183" s="14">
        <v>0</v>
      </c>
      <c r="K183" s="259">
        <v>0</v>
      </c>
      <c r="L183" s="6">
        <v>0</v>
      </c>
      <c r="M183" s="35">
        <v>0</v>
      </c>
      <c r="N183" s="142" t="s">
        <v>872</v>
      </c>
    </row>
    <row r="184" spans="1:14" s="3" customFormat="1" ht="12" x14ac:dyDescent="0.2">
      <c r="A184" s="14" t="s">
        <v>258</v>
      </c>
      <c r="B184" s="457" t="s">
        <v>259</v>
      </c>
      <c r="C184" s="458"/>
      <c r="D184" s="458"/>
      <c r="E184" s="458"/>
      <c r="F184" s="458"/>
      <c r="G184" s="458"/>
      <c r="H184" s="459"/>
      <c r="I184" s="15" t="s">
        <v>19</v>
      </c>
      <c r="J184" s="14">
        <v>0</v>
      </c>
      <c r="K184" s="259">
        <v>0</v>
      </c>
      <c r="L184" s="6">
        <v>0</v>
      </c>
      <c r="M184" s="35">
        <v>0</v>
      </c>
      <c r="N184" s="142" t="s">
        <v>872</v>
      </c>
    </row>
    <row r="185" spans="1:14" s="3" customFormat="1" ht="12" x14ac:dyDescent="0.2">
      <c r="A185" s="14" t="s">
        <v>260</v>
      </c>
      <c r="B185" s="481" t="s">
        <v>248</v>
      </c>
      <c r="C185" s="482"/>
      <c r="D185" s="482"/>
      <c r="E185" s="482"/>
      <c r="F185" s="482"/>
      <c r="G185" s="482"/>
      <c r="H185" s="483"/>
      <c r="I185" s="15" t="s">
        <v>19</v>
      </c>
      <c r="J185" s="14">
        <v>0</v>
      </c>
      <c r="K185" s="259">
        <v>0</v>
      </c>
      <c r="L185" s="6">
        <v>0</v>
      </c>
      <c r="M185" s="35">
        <v>0</v>
      </c>
      <c r="N185" s="142" t="s">
        <v>872</v>
      </c>
    </row>
    <row r="186" spans="1:14" s="3" customFormat="1" ht="12" x14ac:dyDescent="0.2">
      <c r="A186" s="14" t="s">
        <v>261</v>
      </c>
      <c r="B186" s="457" t="s">
        <v>262</v>
      </c>
      <c r="C186" s="458"/>
      <c r="D186" s="458"/>
      <c r="E186" s="458"/>
      <c r="F186" s="458"/>
      <c r="G186" s="458"/>
      <c r="H186" s="459"/>
      <c r="I186" s="15" t="s">
        <v>19</v>
      </c>
      <c r="J186" s="14">
        <v>0</v>
      </c>
      <c r="K186" s="259">
        <v>0</v>
      </c>
      <c r="L186" s="6">
        <v>0</v>
      </c>
      <c r="M186" s="35">
        <v>0</v>
      </c>
      <c r="N186" s="142" t="s">
        <v>872</v>
      </c>
    </row>
    <row r="187" spans="1:14" s="3" customFormat="1" ht="12" x14ac:dyDescent="0.2">
      <c r="A187" s="14" t="s">
        <v>263</v>
      </c>
      <c r="B187" s="481" t="s">
        <v>248</v>
      </c>
      <c r="C187" s="482"/>
      <c r="D187" s="482"/>
      <c r="E187" s="482"/>
      <c r="F187" s="482"/>
      <c r="G187" s="482"/>
      <c r="H187" s="483"/>
      <c r="I187" s="15" t="s">
        <v>19</v>
      </c>
      <c r="J187" s="14">
        <v>0</v>
      </c>
      <c r="K187" s="259">
        <v>0</v>
      </c>
      <c r="L187" s="6">
        <v>0</v>
      </c>
      <c r="M187" s="35">
        <v>0</v>
      </c>
      <c r="N187" s="142" t="s">
        <v>872</v>
      </c>
    </row>
    <row r="188" spans="1:14" s="3" customFormat="1" ht="12" x14ac:dyDescent="0.2">
      <c r="A188" s="14" t="s">
        <v>264</v>
      </c>
      <c r="B188" s="457" t="s">
        <v>265</v>
      </c>
      <c r="C188" s="458"/>
      <c r="D188" s="458"/>
      <c r="E188" s="458"/>
      <c r="F188" s="458"/>
      <c r="G188" s="458"/>
      <c r="H188" s="459"/>
      <c r="I188" s="15" t="s">
        <v>19</v>
      </c>
      <c r="J188" s="14">
        <v>0</v>
      </c>
      <c r="K188" s="259">
        <v>0</v>
      </c>
      <c r="L188" s="6">
        <v>0</v>
      </c>
      <c r="M188" s="35">
        <v>0</v>
      </c>
      <c r="N188" s="142" t="s">
        <v>872</v>
      </c>
    </row>
    <row r="189" spans="1:14" s="3" customFormat="1" ht="12" x14ac:dyDescent="0.2">
      <c r="A189" s="14" t="s">
        <v>266</v>
      </c>
      <c r="B189" s="481" t="s">
        <v>248</v>
      </c>
      <c r="C189" s="482"/>
      <c r="D189" s="482"/>
      <c r="E189" s="482"/>
      <c r="F189" s="482"/>
      <c r="G189" s="482"/>
      <c r="H189" s="483"/>
      <c r="I189" s="15" t="s">
        <v>19</v>
      </c>
      <c r="J189" s="14">
        <v>0</v>
      </c>
      <c r="K189" s="259">
        <v>0</v>
      </c>
      <c r="L189" s="6">
        <v>0</v>
      </c>
      <c r="M189" s="35">
        <v>0</v>
      </c>
      <c r="N189" s="142" t="s">
        <v>872</v>
      </c>
    </row>
    <row r="190" spans="1:14" s="3" customFormat="1" ht="12" x14ac:dyDescent="0.2">
      <c r="A190" s="14" t="s">
        <v>267</v>
      </c>
      <c r="B190" s="457" t="s">
        <v>268</v>
      </c>
      <c r="C190" s="458"/>
      <c r="D190" s="458"/>
      <c r="E190" s="458"/>
      <c r="F190" s="458"/>
      <c r="G190" s="458"/>
      <c r="H190" s="459"/>
      <c r="I190" s="15" t="s">
        <v>19</v>
      </c>
      <c r="J190" s="14">
        <v>0</v>
      </c>
      <c r="K190" s="259">
        <v>0</v>
      </c>
      <c r="L190" s="6">
        <v>0</v>
      </c>
      <c r="M190" s="35">
        <v>0</v>
      </c>
      <c r="N190" s="142" t="s">
        <v>872</v>
      </c>
    </row>
    <row r="191" spans="1:14" s="3" customFormat="1" ht="12" x14ac:dyDescent="0.2">
      <c r="A191" s="14" t="s">
        <v>269</v>
      </c>
      <c r="B191" s="481" t="s">
        <v>248</v>
      </c>
      <c r="C191" s="482"/>
      <c r="D191" s="482"/>
      <c r="E191" s="482"/>
      <c r="F191" s="482"/>
      <c r="G191" s="482"/>
      <c r="H191" s="483"/>
      <c r="I191" s="15" t="s">
        <v>19</v>
      </c>
      <c r="J191" s="14">
        <v>0</v>
      </c>
      <c r="K191" s="259">
        <v>0</v>
      </c>
      <c r="L191" s="6">
        <v>0</v>
      </c>
      <c r="M191" s="35">
        <v>0</v>
      </c>
      <c r="N191" s="142" t="s">
        <v>872</v>
      </c>
    </row>
    <row r="192" spans="1:14" s="3" customFormat="1" ht="12" x14ac:dyDescent="0.2">
      <c r="A192" s="14" t="s">
        <v>267</v>
      </c>
      <c r="B192" s="457" t="s">
        <v>270</v>
      </c>
      <c r="C192" s="458"/>
      <c r="D192" s="458"/>
      <c r="E192" s="458"/>
      <c r="F192" s="458"/>
      <c r="G192" s="458"/>
      <c r="H192" s="459"/>
      <c r="I192" s="15" t="s">
        <v>19</v>
      </c>
      <c r="J192" s="14">
        <v>0</v>
      </c>
      <c r="K192" s="259">
        <v>0</v>
      </c>
      <c r="L192" s="6">
        <v>0</v>
      </c>
      <c r="M192" s="35">
        <v>0</v>
      </c>
      <c r="N192" s="142" t="s">
        <v>872</v>
      </c>
    </row>
    <row r="193" spans="1:14" s="3" customFormat="1" ht="12" x14ac:dyDescent="0.2">
      <c r="A193" s="14" t="s">
        <v>271</v>
      </c>
      <c r="B193" s="481" t="s">
        <v>248</v>
      </c>
      <c r="C193" s="482"/>
      <c r="D193" s="482"/>
      <c r="E193" s="482"/>
      <c r="F193" s="482"/>
      <c r="G193" s="482"/>
      <c r="H193" s="483"/>
      <c r="I193" s="15" t="s">
        <v>19</v>
      </c>
      <c r="J193" s="14">
        <v>0</v>
      </c>
      <c r="K193" s="259">
        <v>0</v>
      </c>
      <c r="L193" s="6">
        <v>0</v>
      </c>
      <c r="M193" s="35">
        <v>0</v>
      </c>
      <c r="N193" s="142" t="s">
        <v>872</v>
      </c>
    </row>
    <row r="194" spans="1:14" s="3" customFormat="1" ht="24" customHeight="1" x14ac:dyDescent="0.2">
      <c r="A194" s="14" t="s">
        <v>272</v>
      </c>
      <c r="B194" s="454" t="s">
        <v>273</v>
      </c>
      <c r="C194" s="455"/>
      <c r="D194" s="455"/>
      <c r="E194" s="455"/>
      <c r="F194" s="455"/>
      <c r="G194" s="455"/>
      <c r="H194" s="456"/>
      <c r="I194" s="15" t="s">
        <v>19</v>
      </c>
      <c r="J194" s="14">
        <v>0</v>
      </c>
      <c r="K194" s="259">
        <v>0</v>
      </c>
      <c r="L194" s="6">
        <v>0</v>
      </c>
      <c r="M194" s="35">
        <v>0</v>
      </c>
      <c r="N194" s="142" t="s">
        <v>872</v>
      </c>
    </row>
    <row r="195" spans="1:14" s="3" customFormat="1" ht="12" x14ac:dyDescent="0.2">
      <c r="A195" s="14" t="s">
        <v>274</v>
      </c>
      <c r="B195" s="481" t="s">
        <v>248</v>
      </c>
      <c r="C195" s="482"/>
      <c r="D195" s="482"/>
      <c r="E195" s="482"/>
      <c r="F195" s="482"/>
      <c r="G195" s="482"/>
      <c r="H195" s="483"/>
      <c r="I195" s="15" t="s">
        <v>19</v>
      </c>
      <c r="J195" s="14">
        <v>0</v>
      </c>
      <c r="K195" s="259">
        <v>0</v>
      </c>
      <c r="L195" s="6">
        <v>0</v>
      </c>
      <c r="M195" s="35">
        <v>0</v>
      </c>
      <c r="N195" s="142" t="s">
        <v>872</v>
      </c>
    </row>
    <row r="196" spans="1:14" s="3" customFormat="1" ht="12" x14ac:dyDescent="0.2">
      <c r="A196" s="14" t="s">
        <v>275</v>
      </c>
      <c r="B196" s="481" t="s">
        <v>43</v>
      </c>
      <c r="C196" s="482"/>
      <c r="D196" s="482"/>
      <c r="E196" s="482"/>
      <c r="F196" s="482"/>
      <c r="G196" s="482"/>
      <c r="H196" s="483"/>
      <c r="I196" s="15" t="s">
        <v>19</v>
      </c>
      <c r="J196" s="14">
        <v>0</v>
      </c>
      <c r="K196" s="259">
        <v>0</v>
      </c>
      <c r="L196" s="6">
        <v>0</v>
      </c>
      <c r="M196" s="35">
        <v>0</v>
      </c>
      <c r="N196" s="142" t="s">
        <v>872</v>
      </c>
    </row>
    <row r="197" spans="1:14" s="3" customFormat="1" ht="12" x14ac:dyDescent="0.2">
      <c r="A197" s="14" t="s">
        <v>276</v>
      </c>
      <c r="B197" s="478" t="s">
        <v>248</v>
      </c>
      <c r="C197" s="479"/>
      <c r="D197" s="479"/>
      <c r="E197" s="479"/>
      <c r="F197" s="479"/>
      <c r="G197" s="479"/>
      <c r="H197" s="480"/>
      <c r="I197" s="15" t="s">
        <v>19</v>
      </c>
      <c r="J197" s="14">
        <v>0</v>
      </c>
      <c r="K197" s="259">
        <v>0</v>
      </c>
      <c r="L197" s="6">
        <v>0</v>
      </c>
      <c r="M197" s="35">
        <v>0</v>
      </c>
      <c r="N197" s="142" t="s">
        <v>872</v>
      </c>
    </row>
    <row r="198" spans="1:14" s="3" customFormat="1" ht="12" x14ac:dyDescent="0.2">
      <c r="A198" s="14" t="s">
        <v>277</v>
      </c>
      <c r="B198" s="481" t="s">
        <v>45</v>
      </c>
      <c r="C198" s="482"/>
      <c r="D198" s="482"/>
      <c r="E198" s="482"/>
      <c r="F198" s="482"/>
      <c r="G198" s="482"/>
      <c r="H198" s="483"/>
      <c r="I198" s="15" t="s">
        <v>19</v>
      </c>
      <c r="J198" s="14">
        <v>0</v>
      </c>
      <c r="K198" s="259">
        <v>0</v>
      </c>
      <c r="L198" s="6">
        <v>0</v>
      </c>
      <c r="M198" s="35">
        <v>0</v>
      </c>
      <c r="N198" s="142" t="s">
        <v>872</v>
      </c>
    </row>
    <row r="199" spans="1:14" s="3" customFormat="1" ht="12" x14ac:dyDescent="0.2">
      <c r="A199" s="14" t="s">
        <v>278</v>
      </c>
      <c r="B199" s="478" t="s">
        <v>248</v>
      </c>
      <c r="C199" s="479"/>
      <c r="D199" s="479"/>
      <c r="E199" s="479"/>
      <c r="F199" s="479"/>
      <c r="G199" s="479"/>
      <c r="H199" s="480"/>
      <c r="I199" s="15" t="s">
        <v>19</v>
      </c>
      <c r="J199" s="14">
        <v>0</v>
      </c>
      <c r="K199" s="259">
        <v>0</v>
      </c>
      <c r="L199" s="6">
        <v>0</v>
      </c>
      <c r="M199" s="35">
        <v>0</v>
      </c>
      <c r="N199" s="142" t="s">
        <v>872</v>
      </c>
    </row>
    <row r="200" spans="1:14" s="3" customFormat="1" ht="12" x14ac:dyDescent="0.2">
      <c r="A200" s="14" t="s">
        <v>279</v>
      </c>
      <c r="B200" s="457" t="s">
        <v>280</v>
      </c>
      <c r="C200" s="458"/>
      <c r="D200" s="458"/>
      <c r="E200" s="458"/>
      <c r="F200" s="458"/>
      <c r="G200" s="458"/>
      <c r="H200" s="459"/>
      <c r="I200" s="15" t="s">
        <v>19</v>
      </c>
      <c r="J200" s="14">
        <v>0</v>
      </c>
      <c r="K200" s="259">
        <v>0</v>
      </c>
      <c r="L200" s="6">
        <v>0</v>
      </c>
      <c r="M200" s="35">
        <v>0</v>
      </c>
      <c r="N200" s="142" t="s">
        <v>872</v>
      </c>
    </row>
    <row r="201" spans="1:14" s="3" customFormat="1" ht="12" x14ac:dyDescent="0.2">
      <c r="A201" s="14" t="s">
        <v>281</v>
      </c>
      <c r="B201" s="481" t="s">
        <v>248</v>
      </c>
      <c r="C201" s="482"/>
      <c r="D201" s="482"/>
      <c r="E201" s="482"/>
      <c r="F201" s="482"/>
      <c r="G201" s="482"/>
      <c r="H201" s="483"/>
      <c r="I201" s="15" t="s">
        <v>19</v>
      </c>
      <c r="J201" s="14">
        <v>0</v>
      </c>
      <c r="K201" s="259">
        <v>0</v>
      </c>
      <c r="L201" s="6">
        <v>0</v>
      </c>
      <c r="M201" s="35">
        <v>0</v>
      </c>
      <c r="N201" s="142" t="s">
        <v>872</v>
      </c>
    </row>
    <row r="202" spans="1:14" s="3" customFormat="1" ht="12" x14ac:dyDescent="0.2">
      <c r="A202" s="14" t="s">
        <v>282</v>
      </c>
      <c r="B202" s="463" t="s">
        <v>283</v>
      </c>
      <c r="C202" s="464"/>
      <c r="D202" s="464"/>
      <c r="E202" s="464"/>
      <c r="F202" s="464"/>
      <c r="G202" s="464"/>
      <c r="H202" s="465"/>
      <c r="I202" s="15" t="s">
        <v>19</v>
      </c>
      <c r="J202" s="14">
        <v>0</v>
      </c>
      <c r="K202" s="259">
        <v>0</v>
      </c>
      <c r="L202" s="6">
        <v>0</v>
      </c>
      <c r="M202" s="35">
        <v>0</v>
      </c>
      <c r="N202" s="142" t="s">
        <v>872</v>
      </c>
    </row>
    <row r="203" spans="1:14" s="3" customFormat="1" ht="12" x14ac:dyDescent="0.2">
      <c r="A203" s="14" t="s">
        <v>284</v>
      </c>
      <c r="B203" s="457" t="s">
        <v>285</v>
      </c>
      <c r="C203" s="458"/>
      <c r="D203" s="458"/>
      <c r="E203" s="458"/>
      <c r="F203" s="458"/>
      <c r="G203" s="458"/>
      <c r="H203" s="459"/>
      <c r="I203" s="15" t="s">
        <v>19</v>
      </c>
      <c r="J203" s="14">
        <v>0</v>
      </c>
      <c r="K203" s="259">
        <v>0</v>
      </c>
      <c r="L203" s="6">
        <v>0</v>
      </c>
      <c r="M203" s="35">
        <v>0</v>
      </c>
      <c r="N203" s="142" t="s">
        <v>872</v>
      </c>
    </row>
    <row r="204" spans="1:14" s="3" customFormat="1" ht="12" x14ac:dyDescent="0.2">
      <c r="A204" s="14" t="s">
        <v>286</v>
      </c>
      <c r="B204" s="481" t="s">
        <v>248</v>
      </c>
      <c r="C204" s="482"/>
      <c r="D204" s="482"/>
      <c r="E204" s="482"/>
      <c r="F204" s="482"/>
      <c r="G204" s="482"/>
      <c r="H204" s="483"/>
      <c r="I204" s="15" t="s">
        <v>19</v>
      </c>
      <c r="J204" s="14">
        <v>0</v>
      </c>
      <c r="K204" s="259">
        <v>0</v>
      </c>
      <c r="L204" s="6">
        <v>0</v>
      </c>
      <c r="M204" s="35">
        <v>0</v>
      </c>
      <c r="N204" s="142" t="s">
        <v>872</v>
      </c>
    </row>
    <row r="205" spans="1:14" s="3" customFormat="1" ht="12" x14ac:dyDescent="0.2">
      <c r="A205" s="14" t="s">
        <v>287</v>
      </c>
      <c r="B205" s="457" t="s">
        <v>288</v>
      </c>
      <c r="C205" s="458"/>
      <c r="D205" s="458"/>
      <c r="E205" s="458"/>
      <c r="F205" s="458"/>
      <c r="G205" s="458"/>
      <c r="H205" s="459"/>
      <c r="I205" s="15" t="s">
        <v>19</v>
      </c>
      <c r="J205" s="14">
        <v>0</v>
      </c>
      <c r="K205" s="259">
        <v>0</v>
      </c>
      <c r="L205" s="6">
        <v>0</v>
      </c>
      <c r="M205" s="35">
        <v>0</v>
      </c>
      <c r="N205" s="142" t="s">
        <v>872</v>
      </c>
    </row>
    <row r="206" spans="1:14" s="3" customFormat="1" ht="12" x14ac:dyDescent="0.2">
      <c r="A206" s="14" t="s">
        <v>289</v>
      </c>
      <c r="B206" s="481" t="s">
        <v>290</v>
      </c>
      <c r="C206" s="482"/>
      <c r="D206" s="482"/>
      <c r="E206" s="482"/>
      <c r="F206" s="482"/>
      <c r="G206" s="482"/>
      <c r="H206" s="483"/>
      <c r="I206" s="15" t="s">
        <v>19</v>
      </c>
      <c r="J206" s="14">
        <v>0</v>
      </c>
      <c r="K206" s="259">
        <v>0</v>
      </c>
      <c r="L206" s="6">
        <v>0</v>
      </c>
      <c r="M206" s="35">
        <v>0</v>
      </c>
      <c r="N206" s="142" t="s">
        <v>872</v>
      </c>
    </row>
    <row r="207" spans="1:14" s="3" customFormat="1" ht="12" x14ac:dyDescent="0.2">
      <c r="A207" s="14" t="s">
        <v>291</v>
      </c>
      <c r="B207" s="478" t="s">
        <v>248</v>
      </c>
      <c r="C207" s="479"/>
      <c r="D207" s="479"/>
      <c r="E207" s="479"/>
      <c r="F207" s="479"/>
      <c r="G207" s="479"/>
      <c r="H207" s="480"/>
      <c r="I207" s="15" t="s">
        <v>19</v>
      </c>
      <c r="J207" s="14">
        <v>0</v>
      </c>
      <c r="K207" s="259">
        <v>0</v>
      </c>
      <c r="L207" s="6">
        <v>0</v>
      </c>
      <c r="M207" s="35">
        <v>0</v>
      </c>
      <c r="N207" s="142" t="s">
        <v>872</v>
      </c>
    </row>
    <row r="208" spans="1:14" s="3" customFormat="1" ht="12" x14ac:dyDescent="0.2">
      <c r="A208" s="14" t="s">
        <v>292</v>
      </c>
      <c r="B208" s="481" t="s">
        <v>293</v>
      </c>
      <c r="C208" s="482"/>
      <c r="D208" s="482"/>
      <c r="E208" s="482"/>
      <c r="F208" s="482"/>
      <c r="G208" s="482"/>
      <c r="H208" s="483"/>
      <c r="I208" s="15" t="s">
        <v>19</v>
      </c>
      <c r="J208" s="14">
        <v>0</v>
      </c>
      <c r="K208" s="259">
        <v>0</v>
      </c>
      <c r="L208" s="6">
        <v>0</v>
      </c>
      <c r="M208" s="35">
        <v>0</v>
      </c>
      <c r="N208" s="142" t="s">
        <v>872</v>
      </c>
    </row>
    <row r="209" spans="1:14" s="3" customFormat="1" ht="12" x14ac:dyDescent="0.2">
      <c r="A209" s="14" t="s">
        <v>294</v>
      </c>
      <c r="B209" s="478" t="s">
        <v>248</v>
      </c>
      <c r="C209" s="479"/>
      <c r="D209" s="479"/>
      <c r="E209" s="479"/>
      <c r="F209" s="479"/>
      <c r="G209" s="479"/>
      <c r="H209" s="480"/>
      <c r="I209" s="15" t="s">
        <v>19</v>
      </c>
      <c r="J209" s="14">
        <v>0</v>
      </c>
      <c r="K209" s="259">
        <v>0</v>
      </c>
      <c r="L209" s="6">
        <v>0</v>
      </c>
      <c r="M209" s="35">
        <v>0</v>
      </c>
      <c r="N209" s="142" t="s">
        <v>872</v>
      </c>
    </row>
    <row r="210" spans="1:14" s="3" customFormat="1" ht="24" customHeight="1" x14ac:dyDescent="0.2">
      <c r="A210" s="14" t="s">
        <v>295</v>
      </c>
      <c r="B210" s="454" t="s">
        <v>296</v>
      </c>
      <c r="C210" s="455"/>
      <c r="D210" s="455"/>
      <c r="E210" s="455"/>
      <c r="F210" s="455"/>
      <c r="G210" s="455"/>
      <c r="H210" s="456"/>
      <c r="I210" s="15" t="s">
        <v>19</v>
      </c>
      <c r="J210" s="14">
        <v>0</v>
      </c>
      <c r="K210" s="259">
        <v>0</v>
      </c>
      <c r="L210" s="6">
        <v>0</v>
      </c>
      <c r="M210" s="35">
        <v>0</v>
      </c>
      <c r="N210" s="142" t="s">
        <v>872</v>
      </c>
    </row>
    <row r="211" spans="1:14" s="3" customFormat="1" ht="12" x14ac:dyDescent="0.2">
      <c r="A211" s="14" t="s">
        <v>297</v>
      </c>
      <c r="B211" s="481" t="s">
        <v>248</v>
      </c>
      <c r="C211" s="482"/>
      <c r="D211" s="482"/>
      <c r="E211" s="482"/>
      <c r="F211" s="482"/>
      <c r="G211" s="482"/>
      <c r="H211" s="483"/>
      <c r="I211" s="15" t="s">
        <v>19</v>
      </c>
      <c r="J211" s="14">
        <v>0</v>
      </c>
      <c r="K211" s="259">
        <v>0</v>
      </c>
      <c r="L211" s="6">
        <v>0</v>
      </c>
      <c r="M211" s="35">
        <v>0</v>
      </c>
      <c r="N211" s="142" t="s">
        <v>872</v>
      </c>
    </row>
    <row r="212" spans="1:14" s="3" customFormat="1" ht="12" x14ac:dyDescent="0.2">
      <c r="A212" s="14" t="s">
        <v>298</v>
      </c>
      <c r="B212" s="457" t="s">
        <v>299</v>
      </c>
      <c r="C212" s="458"/>
      <c r="D212" s="458"/>
      <c r="E212" s="458"/>
      <c r="F212" s="458"/>
      <c r="G212" s="458"/>
      <c r="H212" s="459"/>
      <c r="I212" s="15" t="s">
        <v>19</v>
      </c>
      <c r="J212" s="14">
        <v>0</v>
      </c>
      <c r="K212" s="259">
        <v>0</v>
      </c>
      <c r="L212" s="6">
        <v>0</v>
      </c>
      <c r="M212" s="35">
        <v>0</v>
      </c>
      <c r="N212" s="142" t="s">
        <v>872</v>
      </c>
    </row>
    <row r="213" spans="1:14" s="3" customFormat="1" ht="12" x14ac:dyDescent="0.2">
      <c r="A213" s="14" t="s">
        <v>300</v>
      </c>
      <c r="B213" s="481" t="s">
        <v>248</v>
      </c>
      <c r="C213" s="482"/>
      <c r="D213" s="482"/>
      <c r="E213" s="482"/>
      <c r="F213" s="482"/>
      <c r="G213" s="482"/>
      <c r="H213" s="483"/>
      <c r="I213" s="15" t="s">
        <v>19</v>
      </c>
      <c r="J213" s="14">
        <v>0</v>
      </c>
      <c r="K213" s="259">
        <v>0</v>
      </c>
      <c r="L213" s="6">
        <v>0</v>
      </c>
      <c r="M213" s="35">
        <v>0</v>
      </c>
      <c r="N213" s="142" t="s">
        <v>872</v>
      </c>
    </row>
    <row r="214" spans="1:14" s="3" customFormat="1" ht="12" x14ac:dyDescent="0.2">
      <c r="A214" s="14" t="s">
        <v>301</v>
      </c>
      <c r="B214" s="457" t="s">
        <v>302</v>
      </c>
      <c r="C214" s="458"/>
      <c r="D214" s="458"/>
      <c r="E214" s="458"/>
      <c r="F214" s="458"/>
      <c r="G214" s="458"/>
      <c r="H214" s="459"/>
      <c r="I214" s="15" t="s">
        <v>19</v>
      </c>
      <c r="J214" s="14">
        <v>0</v>
      </c>
      <c r="K214" s="259">
        <v>0</v>
      </c>
      <c r="L214" s="6">
        <v>0</v>
      </c>
      <c r="M214" s="35">
        <v>0</v>
      </c>
      <c r="N214" s="142" t="s">
        <v>872</v>
      </c>
    </row>
    <row r="215" spans="1:14" s="3" customFormat="1" ht="12" x14ac:dyDescent="0.2">
      <c r="A215" s="14" t="s">
        <v>303</v>
      </c>
      <c r="B215" s="481" t="s">
        <v>248</v>
      </c>
      <c r="C215" s="482"/>
      <c r="D215" s="482"/>
      <c r="E215" s="482"/>
      <c r="F215" s="482"/>
      <c r="G215" s="482"/>
      <c r="H215" s="483"/>
      <c r="I215" s="15" t="s">
        <v>19</v>
      </c>
      <c r="J215" s="14">
        <v>0</v>
      </c>
      <c r="K215" s="259">
        <v>0</v>
      </c>
      <c r="L215" s="6">
        <v>0</v>
      </c>
      <c r="M215" s="35">
        <v>0</v>
      </c>
      <c r="N215" s="142" t="s">
        <v>872</v>
      </c>
    </row>
    <row r="216" spans="1:14" s="3" customFormat="1" ht="12" x14ac:dyDescent="0.2">
      <c r="A216" s="14" t="s">
        <v>304</v>
      </c>
      <c r="B216" s="457" t="s">
        <v>305</v>
      </c>
      <c r="C216" s="458"/>
      <c r="D216" s="458"/>
      <c r="E216" s="458"/>
      <c r="F216" s="458"/>
      <c r="G216" s="458"/>
      <c r="H216" s="459"/>
      <c r="I216" s="15" t="s">
        <v>19</v>
      </c>
      <c r="J216" s="14">
        <v>0</v>
      </c>
      <c r="K216" s="259">
        <v>0</v>
      </c>
      <c r="L216" s="6">
        <v>0</v>
      </c>
      <c r="M216" s="35">
        <v>0</v>
      </c>
      <c r="N216" s="142" t="s">
        <v>872</v>
      </c>
    </row>
    <row r="217" spans="1:14" s="3" customFormat="1" ht="12" x14ac:dyDescent="0.2">
      <c r="A217" s="14" t="s">
        <v>306</v>
      </c>
      <c r="B217" s="481" t="s">
        <v>248</v>
      </c>
      <c r="C217" s="482"/>
      <c r="D217" s="482"/>
      <c r="E217" s="482"/>
      <c r="F217" s="482"/>
      <c r="G217" s="482"/>
      <c r="H217" s="483"/>
      <c r="I217" s="15" t="s">
        <v>19</v>
      </c>
      <c r="J217" s="14">
        <v>0</v>
      </c>
      <c r="K217" s="259">
        <v>0</v>
      </c>
      <c r="L217" s="6">
        <v>0</v>
      </c>
      <c r="M217" s="35">
        <v>0</v>
      </c>
      <c r="N217" s="142" t="s">
        <v>872</v>
      </c>
    </row>
    <row r="218" spans="1:14" s="3" customFormat="1" ht="12" x14ac:dyDescent="0.2">
      <c r="A218" s="14" t="s">
        <v>307</v>
      </c>
      <c r="B218" s="457" t="s">
        <v>308</v>
      </c>
      <c r="C218" s="458"/>
      <c r="D218" s="458"/>
      <c r="E218" s="458"/>
      <c r="F218" s="458"/>
      <c r="G218" s="458"/>
      <c r="H218" s="459"/>
      <c r="I218" s="15" t="s">
        <v>19</v>
      </c>
      <c r="J218" s="14">
        <v>0</v>
      </c>
      <c r="K218" s="259">
        <v>0</v>
      </c>
      <c r="L218" s="6">
        <v>0</v>
      </c>
      <c r="M218" s="35">
        <v>0</v>
      </c>
      <c r="N218" s="142" t="s">
        <v>872</v>
      </c>
    </row>
    <row r="219" spans="1:14" s="3" customFormat="1" ht="12" x14ac:dyDescent="0.2">
      <c r="A219" s="14" t="s">
        <v>309</v>
      </c>
      <c r="B219" s="481" t="s">
        <v>248</v>
      </c>
      <c r="C219" s="482"/>
      <c r="D219" s="482"/>
      <c r="E219" s="482"/>
      <c r="F219" s="482"/>
      <c r="G219" s="482"/>
      <c r="H219" s="483"/>
      <c r="I219" s="15" t="s">
        <v>19</v>
      </c>
      <c r="J219" s="14">
        <v>0</v>
      </c>
      <c r="K219" s="259">
        <v>0</v>
      </c>
      <c r="L219" s="6">
        <v>0</v>
      </c>
      <c r="M219" s="35">
        <v>0</v>
      </c>
      <c r="N219" s="142" t="s">
        <v>872</v>
      </c>
    </row>
    <row r="220" spans="1:14" s="3" customFormat="1" ht="24" customHeight="1" x14ac:dyDescent="0.2">
      <c r="A220" s="14" t="s">
        <v>310</v>
      </c>
      <c r="B220" s="454" t="s">
        <v>311</v>
      </c>
      <c r="C220" s="455"/>
      <c r="D220" s="455"/>
      <c r="E220" s="455"/>
      <c r="F220" s="455"/>
      <c r="G220" s="455"/>
      <c r="H220" s="456"/>
      <c r="I220" s="15" t="s">
        <v>19</v>
      </c>
      <c r="J220" s="14">
        <v>0</v>
      </c>
      <c r="K220" s="259">
        <v>0</v>
      </c>
      <c r="L220" s="6">
        <v>0</v>
      </c>
      <c r="M220" s="35">
        <v>0</v>
      </c>
      <c r="N220" s="142" t="s">
        <v>872</v>
      </c>
    </row>
    <row r="221" spans="1:14" s="3" customFormat="1" ht="12" x14ac:dyDescent="0.2">
      <c r="A221" s="14" t="s">
        <v>312</v>
      </c>
      <c r="B221" s="481" t="s">
        <v>248</v>
      </c>
      <c r="C221" s="482"/>
      <c r="D221" s="482"/>
      <c r="E221" s="482"/>
      <c r="F221" s="482"/>
      <c r="G221" s="482"/>
      <c r="H221" s="483"/>
      <c r="I221" s="15" t="s">
        <v>19</v>
      </c>
      <c r="J221" s="14">
        <v>0</v>
      </c>
      <c r="K221" s="259">
        <v>0</v>
      </c>
      <c r="L221" s="6">
        <v>0</v>
      </c>
      <c r="M221" s="35">
        <v>0</v>
      </c>
      <c r="N221" s="142" t="s">
        <v>872</v>
      </c>
    </row>
    <row r="222" spans="1:14" s="3" customFormat="1" ht="12" x14ac:dyDescent="0.2">
      <c r="A222" s="14" t="s">
        <v>313</v>
      </c>
      <c r="B222" s="457" t="s">
        <v>314</v>
      </c>
      <c r="C222" s="458"/>
      <c r="D222" s="458"/>
      <c r="E222" s="458"/>
      <c r="F222" s="458"/>
      <c r="G222" s="458"/>
      <c r="H222" s="459"/>
      <c r="I222" s="15" t="s">
        <v>19</v>
      </c>
      <c r="J222" s="14">
        <v>0</v>
      </c>
      <c r="K222" s="259">
        <v>0</v>
      </c>
      <c r="L222" s="6">
        <v>0</v>
      </c>
      <c r="M222" s="35">
        <v>0</v>
      </c>
      <c r="N222" s="142" t="s">
        <v>872</v>
      </c>
    </row>
    <row r="223" spans="1:14" s="3" customFormat="1" ht="12" x14ac:dyDescent="0.2">
      <c r="A223" s="14" t="s">
        <v>315</v>
      </c>
      <c r="B223" s="481" t="s">
        <v>248</v>
      </c>
      <c r="C223" s="482"/>
      <c r="D223" s="482"/>
      <c r="E223" s="482"/>
      <c r="F223" s="482"/>
      <c r="G223" s="482"/>
      <c r="H223" s="483"/>
      <c r="I223" s="15" t="s">
        <v>19</v>
      </c>
      <c r="J223" s="14">
        <v>0</v>
      </c>
      <c r="K223" s="259">
        <v>0</v>
      </c>
      <c r="L223" s="6">
        <v>0</v>
      </c>
      <c r="M223" s="35">
        <v>0</v>
      </c>
      <c r="N223" s="142" t="s">
        <v>872</v>
      </c>
    </row>
    <row r="224" spans="1:14" s="3" customFormat="1" ht="24" customHeight="1" x14ac:dyDescent="0.2">
      <c r="A224" s="14" t="s">
        <v>316</v>
      </c>
      <c r="B224" s="466" t="s">
        <v>317</v>
      </c>
      <c r="C224" s="467"/>
      <c r="D224" s="467"/>
      <c r="E224" s="467"/>
      <c r="F224" s="467"/>
      <c r="G224" s="467"/>
      <c r="H224" s="468"/>
      <c r="I224" s="15" t="s">
        <v>2</v>
      </c>
      <c r="J224" s="14">
        <v>0</v>
      </c>
      <c r="K224" s="259">
        <v>0</v>
      </c>
      <c r="L224" s="6">
        <v>0</v>
      </c>
      <c r="M224" s="35">
        <v>0</v>
      </c>
      <c r="N224" s="142" t="s">
        <v>872</v>
      </c>
    </row>
    <row r="225" spans="1:14" s="3" customFormat="1" ht="12" x14ac:dyDescent="0.2">
      <c r="A225" s="14" t="s">
        <v>318</v>
      </c>
      <c r="B225" s="457" t="s">
        <v>319</v>
      </c>
      <c r="C225" s="458"/>
      <c r="D225" s="458"/>
      <c r="E225" s="458"/>
      <c r="F225" s="458"/>
      <c r="G225" s="458"/>
      <c r="H225" s="459"/>
      <c r="I225" s="15" t="s">
        <v>2</v>
      </c>
      <c r="J225" s="14">
        <v>0</v>
      </c>
      <c r="K225" s="259">
        <v>0</v>
      </c>
      <c r="L225" s="6">
        <v>0</v>
      </c>
      <c r="M225" s="35">
        <v>0</v>
      </c>
      <c r="N225" s="142" t="s">
        <v>872</v>
      </c>
    </row>
    <row r="226" spans="1:14" s="3" customFormat="1" ht="24" customHeight="1" x14ac:dyDescent="0.2">
      <c r="A226" s="14" t="s">
        <v>320</v>
      </c>
      <c r="B226" s="454" t="s">
        <v>321</v>
      </c>
      <c r="C226" s="455"/>
      <c r="D226" s="455"/>
      <c r="E226" s="455"/>
      <c r="F226" s="455"/>
      <c r="G226" s="455"/>
      <c r="H226" s="456"/>
      <c r="I226" s="15" t="s">
        <v>2</v>
      </c>
      <c r="J226" s="14">
        <v>0</v>
      </c>
      <c r="K226" s="259">
        <v>0</v>
      </c>
      <c r="L226" s="6">
        <v>0</v>
      </c>
      <c r="M226" s="35">
        <v>0</v>
      </c>
      <c r="N226" s="142" t="s">
        <v>872</v>
      </c>
    </row>
    <row r="227" spans="1:14" s="3" customFormat="1" ht="24" customHeight="1" x14ac:dyDescent="0.2">
      <c r="A227" s="14" t="s">
        <v>322</v>
      </c>
      <c r="B227" s="454" t="s">
        <v>323</v>
      </c>
      <c r="C227" s="455"/>
      <c r="D227" s="455"/>
      <c r="E227" s="455"/>
      <c r="F227" s="455"/>
      <c r="G227" s="455"/>
      <c r="H227" s="456"/>
      <c r="I227" s="15" t="s">
        <v>2</v>
      </c>
      <c r="J227" s="14">
        <v>0</v>
      </c>
      <c r="K227" s="259">
        <v>0</v>
      </c>
      <c r="L227" s="6">
        <v>0</v>
      </c>
      <c r="M227" s="35">
        <v>0</v>
      </c>
      <c r="N227" s="142" t="s">
        <v>872</v>
      </c>
    </row>
    <row r="228" spans="1:14" s="3" customFormat="1" ht="24" customHeight="1" x14ac:dyDescent="0.2">
      <c r="A228" s="14" t="s">
        <v>324</v>
      </c>
      <c r="B228" s="454" t="s">
        <v>325</v>
      </c>
      <c r="C228" s="455"/>
      <c r="D228" s="455"/>
      <c r="E228" s="455"/>
      <c r="F228" s="455"/>
      <c r="G228" s="455"/>
      <c r="H228" s="456"/>
      <c r="I228" s="15" t="s">
        <v>2</v>
      </c>
      <c r="J228" s="14">
        <v>0</v>
      </c>
      <c r="K228" s="259">
        <v>0</v>
      </c>
      <c r="L228" s="6">
        <v>0</v>
      </c>
      <c r="M228" s="35">
        <v>0</v>
      </c>
      <c r="N228" s="142" t="s">
        <v>872</v>
      </c>
    </row>
    <row r="229" spans="1:14" s="3" customFormat="1" ht="12" x14ac:dyDescent="0.2">
      <c r="A229" s="14" t="s">
        <v>326</v>
      </c>
      <c r="B229" s="457" t="s">
        <v>327</v>
      </c>
      <c r="C229" s="458"/>
      <c r="D229" s="458"/>
      <c r="E229" s="458"/>
      <c r="F229" s="458"/>
      <c r="G229" s="458"/>
      <c r="H229" s="459"/>
      <c r="I229" s="15" t="s">
        <v>2</v>
      </c>
      <c r="J229" s="14">
        <v>0</v>
      </c>
      <c r="K229" s="259">
        <v>0</v>
      </c>
      <c r="L229" s="6">
        <v>0</v>
      </c>
      <c r="M229" s="35">
        <v>0</v>
      </c>
      <c r="N229" s="142" t="s">
        <v>872</v>
      </c>
    </row>
    <row r="230" spans="1:14" s="3" customFormat="1" ht="12" x14ac:dyDescent="0.2">
      <c r="A230" s="14" t="s">
        <v>328</v>
      </c>
      <c r="B230" s="457" t="s">
        <v>329</v>
      </c>
      <c r="C230" s="458"/>
      <c r="D230" s="458"/>
      <c r="E230" s="458"/>
      <c r="F230" s="458"/>
      <c r="G230" s="458"/>
      <c r="H230" s="459"/>
      <c r="I230" s="15" t="s">
        <v>2</v>
      </c>
      <c r="J230" s="14">
        <v>0</v>
      </c>
      <c r="K230" s="259">
        <v>0</v>
      </c>
      <c r="L230" s="6">
        <v>0</v>
      </c>
      <c r="M230" s="35">
        <v>0</v>
      </c>
      <c r="N230" s="142" t="s">
        <v>872</v>
      </c>
    </row>
    <row r="231" spans="1:14" s="3" customFormat="1" ht="12" x14ac:dyDescent="0.2">
      <c r="A231" s="14" t="s">
        <v>330</v>
      </c>
      <c r="B231" s="457" t="s">
        <v>331</v>
      </c>
      <c r="C231" s="458"/>
      <c r="D231" s="458"/>
      <c r="E231" s="458"/>
      <c r="F231" s="458"/>
      <c r="G231" s="458"/>
      <c r="H231" s="459"/>
      <c r="I231" s="15" t="s">
        <v>2</v>
      </c>
      <c r="J231" s="14">
        <v>0</v>
      </c>
      <c r="K231" s="259">
        <v>0</v>
      </c>
      <c r="L231" s="6">
        <v>0</v>
      </c>
      <c r="M231" s="35">
        <v>0</v>
      </c>
      <c r="N231" s="142" t="s">
        <v>872</v>
      </c>
    </row>
    <row r="232" spans="1:14" s="3" customFormat="1" ht="12" x14ac:dyDescent="0.2">
      <c r="A232" s="14" t="s">
        <v>332</v>
      </c>
      <c r="B232" s="457" t="s">
        <v>333</v>
      </c>
      <c r="C232" s="458"/>
      <c r="D232" s="458"/>
      <c r="E232" s="458"/>
      <c r="F232" s="458"/>
      <c r="G232" s="458"/>
      <c r="H232" s="459"/>
      <c r="I232" s="15" t="s">
        <v>2</v>
      </c>
      <c r="J232" s="14">
        <v>0</v>
      </c>
      <c r="K232" s="259">
        <v>0</v>
      </c>
      <c r="L232" s="6">
        <v>0</v>
      </c>
      <c r="M232" s="35">
        <v>0</v>
      </c>
      <c r="N232" s="142" t="s">
        <v>872</v>
      </c>
    </row>
    <row r="233" spans="1:14" s="3" customFormat="1" ht="12" x14ac:dyDescent="0.2">
      <c r="A233" s="14" t="s">
        <v>334</v>
      </c>
      <c r="B233" s="457" t="s">
        <v>335</v>
      </c>
      <c r="C233" s="458"/>
      <c r="D233" s="458"/>
      <c r="E233" s="458"/>
      <c r="F233" s="458"/>
      <c r="G233" s="458"/>
      <c r="H233" s="459"/>
      <c r="I233" s="15" t="s">
        <v>2</v>
      </c>
      <c r="J233" s="14">
        <v>0</v>
      </c>
      <c r="K233" s="259">
        <v>0</v>
      </c>
      <c r="L233" s="6">
        <v>0</v>
      </c>
      <c r="M233" s="35">
        <v>0</v>
      </c>
      <c r="N233" s="142" t="s">
        <v>872</v>
      </c>
    </row>
    <row r="234" spans="1:14" s="3" customFormat="1" ht="24" customHeight="1" x14ac:dyDescent="0.2">
      <c r="A234" s="14" t="s">
        <v>336</v>
      </c>
      <c r="B234" s="454" t="s">
        <v>337</v>
      </c>
      <c r="C234" s="455"/>
      <c r="D234" s="455"/>
      <c r="E234" s="455"/>
      <c r="F234" s="455"/>
      <c r="G234" s="455"/>
      <c r="H234" s="456"/>
      <c r="I234" s="15" t="s">
        <v>2</v>
      </c>
      <c r="J234" s="14">
        <v>0</v>
      </c>
      <c r="K234" s="259">
        <v>0</v>
      </c>
      <c r="L234" s="6">
        <v>0</v>
      </c>
      <c r="M234" s="35">
        <v>0</v>
      </c>
      <c r="N234" s="142" t="s">
        <v>872</v>
      </c>
    </row>
    <row r="235" spans="1:14" s="3" customFormat="1" ht="12" x14ac:dyDescent="0.2">
      <c r="A235" s="14" t="s">
        <v>338</v>
      </c>
      <c r="B235" s="481" t="s">
        <v>43</v>
      </c>
      <c r="C235" s="482"/>
      <c r="D235" s="482"/>
      <c r="E235" s="482"/>
      <c r="F235" s="482"/>
      <c r="G235" s="482"/>
      <c r="H235" s="483"/>
      <c r="I235" s="15" t="s">
        <v>2</v>
      </c>
      <c r="J235" s="14">
        <v>0</v>
      </c>
      <c r="K235" s="259">
        <v>0</v>
      </c>
      <c r="L235" s="6">
        <v>0</v>
      </c>
      <c r="M235" s="35">
        <v>0</v>
      </c>
      <c r="N235" s="142" t="s">
        <v>872</v>
      </c>
    </row>
    <row r="236" spans="1:14" s="3" customFormat="1" ht="12.75" thickBot="1" x14ac:dyDescent="0.25">
      <c r="A236" s="21" t="s">
        <v>339</v>
      </c>
      <c r="B236" s="512" t="s">
        <v>45</v>
      </c>
      <c r="C236" s="513"/>
      <c r="D236" s="513"/>
      <c r="E236" s="513"/>
      <c r="F236" s="513"/>
      <c r="G236" s="513"/>
      <c r="H236" s="514"/>
      <c r="I236" s="22" t="s">
        <v>2</v>
      </c>
      <c r="J236" s="21">
        <v>0</v>
      </c>
      <c r="K236" s="262">
        <v>0</v>
      </c>
      <c r="L236" s="23">
        <v>0</v>
      </c>
      <c r="M236" s="38">
        <v>0</v>
      </c>
      <c r="N236" s="145" t="s">
        <v>872</v>
      </c>
    </row>
    <row r="237" spans="1:14" ht="16.5" thickBot="1" x14ac:dyDescent="0.3">
      <c r="A237" s="484" t="s">
        <v>340</v>
      </c>
      <c r="B237" s="485"/>
      <c r="C237" s="485"/>
      <c r="D237" s="485"/>
      <c r="E237" s="485"/>
      <c r="F237" s="485"/>
      <c r="G237" s="485"/>
      <c r="H237" s="485"/>
      <c r="I237" s="485"/>
      <c r="J237" s="485"/>
      <c r="K237" s="485"/>
      <c r="L237" s="485"/>
      <c r="M237" s="485"/>
      <c r="N237" s="486"/>
    </row>
    <row r="238" spans="1:14" s="3" customFormat="1" ht="12" x14ac:dyDescent="0.2">
      <c r="A238" s="11" t="s">
        <v>341</v>
      </c>
      <c r="B238" s="472" t="s">
        <v>342</v>
      </c>
      <c r="C238" s="473"/>
      <c r="D238" s="473"/>
      <c r="E238" s="473"/>
      <c r="F238" s="473"/>
      <c r="G238" s="473"/>
      <c r="H238" s="474"/>
      <c r="I238" s="12" t="s">
        <v>242</v>
      </c>
      <c r="J238" s="11" t="s">
        <v>343</v>
      </c>
      <c r="K238" s="261" t="s">
        <v>343</v>
      </c>
      <c r="L238" s="16"/>
      <c r="M238" s="16" t="s">
        <v>343</v>
      </c>
      <c r="N238" s="12" t="s">
        <v>343</v>
      </c>
    </row>
    <row r="239" spans="1:14" s="3" customFormat="1" ht="12" x14ac:dyDescent="0.2">
      <c r="A239" s="14" t="s">
        <v>344</v>
      </c>
      <c r="B239" s="463" t="s">
        <v>345</v>
      </c>
      <c r="C239" s="464"/>
      <c r="D239" s="464"/>
      <c r="E239" s="464"/>
      <c r="F239" s="464"/>
      <c r="G239" s="464"/>
      <c r="H239" s="465"/>
      <c r="I239" s="15" t="s">
        <v>346</v>
      </c>
      <c r="J239" s="14" t="s">
        <v>872</v>
      </c>
      <c r="K239" s="259" t="s">
        <v>872</v>
      </c>
      <c r="L239" s="6" t="s">
        <v>872</v>
      </c>
      <c r="M239" s="35" t="s">
        <v>872</v>
      </c>
      <c r="N239" s="142" t="s">
        <v>872</v>
      </c>
    </row>
    <row r="240" spans="1:14" s="3" customFormat="1" ht="12" x14ac:dyDescent="0.2">
      <c r="A240" s="14" t="s">
        <v>347</v>
      </c>
      <c r="B240" s="463" t="s">
        <v>348</v>
      </c>
      <c r="C240" s="464"/>
      <c r="D240" s="464"/>
      <c r="E240" s="464"/>
      <c r="F240" s="464"/>
      <c r="G240" s="464"/>
      <c r="H240" s="465"/>
      <c r="I240" s="15" t="s">
        <v>349</v>
      </c>
      <c r="J240" s="14" t="s">
        <v>872</v>
      </c>
      <c r="K240" s="259" t="s">
        <v>872</v>
      </c>
      <c r="L240" s="6" t="s">
        <v>872</v>
      </c>
      <c r="M240" s="35" t="s">
        <v>872</v>
      </c>
      <c r="N240" s="142" t="s">
        <v>872</v>
      </c>
    </row>
    <row r="241" spans="1:14" s="3" customFormat="1" ht="12" x14ac:dyDescent="0.2">
      <c r="A241" s="14" t="s">
        <v>350</v>
      </c>
      <c r="B241" s="463" t="s">
        <v>351</v>
      </c>
      <c r="C241" s="464"/>
      <c r="D241" s="464"/>
      <c r="E241" s="464"/>
      <c r="F241" s="464"/>
      <c r="G241" s="464"/>
      <c r="H241" s="465"/>
      <c r="I241" s="15" t="s">
        <v>346</v>
      </c>
      <c r="J241" s="14" t="s">
        <v>872</v>
      </c>
      <c r="K241" s="259" t="s">
        <v>872</v>
      </c>
      <c r="L241" s="6" t="s">
        <v>872</v>
      </c>
      <c r="M241" s="35" t="s">
        <v>872</v>
      </c>
      <c r="N241" s="142" t="s">
        <v>872</v>
      </c>
    </row>
    <row r="242" spans="1:14" s="3" customFormat="1" ht="12" x14ac:dyDescent="0.2">
      <c r="A242" s="14" t="s">
        <v>352</v>
      </c>
      <c r="B242" s="463" t="s">
        <v>353</v>
      </c>
      <c r="C242" s="464"/>
      <c r="D242" s="464"/>
      <c r="E242" s="464"/>
      <c r="F242" s="464"/>
      <c r="G242" s="464"/>
      <c r="H242" s="465"/>
      <c r="I242" s="15" t="s">
        <v>349</v>
      </c>
      <c r="J242" s="14" t="s">
        <v>872</v>
      </c>
      <c r="K242" s="259" t="s">
        <v>872</v>
      </c>
      <c r="L242" s="6" t="s">
        <v>872</v>
      </c>
      <c r="M242" s="35" t="s">
        <v>872</v>
      </c>
      <c r="N242" s="142" t="s">
        <v>872</v>
      </c>
    </row>
    <row r="243" spans="1:14" s="3" customFormat="1" ht="12" x14ac:dyDescent="0.2">
      <c r="A243" s="14" t="s">
        <v>354</v>
      </c>
      <c r="B243" s="463" t="s">
        <v>355</v>
      </c>
      <c r="C243" s="464"/>
      <c r="D243" s="464"/>
      <c r="E243" s="464"/>
      <c r="F243" s="464"/>
      <c r="G243" s="464"/>
      <c r="H243" s="465"/>
      <c r="I243" s="15" t="s">
        <v>356</v>
      </c>
      <c r="J243" s="14" t="s">
        <v>872</v>
      </c>
      <c r="K243" s="259" t="s">
        <v>872</v>
      </c>
      <c r="L243" s="6" t="s">
        <v>872</v>
      </c>
      <c r="M243" s="35" t="s">
        <v>872</v>
      </c>
      <c r="N243" s="142" t="s">
        <v>872</v>
      </c>
    </row>
    <row r="244" spans="1:14" s="3" customFormat="1" ht="12" x14ac:dyDescent="0.2">
      <c r="A244" s="14" t="s">
        <v>357</v>
      </c>
      <c r="B244" s="463" t="s">
        <v>358</v>
      </c>
      <c r="C244" s="464"/>
      <c r="D244" s="464"/>
      <c r="E244" s="464"/>
      <c r="F244" s="464"/>
      <c r="G244" s="464"/>
      <c r="H244" s="465"/>
      <c r="I244" s="15" t="s">
        <v>242</v>
      </c>
      <c r="J244" s="14" t="s">
        <v>343</v>
      </c>
      <c r="K244" s="259" t="s">
        <v>343</v>
      </c>
      <c r="L244" s="6"/>
      <c r="M244" s="6" t="s">
        <v>343</v>
      </c>
      <c r="N244" s="15" t="s">
        <v>343</v>
      </c>
    </row>
    <row r="245" spans="1:14" s="3" customFormat="1" ht="12" x14ac:dyDescent="0.2">
      <c r="A245" s="14" t="s">
        <v>359</v>
      </c>
      <c r="B245" s="457" t="s">
        <v>360</v>
      </c>
      <c r="C245" s="458"/>
      <c r="D245" s="458"/>
      <c r="E245" s="458"/>
      <c r="F245" s="458"/>
      <c r="G245" s="458"/>
      <c r="H245" s="459"/>
      <c r="I245" s="15" t="s">
        <v>356</v>
      </c>
      <c r="J245" s="14" t="s">
        <v>872</v>
      </c>
      <c r="K245" s="259" t="s">
        <v>872</v>
      </c>
      <c r="L245" s="6" t="s">
        <v>872</v>
      </c>
      <c r="M245" s="35" t="s">
        <v>872</v>
      </c>
      <c r="N245" s="142" t="s">
        <v>872</v>
      </c>
    </row>
    <row r="246" spans="1:14" s="3" customFormat="1" ht="12" x14ac:dyDescent="0.2">
      <c r="A246" s="14" t="s">
        <v>361</v>
      </c>
      <c r="B246" s="457" t="s">
        <v>362</v>
      </c>
      <c r="C246" s="458"/>
      <c r="D246" s="458"/>
      <c r="E246" s="458"/>
      <c r="F246" s="458"/>
      <c r="G246" s="458"/>
      <c r="H246" s="459"/>
      <c r="I246" s="15" t="s">
        <v>363</v>
      </c>
      <c r="J246" s="14" t="s">
        <v>872</v>
      </c>
      <c r="K246" s="259" t="s">
        <v>872</v>
      </c>
      <c r="L246" s="6" t="s">
        <v>872</v>
      </c>
      <c r="M246" s="35" t="s">
        <v>872</v>
      </c>
      <c r="N246" s="142" t="s">
        <v>872</v>
      </c>
    </row>
    <row r="247" spans="1:14" s="3" customFormat="1" ht="12" x14ac:dyDescent="0.2">
      <c r="A247" s="14" t="s">
        <v>364</v>
      </c>
      <c r="B247" s="463" t="s">
        <v>365</v>
      </c>
      <c r="C247" s="464"/>
      <c r="D247" s="464"/>
      <c r="E247" s="464"/>
      <c r="F247" s="464"/>
      <c r="G247" s="464"/>
      <c r="H247" s="465"/>
      <c r="I247" s="15" t="s">
        <v>242</v>
      </c>
      <c r="J247" s="14" t="s">
        <v>343</v>
      </c>
      <c r="K247" s="259" t="s">
        <v>343</v>
      </c>
      <c r="L247" s="6"/>
      <c r="M247" s="6" t="s">
        <v>343</v>
      </c>
      <c r="N247" s="15" t="s">
        <v>343</v>
      </c>
    </row>
    <row r="248" spans="1:14" s="3" customFormat="1" ht="12" x14ac:dyDescent="0.2">
      <c r="A248" s="14" t="s">
        <v>366</v>
      </c>
      <c r="B248" s="457" t="s">
        <v>360</v>
      </c>
      <c r="C248" s="458"/>
      <c r="D248" s="458"/>
      <c r="E248" s="458"/>
      <c r="F248" s="458"/>
      <c r="G248" s="458"/>
      <c r="H248" s="459"/>
      <c r="I248" s="15" t="s">
        <v>356</v>
      </c>
      <c r="J248" s="14" t="s">
        <v>872</v>
      </c>
      <c r="K248" s="259" t="s">
        <v>872</v>
      </c>
      <c r="L248" s="6" t="s">
        <v>872</v>
      </c>
      <c r="M248" s="35" t="s">
        <v>872</v>
      </c>
      <c r="N248" s="142" t="s">
        <v>872</v>
      </c>
    </row>
    <row r="249" spans="1:14" s="3" customFormat="1" ht="12" x14ac:dyDescent="0.2">
      <c r="A249" s="14" t="s">
        <v>367</v>
      </c>
      <c r="B249" s="457" t="s">
        <v>368</v>
      </c>
      <c r="C249" s="458"/>
      <c r="D249" s="458"/>
      <c r="E249" s="458"/>
      <c r="F249" s="458"/>
      <c r="G249" s="458"/>
      <c r="H249" s="459"/>
      <c r="I249" s="15" t="s">
        <v>346</v>
      </c>
      <c r="J249" s="14" t="s">
        <v>872</v>
      </c>
      <c r="K249" s="259" t="s">
        <v>872</v>
      </c>
      <c r="L249" s="6" t="s">
        <v>872</v>
      </c>
      <c r="M249" s="35" t="s">
        <v>872</v>
      </c>
      <c r="N249" s="142" t="s">
        <v>872</v>
      </c>
    </row>
    <row r="250" spans="1:14" s="3" customFormat="1" ht="12" x14ac:dyDescent="0.2">
      <c r="A250" s="14" t="s">
        <v>369</v>
      </c>
      <c r="B250" s="457" t="s">
        <v>362</v>
      </c>
      <c r="C250" s="458"/>
      <c r="D250" s="458"/>
      <c r="E250" s="458"/>
      <c r="F250" s="458"/>
      <c r="G250" s="458"/>
      <c r="H250" s="459"/>
      <c r="I250" s="15" t="s">
        <v>363</v>
      </c>
      <c r="J250" s="14" t="s">
        <v>872</v>
      </c>
      <c r="K250" s="259" t="s">
        <v>872</v>
      </c>
      <c r="L250" s="6" t="s">
        <v>872</v>
      </c>
      <c r="M250" s="35" t="s">
        <v>872</v>
      </c>
      <c r="N250" s="142" t="s">
        <v>872</v>
      </c>
    </row>
    <row r="251" spans="1:14" s="3" customFormat="1" ht="12" x14ac:dyDescent="0.2">
      <c r="A251" s="14" t="s">
        <v>370</v>
      </c>
      <c r="B251" s="463" t="s">
        <v>371</v>
      </c>
      <c r="C251" s="464"/>
      <c r="D251" s="464"/>
      <c r="E251" s="464"/>
      <c r="F251" s="464"/>
      <c r="G251" s="464"/>
      <c r="H251" s="465"/>
      <c r="I251" s="15" t="s">
        <v>242</v>
      </c>
      <c r="J251" s="14" t="s">
        <v>343</v>
      </c>
      <c r="K251" s="259" t="s">
        <v>343</v>
      </c>
      <c r="L251" s="6"/>
      <c r="M251" s="6" t="s">
        <v>343</v>
      </c>
      <c r="N251" s="15" t="s">
        <v>343</v>
      </c>
    </row>
    <row r="252" spans="1:14" s="3" customFormat="1" ht="12" x14ac:dyDescent="0.2">
      <c r="A252" s="14" t="s">
        <v>372</v>
      </c>
      <c r="B252" s="457" t="s">
        <v>360</v>
      </c>
      <c r="C252" s="458"/>
      <c r="D252" s="458"/>
      <c r="E252" s="458"/>
      <c r="F252" s="458"/>
      <c r="G252" s="458"/>
      <c r="H252" s="459"/>
      <c r="I252" s="15" t="s">
        <v>356</v>
      </c>
      <c r="J252" s="14" t="s">
        <v>872</v>
      </c>
      <c r="K252" s="259" t="s">
        <v>872</v>
      </c>
      <c r="L252" s="6" t="s">
        <v>872</v>
      </c>
      <c r="M252" s="35" t="s">
        <v>872</v>
      </c>
      <c r="N252" s="142" t="s">
        <v>872</v>
      </c>
    </row>
    <row r="253" spans="1:14" s="3" customFormat="1" ht="12" x14ac:dyDescent="0.2">
      <c r="A253" s="14" t="s">
        <v>373</v>
      </c>
      <c r="B253" s="457" t="s">
        <v>362</v>
      </c>
      <c r="C253" s="458"/>
      <c r="D253" s="458"/>
      <c r="E253" s="458"/>
      <c r="F253" s="458"/>
      <c r="G253" s="458"/>
      <c r="H253" s="459"/>
      <c r="I253" s="15" t="s">
        <v>363</v>
      </c>
      <c r="J253" s="14" t="s">
        <v>872</v>
      </c>
      <c r="K253" s="259" t="s">
        <v>872</v>
      </c>
      <c r="L253" s="6" t="s">
        <v>872</v>
      </c>
      <c r="M253" s="35" t="s">
        <v>872</v>
      </c>
      <c r="N253" s="142" t="s">
        <v>872</v>
      </c>
    </row>
    <row r="254" spans="1:14" s="3" customFormat="1" ht="12" x14ac:dyDescent="0.2">
      <c r="A254" s="14" t="s">
        <v>374</v>
      </c>
      <c r="B254" s="463" t="s">
        <v>375</v>
      </c>
      <c r="C254" s="464"/>
      <c r="D254" s="464"/>
      <c r="E254" s="464"/>
      <c r="F254" s="464"/>
      <c r="G254" s="464"/>
      <c r="H254" s="465"/>
      <c r="I254" s="15" t="s">
        <v>242</v>
      </c>
      <c r="J254" s="14" t="s">
        <v>343</v>
      </c>
      <c r="K254" s="259" t="s">
        <v>343</v>
      </c>
      <c r="L254" s="6"/>
      <c r="M254" s="6" t="s">
        <v>343</v>
      </c>
      <c r="N254" s="15" t="s">
        <v>343</v>
      </c>
    </row>
    <row r="255" spans="1:14" s="3" customFormat="1" ht="12" x14ac:dyDescent="0.2">
      <c r="A255" s="14" t="s">
        <v>376</v>
      </c>
      <c r="B255" s="457" t="s">
        <v>360</v>
      </c>
      <c r="C255" s="458"/>
      <c r="D255" s="458"/>
      <c r="E255" s="458"/>
      <c r="F255" s="458"/>
      <c r="G255" s="458"/>
      <c r="H255" s="459"/>
      <c r="I255" s="15" t="s">
        <v>356</v>
      </c>
      <c r="J255" s="14" t="s">
        <v>872</v>
      </c>
      <c r="K255" s="259" t="s">
        <v>872</v>
      </c>
      <c r="L255" s="6" t="s">
        <v>872</v>
      </c>
      <c r="M255" s="35" t="s">
        <v>872</v>
      </c>
      <c r="N255" s="142" t="s">
        <v>872</v>
      </c>
    </row>
    <row r="256" spans="1:14" s="3" customFormat="1" ht="12" x14ac:dyDescent="0.2">
      <c r="A256" s="14" t="s">
        <v>377</v>
      </c>
      <c r="B256" s="457" t="s">
        <v>368</v>
      </c>
      <c r="C256" s="458"/>
      <c r="D256" s="458"/>
      <c r="E256" s="458"/>
      <c r="F256" s="458"/>
      <c r="G256" s="458"/>
      <c r="H256" s="459"/>
      <c r="I256" s="15" t="s">
        <v>346</v>
      </c>
      <c r="J256" s="14" t="s">
        <v>872</v>
      </c>
      <c r="K256" s="259" t="s">
        <v>872</v>
      </c>
      <c r="L256" s="6" t="s">
        <v>872</v>
      </c>
      <c r="M256" s="35" t="s">
        <v>872</v>
      </c>
      <c r="N256" s="142" t="s">
        <v>872</v>
      </c>
    </row>
    <row r="257" spans="1:14" s="3" customFormat="1" ht="12" x14ac:dyDescent="0.2">
      <c r="A257" s="14" t="s">
        <v>378</v>
      </c>
      <c r="B257" s="457" t="s">
        <v>362</v>
      </c>
      <c r="C257" s="458"/>
      <c r="D257" s="458"/>
      <c r="E257" s="458"/>
      <c r="F257" s="458"/>
      <c r="G257" s="458"/>
      <c r="H257" s="459"/>
      <c r="I257" s="15" t="s">
        <v>363</v>
      </c>
      <c r="J257" s="14" t="s">
        <v>872</v>
      </c>
      <c r="K257" s="259" t="s">
        <v>872</v>
      </c>
      <c r="L257" s="6" t="s">
        <v>872</v>
      </c>
      <c r="M257" s="35" t="s">
        <v>872</v>
      </c>
      <c r="N257" s="142" t="s">
        <v>872</v>
      </c>
    </row>
    <row r="258" spans="1:14" s="3" customFormat="1" ht="12" x14ac:dyDescent="0.2">
      <c r="A258" s="14" t="s">
        <v>379</v>
      </c>
      <c r="B258" s="475" t="s">
        <v>380</v>
      </c>
      <c r="C258" s="476"/>
      <c r="D258" s="476"/>
      <c r="E258" s="476"/>
      <c r="F258" s="476"/>
      <c r="G258" s="476"/>
      <c r="H258" s="477"/>
      <c r="I258" s="15" t="s">
        <v>242</v>
      </c>
      <c r="J258" s="14" t="s">
        <v>343</v>
      </c>
      <c r="K258" s="259" t="s">
        <v>343</v>
      </c>
      <c r="L258" s="6" t="s">
        <v>343</v>
      </c>
      <c r="M258" s="6" t="s">
        <v>343</v>
      </c>
      <c r="N258" s="15" t="s">
        <v>343</v>
      </c>
    </row>
    <row r="259" spans="1:14" s="3" customFormat="1" ht="12" x14ac:dyDescent="0.2">
      <c r="A259" s="14" t="s">
        <v>381</v>
      </c>
      <c r="B259" s="463" t="s">
        <v>382</v>
      </c>
      <c r="C259" s="464"/>
      <c r="D259" s="464"/>
      <c r="E259" s="464"/>
      <c r="F259" s="464"/>
      <c r="G259" s="464"/>
      <c r="H259" s="465"/>
      <c r="I259" s="15" t="s">
        <v>356</v>
      </c>
      <c r="J259" s="165">
        <v>102.039424</v>
      </c>
      <c r="K259" s="266">
        <v>0</v>
      </c>
      <c r="L259" s="6">
        <v>0</v>
      </c>
      <c r="M259" s="35">
        <v>0</v>
      </c>
      <c r="N259" s="142">
        <v>0</v>
      </c>
    </row>
    <row r="260" spans="1:14" s="3" customFormat="1" ht="24" customHeight="1" x14ac:dyDescent="0.2">
      <c r="A260" s="14" t="s">
        <v>383</v>
      </c>
      <c r="B260" s="454" t="s">
        <v>384</v>
      </c>
      <c r="C260" s="455"/>
      <c r="D260" s="455"/>
      <c r="E260" s="455"/>
      <c r="F260" s="455"/>
      <c r="G260" s="455"/>
      <c r="H260" s="456"/>
      <c r="I260" s="15" t="s">
        <v>356</v>
      </c>
      <c r="J260" s="14">
        <v>0</v>
      </c>
      <c r="K260" s="259">
        <v>0</v>
      </c>
      <c r="L260" s="6">
        <v>0</v>
      </c>
      <c r="M260" s="35">
        <v>0</v>
      </c>
      <c r="N260" s="142">
        <v>0</v>
      </c>
    </row>
    <row r="261" spans="1:14" s="3" customFormat="1" ht="12" x14ac:dyDescent="0.2">
      <c r="A261" s="14" t="s">
        <v>385</v>
      </c>
      <c r="B261" s="481" t="s">
        <v>386</v>
      </c>
      <c r="C261" s="482"/>
      <c r="D261" s="482"/>
      <c r="E261" s="482"/>
      <c r="F261" s="482"/>
      <c r="G261" s="482"/>
      <c r="H261" s="483"/>
      <c r="I261" s="15" t="s">
        <v>356</v>
      </c>
      <c r="J261" s="14">
        <v>0</v>
      </c>
      <c r="K261" s="259">
        <v>0</v>
      </c>
      <c r="L261" s="6">
        <v>0</v>
      </c>
      <c r="M261" s="35">
        <v>0</v>
      </c>
      <c r="N261" s="142">
        <v>0</v>
      </c>
    </row>
    <row r="262" spans="1:14" s="3" customFormat="1" ht="12" x14ac:dyDescent="0.2">
      <c r="A262" s="14" t="s">
        <v>387</v>
      </c>
      <c r="B262" s="481" t="s">
        <v>388</v>
      </c>
      <c r="C262" s="482"/>
      <c r="D262" s="482"/>
      <c r="E262" s="482"/>
      <c r="F262" s="482"/>
      <c r="G262" s="482"/>
      <c r="H262" s="483"/>
      <c r="I262" s="15" t="s">
        <v>356</v>
      </c>
      <c r="J262" s="14">
        <v>0</v>
      </c>
      <c r="K262" s="259">
        <v>0</v>
      </c>
      <c r="L262" s="6">
        <v>0</v>
      </c>
      <c r="M262" s="35">
        <v>0</v>
      </c>
      <c r="N262" s="142">
        <v>0</v>
      </c>
    </row>
    <row r="263" spans="1:14" s="3" customFormat="1" ht="12" x14ac:dyDescent="0.2">
      <c r="A263" s="14" t="s">
        <v>389</v>
      </c>
      <c r="B263" s="463" t="s">
        <v>390</v>
      </c>
      <c r="C263" s="464"/>
      <c r="D263" s="464"/>
      <c r="E263" s="464"/>
      <c r="F263" s="464"/>
      <c r="G263" s="464"/>
      <c r="H263" s="465"/>
      <c r="I263" s="15" t="s">
        <v>356</v>
      </c>
      <c r="J263" s="275">
        <v>20.2074</v>
      </c>
      <c r="K263" s="266">
        <v>0</v>
      </c>
      <c r="L263" s="6">
        <v>0</v>
      </c>
      <c r="M263" s="35">
        <v>0</v>
      </c>
      <c r="N263" s="142">
        <v>0</v>
      </c>
    </row>
    <row r="264" spans="1:14" s="3" customFormat="1" ht="12" x14ac:dyDescent="0.2">
      <c r="A264" s="14" t="s">
        <v>391</v>
      </c>
      <c r="B264" s="463" t="s">
        <v>392</v>
      </c>
      <c r="C264" s="464"/>
      <c r="D264" s="464"/>
      <c r="E264" s="464"/>
      <c r="F264" s="464"/>
      <c r="G264" s="464"/>
      <c r="H264" s="465"/>
      <c r="I264" s="15" t="s">
        <v>346</v>
      </c>
      <c r="J264" s="14">
        <v>20.056999999999999</v>
      </c>
      <c r="K264" s="259">
        <v>0</v>
      </c>
      <c r="L264" s="6">
        <v>0</v>
      </c>
      <c r="M264" s="35">
        <v>0</v>
      </c>
      <c r="N264" s="142">
        <v>0</v>
      </c>
    </row>
    <row r="265" spans="1:14" s="3" customFormat="1" ht="24" customHeight="1" x14ac:dyDescent="0.2">
      <c r="A265" s="14" t="s">
        <v>393</v>
      </c>
      <c r="B265" s="454" t="s">
        <v>394</v>
      </c>
      <c r="C265" s="455"/>
      <c r="D265" s="455"/>
      <c r="E265" s="455"/>
      <c r="F265" s="455"/>
      <c r="G265" s="455"/>
      <c r="H265" s="456"/>
      <c r="I265" s="15" t="s">
        <v>346</v>
      </c>
      <c r="J265" s="14">
        <v>0</v>
      </c>
      <c r="K265" s="259">
        <v>0</v>
      </c>
      <c r="L265" s="6">
        <v>0</v>
      </c>
      <c r="M265" s="35">
        <v>0</v>
      </c>
      <c r="N265" s="142">
        <v>0</v>
      </c>
    </row>
    <row r="266" spans="1:14" s="3" customFormat="1" ht="12" x14ac:dyDescent="0.2">
      <c r="A266" s="14" t="s">
        <v>395</v>
      </c>
      <c r="B266" s="481" t="s">
        <v>386</v>
      </c>
      <c r="C266" s="482"/>
      <c r="D266" s="482"/>
      <c r="E266" s="482"/>
      <c r="F266" s="482"/>
      <c r="G266" s="482"/>
      <c r="H266" s="483"/>
      <c r="I266" s="15" t="s">
        <v>346</v>
      </c>
      <c r="J266" s="14">
        <v>0</v>
      </c>
      <c r="K266" s="259">
        <v>0</v>
      </c>
      <c r="L266" s="6">
        <v>0</v>
      </c>
      <c r="M266" s="35">
        <v>0</v>
      </c>
      <c r="N266" s="142">
        <v>0</v>
      </c>
    </row>
    <row r="267" spans="1:14" s="3" customFormat="1" ht="12" x14ac:dyDescent="0.2">
      <c r="A267" s="14" t="s">
        <v>396</v>
      </c>
      <c r="B267" s="481" t="s">
        <v>388</v>
      </c>
      <c r="C267" s="482"/>
      <c r="D267" s="482"/>
      <c r="E267" s="482"/>
      <c r="F267" s="482"/>
      <c r="G267" s="482"/>
      <c r="H267" s="483"/>
      <c r="I267" s="15" t="s">
        <v>346</v>
      </c>
      <c r="J267" s="14">
        <v>0</v>
      </c>
      <c r="K267" s="259">
        <v>0</v>
      </c>
      <c r="L267" s="6">
        <v>0</v>
      </c>
      <c r="M267" s="35">
        <v>0</v>
      </c>
      <c r="N267" s="142">
        <v>0</v>
      </c>
    </row>
    <row r="268" spans="1:14" s="3" customFormat="1" ht="12" x14ac:dyDescent="0.2">
      <c r="A268" s="14" t="s">
        <v>397</v>
      </c>
      <c r="B268" s="463" t="s">
        <v>398</v>
      </c>
      <c r="C268" s="464"/>
      <c r="D268" s="464"/>
      <c r="E268" s="464"/>
      <c r="F268" s="464"/>
      <c r="G268" s="464"/>
      <c r="H268" s="465"/>
      <c r="I268" s="15" t="s">
        <v>399</v>
      </c>
      <c r="J268" s="14">
        <v>3127.16</v>
      </c>
      <c r="K268" s="259">
        <v>0</v>
      </c>
      <c r="L268" s="6">
        <v>0</v>
      </c>
      <c r="M268" s="35">
        <v>0</v>
      </c>
      <c r="N268" s="142">
        <v>0</v>
      </c>
    </row>
    <row r="269" spans="1:14" s="3" customFormat="1" ht="24" customHeight="1" x14ac:dyDescent="0.2">
      <c r="A269" s="14" t="s">
        <v>400</v>
      </c>
      <c r="B269" s="466" t="s">
        <v>536</v>
      </c>
      <c r="C269" s="467"/>
      <c r="D269" s="467"/>
      <c r="E269" s="467"/>
      <c r="F269" s="467"/>
      <c r="G269" s="467"/>
      <c r="H269" s="468"/>
      <c r="I269" s="15" t="s">
        <v>19</v>
      </c>
      <c r="J269" s="14">
        <v>0</v>
      </c>
      <c r="K269" s="259">
        <v>0</v>
      </c>
      <c r="L269" s="6">
        <v>0</v>
      </c>
      <c r="M269" s="35">
        <v>0</v>
      </c>
      <c r="N269" s="142">
        <v>0</v>
      </c>
    </row>
    <row r="270" spans="1:14" s="3" customFormat="1" ht="12" x14ac:dyDescent="0.2">
      <c r="A270" s="14" t="s">
        <v>401</v>
      </c>
      <c r="B270" s="475" t="s">
        <v>402</v>
      </c>
      <c r="C270" s="476"/>
      <c r="D270" s="476"/>
      <c r="E270" s="476"/>
      <c r="F270" s="476"/>
      <c r="G270" s="476"/>
      <c r="H270" s="477"/>
      <c r="I270" s="15" t="s">
        <v>242</v>
      </c>
      <c r="J270" s="14" t="s">
        <v>343</v>
      </c>
      <c r="K270" s="259" t="s">
        <v>343</v>
      </c>
      <c r="L270" s="6" t="s">
        <v>343</v>
      </c>
      <c r="M270" s="6" t="s">
        <v>343</v>
      </c>
      <c r="N270" s="15" t="s">
        <v>343</v>
      </c>
    </row>
    <row r="271" spans="1:14" s="3" customFormat="1" ht="12" x14ac:dyDescent="0.2">
      <c r="A271" s="14" t="s">
        <v>403</v>
      </c>
      <c r="B271" s="463" t="s">
        <v>404</v>
      </c>
      <c r="C271" s="464"/>
      <c r="D271" s="464"/>
      <c r="E271" s="464"/>
      <c r="F271" s="464"/>
      <c r="G271" s="464"/>
      <c r="H271" s="465"/>
      <c r="I271" s="15" t="s">
        <v>356</v>
      </c>
      <c r="J271" s="14" t="s">
        <v>872</v>
      </c>
      <c r="K271" s="259" t="s">
        <v>872</v>
      </c>
      <c r="L271" s="6" t="s">
        <v>872</v>
      </c>
      <c r="M271" s="35" t="s">
        <v>872</v>
      </c>
      <c r="N271" s="142" t="s">
        <v>872</v>
      </c>
    </row>
    <row r="272" spans="1:14" s="3" customFormat="1" ht="12" x14ac:dyDescent="0.2">
      <c r="A272" s="14" t="s">
        <v>405</v>
      </c>
      <c r="B272" s="463" t="s">
        <v>406</v>
      </c>
      <c r="C272" s="464"/>
      <c r="D272" s="464"/>
      <c r="E272" s="464"/>
      <c r="F272" s="464"/>
      <c r="G272" s="464"/>
      <c r="H272" s="465"/>
      <c r="I272" s="15" t="s">
        <v>349</v>
      </c>
      <c r="J272" s="14" t="s">
        <v>872</v>
      </c>
      <c r="K272" s="259" t="s">
        <v>872</v>
      </c>
      <c r="L272" s="6" t="s">
        <v>872</v>
      </c>
      <c r="M272" s="35" t="s">
        <v>872</v>
      </c>
      <c r="N272" s="142" t="s">
        <v>872</v>
      </c>
    </row>
    <row r="273" spans="1:14" s="3" customFormat="1" ht="36" customHeight="1" x14ac:dyDescent="0.2">
      <c r="A273" s="14" t="s">
        <v>407</v>
      </c>
      <c r="B273" s="466" t="s">
        <v>408</v>
      </c>
      <c r="C273" s="467"/>
      <c r="D273" s="467"/>
      <c r="E273" s="467"/>
      <c r="F273" s="467"/>
      <c r="G273" s="467"/>
      <c r="H273" s="468"/>
      <c r="I273" s="15" t="s">
        <v>19</v>
      </c>
      <c r="J273" s="14" t="s">
        <v>872</v>
      </c>
      <c r="K273" s="259" t="s">
        <v>872</v>
      </c>
      <c r="L273" s="6" t="s">
        <v>872</v>
      </c>
      <c r="M273" s="35" t="s">
        <v>872</v>
      </c>
      <c r="N273" s="142" t="s">
        <v>872</v>
      </c>
    </row>
    <row r="274" spans="1:14" s="3" customFormat="1" ht="24" customHeight="1" x14ac:dyDescent="0.2">
      <c r="A274" s="14" t="s">
        <v>409</v>
      </c>
      <c r="B274" s="466" t="s">
        <v>410</v>
      </c>
      <c r="C274" s="467"/>
      <c r="D274" s="467"/>
      <c r="E274" s="467"/>
      <c r="F274" s="467"/>
      <c r="G274" s="467"/>
      <c r="H274" s="468"/>
      <c r="I274" s="15" t="s">
        <v>19</v>
      </c>
      <c r="J274" s="14" t="s">
        <v>872</v>
      </c>
      <c r="K274" s="259" t="s">
        <v>872</v>
      </c>
      <c r="L274" s="6" t="s">
        <v>872</v>
      </c>
      <c r="M274" s="35" t="s">
        <v>872</v>
      </c>
      <c r="N274" s="142" t="s">
        <v>872</v>
      </c>
    </row>
    <row r="275" spans="1:14" s="3" customFormat="1" ht="12" x14ac:dyDescent="0.2">
      <c r="A275" s="14" t="s">
        <v>411</v>
      </c>
      <c r="B275" s="475" t="s">
        <v>412</v>
      </c>
      <c r="C275" s="476"/>
      <c r="D275" s="476"/>
      <c r="E275" s="476"/>
      <c r="F275" s="476"/>
      <c r="G275" s="476"/>
      <c r="H275" s="477"/>
      <c r="I275" s="15" t="s">
        <v>242</v>
      </c>
      <c r="J275" s="14" t="s">
        <v>343</v>
      </c>
      <c r="K275" s="259" t="s">
        <v>343</v>
      </c>
      <c r="L275" s="6" t="s">
        <v>343</v>
      </c>
      <c r="M275" s="6" t="s">
        <v>343</v>
      </c>
      <c r="N275" s="15" t="s">
        <v>343</v>
      </c>
    </row>
    <row r="276" spans="1:14" s="3" customFormat="1" ht="12" x14ac:dyDescent="0.2">
      <c r="A276" s="14" t="s">
        <v>413</v>
      </c>
      <c r="B276" s="463" t="s">
        <v>414</v>
      </c>
      <c r="C276" s="464"/>
      <c r="D276" s="464"/>
      <c r="E276" s="464"/>
      <c r="F276" s="464"/>
      <c r="G276" s="464"/>
      <c r="H276" s="465"/>
      <c r="I276" s="15" t="s">
        <v>346</v>
      </c>
      <c r="J276" s="14" t="s">
        <v>872</v>
      </c>
      <c r="K276" s="259" t="s">
        <v>872</v>
      </c>
      <c r="L276" s="6" t="s">
        <v>872</v>
      </c>
      <c r="M276" s="35" t="s">
        <v>872</v>
      </c>
      <c r="N276" s="142" t="s">
        <v>872</v>
      </c>
    </row>
    <row r="277" spans="1:14" s="3" customFormat="1" ht="36" customHeight="1" x14ac:dyDescent="0.2">
      <c r="A277" s="14" t="s">
        <v>415</v>
      </c>
      <c r="B277" s="454" t="s">
        <v>416</v>
      </c>
      <c r="C277" s="455"/>
      <c r="D277" s="455"/>
      <c r="E277" s="455"/>
      <c r="F277" s="455"/>
      <c r="G277" s="455"/>
      <c r="H277" s="456"/>
      <c r="I277" s="15" t="s">
        <v>346</v>
      </c>
      <c r="J277" s="14" t="s">
        <v>872</v>
      </c>
      <c r="K277" s="259" t="s">
        <v>872</v>
      </c>
      <c r="L277" s="6" t="s">
        <v>872</v>
      </c>
      <c r="M277" s="35" t="s">
        <v>872</v>
      </c>
      <c r="N277" s="142" t="s">
        <v>872</v>
      </c>
    </row>
    <row r="278" spans="1:14" s="3" customFormat="1" ht="36" customHeight="1" x14ac:dyDescent="0.2">
      <c r="A278" s="14" t="s">
        <v>417</v>
      </c>
      <c r="B278" s="454" t="s">
        <v>418</v>
      </c>
      <c r="C278" s="455"/>
      <c r="D278" s="455"/>
      <c r="E278" s="455"/>
      <c r="F278" s="455"/>
      <c r="G278" s="455"/>
      <c r="H278" s="456"/>
      <c r="I278" s="15" t="s">
        <v>346</v>
      </c>
      <c r="J278" s="14" t="s">
        <v>872</v>
      </c>
      <c r="K278" s="259" t="s">
        <v>872</v>
      </c>
      <c r="L278" s="6" t="s">
        <v>872</v>
      </c>
      <c r="M278" s="35" t="s">
        <v>872</v>
      </c>
      <c r="N278" s="142" t="s">
        <v>872</v>
      </c>
    </row>
    <row r="279" spans="1:14" s="3" customFormat="1" ht="24" customHeight="1" x14ac:dyDescent="0.2">
      <c r="A279" s="14" t="s">
        <v>419</v>
      </c>
      <c r="B279" s="454" t="s">
        <v>420</v>
      </c>
      <c r="C279" s="455"/>
      <c r="D279" s="455"/>
      <c r="E279" s="455"/>
      <c r="F279" s="455"/>
      <c r="G279" s="455"/>
      <c r="H279" s="456"/>
      <c r="I279" s="15" t="s">
        <v>346</v>
      </c>
      <c r="J279" s="14" t="s">
        <v>872</v>
      </c>
      <c r="K279" s="259" t="s">
        <v>872</v>
      </c>
      <c r="L279" s="6" t="s">
        <v>872</v>
      </c>
      <c r="M279" s="35" t="s">
        <v>872</v>
      </c>
      <c r="N279" s="142" t="s">
        <v>872</v>
      </c>
    </row>
    <row r="280" spans="1:14" s="3" customFormat="1" ht="12" x14ac:dyDescent="0.2">
      <c r="A280" s="14" t="s">
        <v>421</v>
      </c>
      <c r="B280" s="463" t="s">
        <v>422</v>
      </c>
      <c r="C280" s="464"/>
      <c r="D280" s="464"/>
      <c r="E280" s="464"/>
      <c r="F280" s="464"/>
      <c r="G280" s="464"/>
      <c r="H280" s="465"/>
      <c r="I280" s="15" t="s">
        <v>356</v>
      </c>
      <c r="J280" s="14" t="s">
        <v>872</v>
      </c>
      <c r="K280" s="259" t="s">
        <v>872</v>
      </c>
      <c r="L280" s="6" t="s">
        <v>872</v>
      </c>
      <c r="M280" s="35" t="s">
        <v>872</v>
      </c>
      <c r="N280" s="142" t="s">
        <v>872</v>
      </c>
    </row>
    <row r="281" spans="1:14" s="3" customFormat="1" ht="24" customHeight="1" x14ac:dyDescent="0.2">
      <c r="A281" s="14" t="s">
        <v>423</v>
      </c>
      <c r="B281" s="454" t="s">
        <v>424</v>
      </c>
      <c r="C281" s="455"/>
      <c r="D281" s="455"/>
      <c r="E281" s="455"/>
      <c r="F281" s="455"/>
      <c r="G281" s="455"/>
      <c r="H281" s="456"/>
      <c r="I281" s="15" t="s">
        <v>356</v>
      </c>
      <c r="J281" s="14" t="s">
        <v>872</v>
      </c>
      <c r="K281" s="259" t="s">
        <v>872</v>
      </c>
      <c r="L281" s="6" t="s">
        <v>872</v>
      </c>
      <c r="M281" s="35" t="s">
        <v>872</v>
      </c>
      <c r="N281" s="142" t="s">
        <v>872</v>
      </c>
    </row>
    <row r="282" spans="1:14" s="3" customFormat="1" ht="12" x14ac:dyDescent="0.2">
      <c r="A282" s="14" t="s">
        <v>425</v>
      </c>
      <c r="B282" s="457" t="s">
        <v>426</v>
      </c>
      <c r="C282" s="458"/>
      <c r="D282" s="458"/>
      <c r="E282" s="458"/>
      <c r="F282" s="458"/>
      <c r="G282" s="458"/>
      <c r="H282" s="459"/>
      <c r="I282" s="15" t="s">
        <v>356</v>
      </c>
      <c r="J282" s="14" t="s">
        <v>872</v>
      </c>
      <c r="K282" s="259" t="s">
        <v>872</v>
      </c>
      <c r="L282" s="6" t="s">
        <v>872</v>
      </c>
      <c r="M282" s="35" t="s">
        <v>872</v>
      </c>
      <c r="N282" s="142" t="s">
        <v>872</v>
      </c>
    </row>
    <row r="283" spans="1:14" s="3" customFormat="1" ht="24" customHeight="1" x14ac:dyDescent="0.2">
      <c r="A283" s="14" t="s">
        <v>427</v>
      </c>
      <c r="B283" s="466" t="s">
        <v>428</v>
      </c>
      <c r="C283" s="467"/>
      <c r="D283" s="467"/>
      <c r="E283" s="467"/>
      <c r="F283" s="467"/>
      <c r="G283" s="467"/>
      <c r="H283" s="468"/>
      <c r="I283" s="15" t="s">
        <v>19</v>
      </c>
      <c r="J283" s="14" t="s">
        <v>872</v>
      </c>
      <c r="K283" s="259" t="s">
        <v>872</v>
      </c>
      <c r="L283" s="6" t="s">
        <v>872</v>
      </c>
      <c r="M283" s="35" t="s">
        <v>872</v>
      </c>
      <c r="N283" s="142" t="s">
        <v>872</v>
      </c>
    </row>
    <row r="284" spans="1:14" s="3" customFormat="1" ht="12" x14ac:dyDescent="0.2">
      <c r="A284" s="14" t="s">
        <v>429</v>
      </c>
      <c r="B284" s="457" t="s">
        <v>43</v>
      </c>
      <c r="C284" s="458"/>
      <c r="D284" s="458"/>
      <c r="E284" s="458"/>
      <c r="F284" s="458"/>
      <c r="G284" s="458"/>
      <c r="H284" s="459"/>
      <c r="I284" s="15" t="s">
        <v>19</v>
      </c>
      <c r="J284" s="14" t="s">
        <v>872</v>
      </c>
      <c r="K284" s="259" t="s">
        <v>872</v>
      </c>
      <c r="L284" s="6" t="s">
        <v>872</v>
      </c>
      <c r="M284" s="35" t="s">
        <v>872</v>
      </c>
      <c r="N284" s="142" t="s">
        <v>872</v>
      </c>
    </row>
    <row r="285" spans="1:14" s="3" customFormat="1" ht="12" x14ac:dyDescent="0.2">
      <c r="A285" s="14" t="s">
        <v>430</v>
      </c>
      <c r="B285" s="457" t="s">
        <v>45</v>
      </c>
      <c r="C285" s="458"/>
      <c r="D285" s="458"/>
      <c r="E285" s="458"/>
      <c r="F285" s="458"/>
      <c r="G285" s="458"/>
      <c r="H285" s="459"/>
      <c r="I285" s="15" t="s">
        <v>19</v>
      </c>
      <c r="J285" s="14" t="s">
        <v>872</v>
      </c>
      <c r="K285" s="259" t="s">
        <v>872</v>
      </c>
      <c r="L285" s="6" t="s">
        <v>872</v>
      </c>
      <c r="M285" s="35" t="s">
        <v>872</v>
      </c>
      <c r="N285" s="142" t="s">
        <v>872</v>
      </c>
    </row>
    <row r="286" spans="1:14" s="3" customFormat="1" ht="12.75" thickBot="1" x14ac:dyDescent="0.25">
      <c r="A286" s="21" t="s">
        <v>431</v>
      </c>
      <c r="B286" s="509" t="s">
        <v>432</v>
      </c>
      <c r="C286" s="510"/>
      <c r="D286" s="510"/>
      <c r="E286" s="510"/>
      <c r="F286" s="510"/>
      <c r="G286" s="510"/>
      <c r="H286" s="511"/>
      <c r="I286" s="22" t="s">
        <v>433</v>
      </c>
      <c r="J286" s="21">
        <v>112</v>
      </c>
      <c r="K286" s="262">
        <v>0</v>
      </c>
      <c r="L286" s="23">
        <v>0</v>
      </c>
      <c r="M286" s="38">
        <v>0</v>
      </c>
      <c r="N286" s="145">
        <v>0</v>
      </c>
    </row>
    <row r="287" spans="1:14" ht="16.5" thickBot="1" x14ac:dyDescent="0.3">
      <c r="A287" s="484" t="s">
        <v>434</v>
      </c>
      <c r="B287" s="485"/>
      <c r="C287" s="485"/>
      <c r="D287" s="485"/>
      <c r="E287" s="485"/>
      <c r="F287" s="485"/>
      <c r="G287" s="485"/>
      <c r="H287" s="485"/>
      <c r="I287" s="485"/>
      <c r="J287" s="485"/>
      <c r="K287" s="485"/>
      <c r="L287" s="485"/>
      <c r="M287" s="485"/>
      <c r="N287" s="486"/>
    </row>
    <row r="288" spans="1:14" s="3" customFormat="1" ht="42.75" customHeight="1" x14ac:dyDescent="0.2">
      <c r="A288" s="487" t="s">
        <v>7</v>
      </c>
      <c r="B288" s="489" t="s">
        <v>8</v>
      </c>
      <c r="C288" s="490"/>
      <c r="D288" s="490"/>
      <c r="E288" s="490"/>
      <c r="F288" s="490"/>
      <c r="G288" s="490"/>
      <c r="H288" s="491"/>
      <c r="I288" s="495" t="s">
        <v>9</v>
      </c>
      <c r="J288" s="496" t="s">
        <v>965</v>
      </c>
      <c r="K288" s="497"/>
      <c r="L288" s="498" t="s">
        <v>540</v>
      </c>
      <c r="M288" s="499"/>
      <c r="N288" s="449" t="s">
        <v>541</v>
      </c>
    </row>
    <row r="289" spans="1:14" s="3" customFormat="1" ht="36" x14ac:dyDescent="0.2">
      <c r="A289" s="488"/>
      <c r="B289" s="492"/>
      <c r="C289" s="493"/>
      <c r="D289" s="493"/>
      <c r="E289" s="493"/>
      <c r="F289" s="493"/>
      <c r="G289" s="493"/>
      <c r="H289" s="494"/>
      <c r="I289" s="450"/>
      <c r="J289" s="26" t="s">
        <v>0</v>
      </c>
      <c r="K289" s="256" t="s">
        <v>1</v>
      </c>
      <c r="L289" s="28" t="s">
        <v>10</v>
      </c>
      <c r="M289" s="28" t="s">
        <v>11</v>
      </c>
      <c r="N289" s="450"/>
    </row>
    <row r="290" spans="1:14" s="2" customFormat="1" ht="12.75" thickBot="1" x14ac:dyDescent="0.25">
      <c r="A290" s="32">
        <v>1</v>
      </c>
      <c r="B290" s="506">
        <v>2</v>
      </c>
      <c r="C290" s="507"/>
      <c r="D290" s="507"/>
      <c r="E290" s="507"/>
      <c r="F290" s="507"/>
      <c r="G290" s="507"/>
      <c r="H290" s="508"/>
      <c r="I290" s="31">
        <v>3</v>
      </c>
      <c r="J290" s="33">
        <v>4</v>
      </c>
      <c r="K290" s="263">
        <v>5</v>
      </c>
      <c r="L290" s="34">
        <v>6</v>
      </c>
      <c r="M290" s="34">
        <v>7</v>
      </c>
      <c r="N290" s="31">
        <v>8</v>
      </c>
    </row>
    <row r="291" spans="1:14" s="3" customFormat="1" ht="12.75" customHeight="1" x14ac:dyDescent="0.2">
      <c r="A291" s="451" t="s">
        <v>435</v>
      </c>
      <c r="B291" s="452"/>
      <c r="C291" s="452"/>
      <c r="D291" s="452"/>
      <c r="E291" s="452"/>
      <c r="F291" s="452"/>
      <c r="G291" s="452"/>
      <c r="H291" s="453"/>
      <c r="I291" s="12" t="s">
        <v>19</v>
      </c>
      <c r="J291" s="299">
        <f>J292+J317</f>
        <v>15.0405</v>
      </c>
      <c r="K291" s="180">
        <f>K292+K317</f>
        <v>0</v>
      </c>
      <c r="L291" s="16"/>
      <c r="M291" s="37"/>
      <c r="N291" s="17"/>
    </row>
    <row r="292" spans="1:14" s="3" customFormat="1" ht="12" x14ac:dyDescent="0.2">
      <c r="A292" s="14" t="s">
        <v>17</v>
      </c>
      <c r="B292" s="475" t="s">
        <v>436</v>
      </c>
      <c r="C292" s="476"/>
      <c r="D292" s="476"/>
      <c r="E292" s="476"/>
      <c r="F292" s="476"/>
      <c r="G292" s="476"/>
      <c r="H292" s="477"/>
      <c r="I292" s="15" t="s">
        <v>19</v>
      </c>
      <c r="J292" s="141">
        <f>J293</f>
        <v>12.4353</v>
      </c>
      <c r="K292" s="141">
        <f>K293</f>
        <v>0</v>
      </c>
      <c r="L292" s="6">
        <v>0</v>
      </c>
      <c r="M292" s="35">
        <v>0</v>
      </c>
      <c r="N292" s="142" t="s">
        <v>872</v>
      </c>
    </row>
    <row r="293" spans="1:14" s="3" customFormat="1" ht="12" x14ac:dyDescent="0.2">
      <c r="A293" s="14" t="s">
        <v>20</v>
      </c>
      <c r="B293" s="463" t="s">
        <v>437</v>
      </c>
      <c r="C293" s="464"/>
      <c r="D293" s="464"/>
      <c r="E293" s="464"/>
      <c r="F293" s="464"/>
      <c r="G293" s="464"/>
      <c r="H293" s="465"/>
      <c r="I293" s="15" t="s">
        <v>19</v>
      </c>
      <c r="J293" s="141">
        <f>J300</f>
        <v>12.4353</v>
      </c>
      <c r="K293" s="141">
        <f>K300</f>
        <v>0</v>
      </c>
      <c r="L293" s="6">
        <v>0</v>
      </c>
      <c r="M293" s="35">
        <v>0</v>
      </c>
      <c r="N293" s="142" t="s">
        <v>872</v>
      </c>
    </row>
    <row r="294" spans="1:14" s="3" customFormat="1" ht="24" customHeight="1" x14ac:dyDescent="0.2">
      <c r="A294" s="14" t="s">
        <v>22</v>
      </c>
      <c r="B294" s="454" t="s">
        <v>438</v>
      </c>
      <c r="C294" s="455"/>
      <c r="D294" s="455"/>
      <c r="E294" s="455"/>
      <c r="F294" s="455"/>
      <c r="G294" s="455"/>
      <c r="H294" s="456"/>
      <c r="I294" s="15" t="s">
        <v>19</v>
      </c>
      <c r="J294" s="14">
        <v>0</v>
      </c>
      <c r="K294" s="259">
        <v>0</v>
      </c>
      <c r="L294" s="6">
        <v>0</v>
      </c>
      <c r="M294" s="35">
        <v>0</v>
      </c>
      <c r="N294" s="142" t="s">
        <v>872</v>
      </c>
    </row>
    <row r="295" spans="1:14" s="3" customFormat="1" ht="12" x14ac:dyDescent="0.2">
      <c r="A295" s="14" t="s">
        <v>439</v>
      </c>
      <c r="B295" s="481" t="s">
        <v>440</v>
      </c>
      <c r="C295" s="482"/>
      <c r="D295" s="482"/>
      <c r="E295" s="482"/>
      <c r="F295" s="482"/>
      <c r="G295" s="482"/>
      <c r="H295" s="483"/>
      <c r="I295" s="15" t="s">
        <v>19</v>
      </c>
      <c r="J295" s="14">
        <v>0</v>
      </c>
      <c r="K295" s="259">
        <v>0</v>
      </c>
      <c r="L295" s="6">
        <v>0</v>
      </c>
      <c r="M295" s="35">
        <v>0</v>
      </c>
      <c r="N295" s="142" t="s">
        <v>872</v>
      </c>
    </row>
    <row r="296" spans="1:14" s="3" customFormat="1" ht="24" customHeight="1" x14ac:dyDescent="0.2">
      <c r="A296" s="14" t="s">
        <v>441</v>
      </c>
      <c r="B296" s="503" t="s">
        <v>23</v>
      </c>
      <c r="C296" s="504"/>
      <c r="D296" s="504"/>
      <c r="E296" s="504"/>
      <c r="F296" s="504"/>
      <c r="G296" s="504"/>
      <c r="H296" s="505"/>
      <c r="I296" s="15" t="s">
        <v>19</v>
      </c>
      <c r="J296" s="14">
        <v>0</v>
      </c>
      <c r="K296" s="259">
        <v>0</v>
      </c>
      <c r="L296" s="6">
        <v>0</v>
      </c>
      <c r="M296" s="35">
        <v>0</v>
      </c>
      <c r="N296" s="142" t="s">
        <v>872</v>
      </c>
    </row>
    <row r="297" spans="1:14" s="3" customFormat="1" ht="24" customHeight="1" x14ac:dyDescent="0.2">
      <c r="A297" s="14" t="s">
        <v>442</v>
      </c>
      <c r="B297" s="503" t="s">
        <v>25</v>
      </c>
      <c r="C297" s="504"/>
      <c r="D297" s="504"/>
      <c r="E297" s="504"/>
      <c r="F297" s="504"/>
      <c r="G297" s="504"/>
      <c r="H297" s="505"/>
      <c r="I297" s="15" t="s">
        <v>19</v>
      </c>
      <c r="J297" s="14">
        <v>0</v>
      </c>
      <c r="K297" s="259">
        <v>0</v>
      </c>
      <c r="L297" s="6">
        <v>0</v>
      </c>
      <c r="M297" s="35">
        <v>0</v>
      </c>
      <c r="N297" s="142" t="s">
        <v>872</v>
      </c>
    </row>
    <row r="298" spans="1:14" s="3" customFormat="1" ht="24" customHeight="1" x14ac:dyDescent="0.2">
      <c r="A298" s="14" t="s">
        <v>443</v>
      </c>
      <c r="B298" s="503" t="s">
        <v>27</v>
      </c>
      <c r="C298" s="504"/>
      <c r="D298" s="504"/>
      <c r="E298" s="504"/>
      <c r="F298" s="504"/>
      <c r="G298" s="504"/>
      <c r="H298" s="505"/>
      <c r="I298" s="15" t="s">
        <v>19</v>
      </c>
      <c r="J298" s="14">
        <v>0</v>
      </c>
      <c r="K298" s="259">
        <v>0</v>
      </c>
      <c r="L298" s="6">
        <v>0</v>
      </c>
      <c r="M298" s="35">
        <v>0</v>
      </c>
      <c r="N298" s="142" t="s">
        <v>872</v>
      </c>
    </row>
    <row r="299" spans="1:14" s="3" customFormat="1" ht="12" x14ac:dyDescent="0.2">
      <c r="A299" s="14" t="s">
        <v>444</v>
      </c>
      <c r="B299" s="481" t="s">
        <v>445</v>
      </c>
      <c r="C299" s="482"/>
      <c r="D299" s="482"/>
      <c r="E299" s="482"/>
      <c r="F299" s="482"/>
      <c r="G299" s="482"/>
      <c r="H299" s="483"/>
      <c r="I299" s="15" t="s">
        <v>19</v>
      </c>
      <c r="J299" s="14">
        <v>0</v>
      </c>
      <c r="K299" s="259">
        <v>0</v>
      </c>
      <c r="L299" s="6">
        <v>0</v>
      </c>
      <c r="M299" s="35">
        <v>0</v>
      </c>
      <c r="N299" s="142" t="s">
        <v>872</v>
      </c>
    </row>
    <row r="300" spans="1:14" s="3" customFormat="1" ht="12" x14ac:dyDescent="0.2">
      <c r="A300" s="14" t="s">
        <v>446</v>
      </c>
      <c r="B300" s="481" t="s">
        <v>447</v>
      </c>
      <c r="C300" s="482"/>
      <c r="D300" s="482"/>
      <c r="E300" s="482"/>
      <c r="F300" s="482"/>
      <c r="G300" s="482"/>
      <c r="H300" s="483"/>
      <c r="I300" s="15" t="s">
        <v>19</v>
      </c>
      <c r="J300" s="141">
        <v>12.4353</v>
      </c>
      <c r="K300" s="266"/>
      <c r="L300" s="6">
        <v>0</v>
      </c>
      <c r="M300" s="35">
        <v>0</v>
      </c>
      <c r="N300" s="142" t="s">
        <v>872</v>
      </c>
    </row>
    <row r="301" spans="1:14" s="3" customFormat="1" ht="12" x14ac:dyDescent="0.2">
      <c r="A301" s="14" t="s">
        <v>448</v>
      </c>
      <c r="B301" s="481" t="s">
        <v>449</v>
      </c>
      <c r="C301" s="482"/>
      <c r="D301" s="482"/>
      <c r="E301" s="482"/>
      <c r="F301" s="482"/>
      <c r="G301" s="482"/>
      <c r="H301" s="483"/>
      <c r="I301" s="15" t="s">
        <v>19</v>
      </c>
      <c r="J301" s="14">
        <v>0</v>
      </c>
      <c r="K301" s="259">
        <v>0</v>
      </c>
      <c r="L301" s="6">
        <v>0</v>
      </c>
      <c r="M301" s="35">
        <v>0</v>
      </c>
      <c r="N301" s="142" t="s">
        <v>872</v>
      </c>
    </row>
    <row r="302" spans="1:14" s="3" customFormat="1" ht="12" x14ac:dyDescent="0.2">
      <c r="A302" s="14" t="s">
        <v>450</v>
      </c>
      <c r="B302" s="481" t="s">
        <v>451</v>
      </c>
      <c r="C302" s="482"/>
      <c r="D302" s="482"/>
      <c r="E302" s="482"/>
      <c r="F302" s="482"/>
      <c r="G302" s="482"/>
      <c r="H302" s="483"/>
      <c r="I302" s="15" t="s">
        <v>19</v>
      </c>
      <c r="J302" s="14">
        <v>0</v>
      </c>
      <c r="K302" s="259">
        <v>0</v>
      </c>
      <c r="L302" s="6">
        <v>0</v>
      </c>
      <c r="M302" s="35">
        <v>0</v>
      </c>
      <c r="N302" s="142" t="s">
        <v>872</v>
      </c>
    </row>
    <row r="303" spans="1:14" s="3" customFormat="1" ht="24" customHeight="1" x14ac:dyDescent="0.2">
      <c r="A303" s="14" t="s">
        <v>452</v>
      </c>
      <c r="B303" s="503" t="s">
        <v>453</v>
      </c>
      <c r="C303" s="504"/>
      <c r="D303" s="504"/>
      <c r="E303" s="504"/>
      <c r="F303" s="504"/>
      <c r="G303" s="504"/>
      <c r="H303" s="505"/>
      <c r="I303" s="15" t="s">
        <v>19</v>
      </c>
      <c r="J303" s="14">
        <v>0</v>
      </c>
      <c r="K303" s="259">
        <v>0</v>
      </c>
      <c r="L303" s="6">
        <v>0</v>
      </c>
      <c r="M303" s="35">
        <v>0</v>
      </c>
      <c r="N303" s="142" t="s">
        <v>872</v>
      </c>
    </row>
    <row r="304" spans="1:14" s="3" customFormat="1" ht="12" x14ac:dyDescent="0.2">
      <c r="A304" s="14" t="s">
        <v>454</v>
      </c>
      <c r="B304" s="500" t="s">
        <v>455</v>
      </c>
      <c r="C304" s="501"/>
      <c r="D304" s="501"/>
      <c r="E304" s="501"/>
      <c r="F304" s="501"/>
      <c r="G304" s="501"/>
      <c r="H304" s="502"/>
      <c r="I304" s="15" t="s">
        <v>19</v>
      </c>
      <c r="J304" s="14">
        <v>0</v>
      </c>
      <c r="K304" s="259">
        <v>0</v>
      </c>
      <c r="L304" s="6">
        <v>0</v>
      </c>
      <c r="M304" s="35">
        <v>0</v>
      </c>
      <c r="N304" s="142" t="s">
        <v>872</v>
      </c>
    </row>
    <row r="305" spans="1:16" s="3" customFormat="1" ht="12" x14ac:dyDescent="0.2">
      <c r="A305" s="14" t="s">
        <v>456</v>
      </c>
      <c r="B305" s="478" t="s">
        <v>457</v>
      </c>
      <c r="C305" s="479"/>
      <c r="D305" s="479"/>
      <c r="E305" s="479"/>
      <c r="F305" s="479"/>
      <c r="G305" s="479"/>
      <c r="H305" s="480"/>
      <c r="I305" s="15" t="s">
        <v>19</v>
      </c>
      <c r="J305" s="14">
        <v>0</v>
      </c>
      <c r="K305" s="259">
        <v>0</v>
      </c>
      <c r="L305" s="6">
        <v>0</v>
      </c>
      <c r="M305" s="35">
        <v>0</v>
      </c>
      <c r="N305" s="142" t="s">
        <v>872</v>
      </c>
    </row>
    <row r="306" spans="1:16" s="3" customFormat="1" ht="12" x14ac:dyDescent="0.2">
      <c r="A306" s="14" t="s">
        <v>458</v>
      </c>
      <c r="B306" s="500" t="s">
        <v>455</v>
      </c>
      <c r="C306" s="501"/>
      <c r="D306" s="501"/>
      <c r="E306" s="501"/>
      <c r="F306" s="501"/>
      <c r="G306" s="501"/>
      <c r="H306" s="502"/>
      <c r="I306" s="15" t="s">
        <v>19</v>
      </c>
      <c r="J306" s="14">
        <v>0</v>
      </c>
      <c r="K306" s="259">
        <v>0</v>
      </c>
      <c r="L306" s="6">
        <v>0</v>
      </c>
      <c r="M306" s="35">
        <v>0</v>
      </c>
      <c r="N306" s="142" t="s">
        <v>872</v>
      </c>
    </row>
    <row r="307" spans="1:16" s="3" customFormat="1" ht="12" x14ac:dyDescent="0.2">
      <c r="A307" s="14" t="s">
        <v>459</v>
      </c>
      <c r="B307" s="481" t="s">
        <v>460</v>
      </c>
      <c r="C307" s="482"/>
      <c r="D307" s="482"/>
      <c r="E307" s="482"/>
      <c r="F307" s="482"/>
      <c r="G307" s="482"/>
      <c r="H307" s="483"/>
      <c r="I307" s="15" t="s">
        <v>19</v>
      </c>
      <c r="J307" s="14">
        <v>0</v>
      </c>
      <c r="K307" s="259">
        <v>0</v>
      </c>
      <c r="L307" s="6">
        <v>0</v>
      </c>
      <c r="M307" s="35">
        <v>0</v>
      </c>
      <c r="N307" s="142" t="s">
        <v>872</v>
      </c>
    </row>
    <row r="308" spans="1:16" s="3" customFormat="1" ht="12" x14ac:dyDescent="0.2">
      <c r="A308" s="14" t="s">
        <v>461</v>
      </c>
      <c r="B308" s="481" t="s">
        <v>270</v>
      </c>
      <c r="C308" s="482"/>
      <c r="D308" s="482"/>
      <c r="E308" s="482"/>
      <c r="F308" s="482"/>
      <c r="G308" s="482"/>
      <c r="H308" s="483"/>
      <c r="I308" s="15" t="s">
        <v>19</v>
      </c>
      <c r="J308" s="14">
        <v>0</v>
      </c>
      <c r="K308" s="259">
        <v>0</v>
      </c>
      <c r="L308" s="6">
        <v>0</v>
      </c>
      <c r="M308" s="35">
        <v>0</v>
      </c>
      <c r="N308" s="142" t="s">
        <v>872</v>
      </c>
    </row>
    <row r="309" spans="1:16" s="3" customFormat="1" ht="24" customHeight="1" x14ac:dyDescent="0.2">
      <c r="A309" s="14" t="s">
        <v>462</v>
      </c>
      <c r="B309" s="460" t="s">
        <v>463</v>
      </c>
      <c r="C309" s="461"/>
      <c r="D309" s="461"/>
      <c r="E309" s="461"/>
      <c r="F309" s="461"/>
      <c r="G309" s="461"/>
      <c r="H309" s="462"/>
      <c r="I309" s="15" t="s">
        <v>19</v>
      </c>
      <c r="J309" s="14">
        <v>0</v>
      </c>
      <c r="K309" s="259">
        <v>0</v>
      </c>
      <c r="L309" s="6">
        <v>0</v>
      </c>
      <c r="M309" s="35">
        <v>0</v>
      </c>
      <c r="N309" s="142" t="s">
        <v>872</v>
      </c>
    </row>
    <row r="310" spans="1:16" s="3" customFormat="1" ht="12.75" customHeight="1" x14ac:dyDescent="0.2">
      <c r="A310" s="14" t="s">
        <v>464</v>
      </c>
      <c r="B310" s="478" t="s">
        <v>43</v>
      </c>
      <c r="C310" s="479"/>
      <c r="D310" s="479"/>
      <c r="E310" s="479"/>
      <c r="F310" s="479"/>
      <c r="G310" s="479"/>
      <c r="H310" s="480"/>
      <c r="I310" s="15" t="s">
        <v>19</v>
      </c>
      <c r="J310" s="14">
        <v>0</v>
      </c>
      <c r="K310" s="259">
        <v>0</v>
      </c>
      <c r="L310" s="6">
        <v>0</v>
      </c>
      <c r="M310" s="35">
        <v>0</v>
      </c>
      <c r="N310" s="142" t="s">
        <v>872</v>
      </c>
    </row>
    <row r="311" spans="1:16" s="3" customFormat="1" ht="12.75" customHeight="1" x14ac:dyDescent="0.2">
      <c r="A311" s="14" t="s">
        <v>465</v>
      </c>
      <c r="B311" s="478" t="s">
        <v>45</v>
      </c>
      <c r="C311" s="479"/>
      <c r="D311" s="479"/>
      <c r="E311" s="479"/>
      <c r="F311" s="479"/>
      <c r="G311" s="479"/>
      <c r="H311" s="480"/>
      <c r="I311" s="15" t="s">
        <v>19</v>
      </c>
      <c r="J311" s="14">
        <v>0</v>
      </c>
      <c r="K311" s="259">
        <v>0</v>
      </c>
      <c r="L311" s="6">
        <v>0</v>
      </c>
      <c r="M311" s="35">
        <v>0</v>
      </c>
      <c r="N311" s="142" t="s">
        <v>872</v>
      </c>
    </row>
    <row r="312" spans="1:16" s="3" customFormat="1" ht="24" customHeight="1" x14ac:dyDescent="0.2">
      <c r="A312" s="14" t="s">
        <v>24</v>
      </c>
      <c r="B312" s="454" t="s">
        <v>466</v>
      </c>
      <c r="C312" s="455"/>
      <c r="D312" s="455"/>
      <c r="E312" s="455"/>
      <c r="F312" s="455"/>
      <c r="G312" s="455"/>
      <c r="H312" s="456"/>
      <c r="I312" s="15" t="s">
        <v>19</v>
      </c>
      <c r="J312" s="14">
        <v>0</v>
      </c>
      <c r="K312" s="259">
        <v>0</v>
      </c>
      <c r="L312" s="6">
        <v>0</v>
      </c>
      <c r="M312" s="35">
        <v>0</v>
      </c>
      <c r="N312" s="142" t="s">
        <v>872</v>
      </c>
    </row>
    <row r="313" spans="1:16" s="3" customFormat="1" ht="24" customHeight="1" x14ac:dyDescent="0.2">
      <c r="A313" s="14" t="s">
        <v>467</v>
      </c>
      <c r="B313" s="460" t="s">
        <v>23</v>
      </c>
      <c r="C313" s="461"/>
      <c r="D313" s="461"/>
      <c r="E313" s="461"/>
      <c r="F313" s="461"/>
      <c r="G313" s="461"/>
      <c r="H313" s="462"/>
      <c r="I313" s="15" t="s">
        <v>19</v>
      </c>
      <c r="J313" s="14">
        <v>0</v>
      </c>
      <c r="K313" s="259">
        <v>0</v>
      </c>
      <c r="L313" s="6">
        <v>0</v>
      </c>
      <c r="M313" s="35">
        <v>0</v>
      </c>
      <c r="N313" s="142" t="s">
        <v>872</v>
      </c>
    </row>
    <row r="314" spans="1:16" s="3" customFormat="1" ht="24" customHeight="1" x14ac:dyDescent="0.2">
      <c r="A314" s="14" t="s">
        <v>468</v>
      </c>
      <c r="B314" s="460" t="s">
        <v>25</v>
      </c>
      <c r="C314" s="461"/>
      <c r="D314" s="461"/>
      <c r="E314" s="461"/>
      <c r="F314" s="461"/>
      <c r="G314" s="461"/>
      <c r="H314" s="462"/>
      <c r="I314" s="15" t="s">
        <v>19</v>
      </c>
      <c r="J314" s="14">
        <v>0</v>
      </c>
      <c r="K314" s="259">
        <v>0</v>
      </c>
      <c r="L314" s="6">
        <v>0</v>
      </c>
      <c r="M314" s="35">
        <v>0</v>
      </c>
      <c r="N314" s="142" t="s">
        <v>872</v>
      </c>
    </row>
    <row r="315" spans="1:16" s="3" customFormat="1" ht="24" customHeight="1" x14ac:dyDescent="0.2">
      <c r="A315" s="14" t="s">
        <v>469</v>
      </c>
      <c r="B315" s="460" t="s">
        <v>27</v>
      </c>
      <c r="C315" s="461"/>
      <c r="D315" s="461"/>
      <c r="E315" s="461"/>
      <c r="F315" s="461"/>
      <c r="G315" s="461"/>
      <c r="H315" s="462"/>
      <c r="I315" s="15" t="s">
        <v>19</v>
      </c>
      <c r="J315" s="14">
        <v>0</v>
      </c>
      <c r="K315" s="259">
        <v>0</v>
      </c>
      <c r="L315" s="6">
        <v>0</v>
      </c>
      <c r="M315" s="35">
        <v>0</v>
      </c>
      <c r="N315" s="142" t="s">
        <v>872</v>
      </c>
    </row>
    <row r="316" spans="1:16" s="3" customFormat="1" ht="12" x14ac:dyDescent="0.2">
      <c r="A316" s="14" t="s">
        <v>26</v>
      </c>
      <c r="B316" s="457" t="s">
        <v>470</v>
      </c>
      <c r="C316" s="458"/>
      <c r="D316" s="458"/>
      <c r="E316" s="458"/>
      <c r="F316" s="458"/>
      <c r="G316" s="458"/>
      <c r="H316" s="459"/>
      <c r="I316" s="15" t="s">
        <v>19</v>
      </c>
      <c r="J316" s="14">
        <v>0</v>
      </c>
      <c r="K316" s="259">
        <v>0</v>
      </c>
      <c r="L316" s="6">
        <v>0</v>
      </c>
      <c r="M316" s="35">
        <v>0</v>
      </c>
      <c r="N316" s="142" t="s">
        <v>872</v>
      </c>
    </row>
    <row r="317" spans="1:16" s="3" customFormat="1" ht="12" x14ac:dyDescent="0.2">
      <c r="A317" s="14" t="s">
        <v>28</v>
      </c>
      <c r="B317" s="463" t="s">
        <v>471</v>
      </c>
      <c r="C317" s="464"/>
      <c r="D317" s="464"/>
      <c r="E317" s="464"/>
      <c r="F317" s="464"/>
      <c r="G317" s="464"/>
      <c r="H317" s="465"/>
      <c r="I317" s="15" t="s">
        <v>19</v>
      </c>
      <c r="J317" s="147">
        <f>J318</f>
        <v>2.6052</v>
      </c>
      <c r="K317" s="266">
        <f>K318</f>
        <v>0</v>
      </c>
      <c r="L317" s="6">
        <v>0</v>
      </c>
      <c r="M317" s="35">
        <v>0</v>
      </c>
      <c r="N317" s="142" t="s">
        <v>872</v>
      </c>
    </row>
    <row r="318" spans="1:16" s="3" customFormat="1" ht="12" x14ac:dyDescent="0.2">
      <c r="A318" s="14" t="s">
        <v>472</v>
      </c>
      <c r="B318" s="457" t="s">
        <v>473</v>
      </c>
      <c r="C318" s="458"/>
      <c r="D318" s="458"/>
      <c r="E318" s="458"/>
      <c r="F318" s="458"/>
      <c r="G318" s="458"/>
      <c r="H318" s="459"/>
      <c r="I318" s="15" t="s">
        <v>19</v>
      </c>
      <c r="J318" s="147">
        <v>2.6052</v>
      </c>
      <c r="K318" s="266"/>
      <c r="L318" s="6">
        <v>0</v>
      </c>
      <c r="M318" s="35">
        <v>0</v>
      </c>
      <c r="N318" s="142" t="s">
        <v>872</v>
      </c>
      <c r="P318" s="265"/>
    </row>
    <row r="319" spans="1:16" s="3" customFormat="1" ht="12" x14ac:dyDescent="0.2">
      <c r="A319" s="14" t="s">
        <v>474</v>
      </c>
      <c r="B319" s="481" t="s">
        <v>475</v>
      </c>
      <c r="C319" s="482"/>
      <c r="D319" s="482"/>
      <c r="E319" s="482"/>
      <c r="F319" s="482"/>
      <c r="G319" s="482"/>
      <c r="H319" s="483"/>
      <c r="I319" s="15" t="s">
        <v>19</v>
      </c>
      <c r="J319" s="14">
        <v>0</v>
      </c>
      <c r="K319" s="259">
        <v>0</v>
      </c>
      <c r="L319" s="6">
        <v>0</v>
      </c>
      <c r="M319" s="35">
        <v>0</v>
      </c>
      <c r="N319" s="142" t="s">
        <v>872</v>
      </c>
    </row>
    <row r="320" spans="1:16" s="3" customFormat="1" ht="24" customHeight="1" x14ac:dyDescent="0.2">
      <c r="A320" s="14" t="s">
        <v>476</v>
      </c>
      <c r="B320" s="460" t="s">
        <v>23</v>
      </c>
      <c r="C320" s="461"/>
      <c r="D320" s="461"/>
      <c r="E320" s="461"/>
      <c r="F320" s="461"/>
      <c r="G320" s="461"/>
      <c r="H320" s="462"/>
      <c r="I320" s="15" t="s">
        <v>19</v>
      </c>
      <c r="J320" s="14">
        <v>0</v>
      </c>
      <c r="K320" s="259">
        <v>0</v>
      </c>
      <c r="L320" s="6">
        <v>0</v>
      </c>
      <c r="M320" s="35">
        <v>0</v>
      </c>
      <c r="N320" s="142" t="s">
        <v>872</v>
      </c>
      <c r="O320" s="169"/>
    </row>
    <row r="321" spans="1:14" s="3" customFormat="1" ht="24" customHeight="1" x14ac:dyDescent="0.2">
      <c r="A321" s="14" t="s">
        <v>477</v>
      </c>
      <c r="B321" s="460" t="s">
        <v>25</v>
      </c>
      <c r="C321" s="461"/>
      <c r="D321" s="461"/>
      <c r="E321" s="461"/>
      <c r="F321" s="461"/>
      <c r="G321" s="461"/>
      <c r="H321" s="462"/>
      <c r="I321" s="15" t="s">
        <v>19</v>
      </c>
      <c r="J321" s="14">
        <v>0</v>
      </c>
      <c r="K321" s="259">
        <v>0</v>
      </c>
      <c r="L321" s="6">
        <v>0</v>
      </c>
      <c r="M321" s="35">
        <v>0</v>
      </c>
      <c r="N321" s="142" t="s">
        <v>872</v>
      </c>
    </row>
    <row r="322" spans="1:14" s="3" customFormat="1" ht="24" customHeight="1" x14ac:dyDescent="0.2">
      <c r="A322" s="14" t="s">
        <v>478</v>
      </c>
      <c r="B322" s="460" t="s">
        <v>27</v>
      </c>
      <c r="C322" s="461"/>
      <c r="D322" s="461"/>
      <c r="E322" s="461"/>
      <c r="F322" s="461"/>
      <c r="G322" s="461"/>
      <c r="H322" s="462"/>
      <c r="I322" s="15" t="s">
        <v>19</v>
      </c>
      <c r="J322" s="14">
        <v>0</v>
      </c>
      <c r="K322" s="259">
        <v>0</v>
      </c>
      <c r="L322" s="6">
        <v>0</v>
      </c>
      <c r="M322" s="35">
        <v>0</v>
      </c>
      <c r="N322" s="142" t="s">
        <v>872</v>
      </c>
    </row>
    <row r="323" spans="1:14" s="3" customFormat="1" ht="12" x14ac:dyDescent="0.2">
      <c r="A323" s="14" t="s">
        <v>479</v>
      </c>
      <c r="B323" s="481" t="s">
        <v>256</v>
      </c>
      <c r="C323" s="482"/>
      <c r="D323" s="482"/>
      <c r="E323" s="482"/>
      <c r="F323" s="482"/>
      <c r="G323" s="482"/>
      <c r="H323" s="483"/>
      <c r="I323" s="15" t="s">
        <v>19</v>
      </c>
      <c r="J323" s="14">
        <v>0</v>
      </c>
      <c r="K323" s="259">
        <v>0</v>
      </c>
      <c r="L323" s="6">
        <v>0</v>
      </c>
      <c r="M323" s="35">
        <v>0</v>
      </c>
      <c r="N323" s="142" t="s">
        <v>872</v>
      </c>
    </row>
    <row r="324" spans="1:14" s="3" customFormat="1" ht="12" x14ac:dyDescent="0.2">
      <c r="A324" s="14" t="s">
        <v>480</v>
      </c>
      <c r="B324" s="481" t="s">
        <v>259</v>
      </c>
      <c r="C324" s="482"/>
      <c r="D324" s="482"/>
      <c r="E324" s="482"/>
      <c r="F324" s="482"/>
      <c r="G324" s="482"/>
      <c r="H324" s="483"/>
      <c r="I324" s="15" t="s">
        <v>19</v>
      </c>
      <c r="J324" s="14">
        <v>0</v>
      </c>
      <c r="K324" s="259">
        <v>0</v>
      </c>
      <c r="L324" s="6">
        <v>0</v>
      </c>
      <c r="M324" s="35">
        <v>0</v>
      </c>
      <c r="N324" s="142" t="s">
        <v>872</v>
      </c>
    </row>
    <row r="325" spans="1:14" s="3" customFormat="1" ht="12" x14ac:dyDescent="0.2">
      <c r="A325" s="14" t="s">
        <v>481</v>
      </c>
      <c r="B325" s="481" t="s">
        <v>262</v>
      </c>
      <c r="C325" s="482"/>
      <c r="D325" s="482"/>
      <c r="E325" s="482"/>
      <c r="F325" s="482"/>
      <c r="G325" s="482"/>
      <c r="H325" s="483"/>
      <c r="I325" s="15" t="s">
        <v>19</v>
      </c>
      <c r="J325" s="14">
        <v>0</v>
      </c>
      <c r="K325" s="259">
        <v>0</v>
      </c>
      <c r="L325" s="6">
        <v>0</v>
      </c>
      <c r="M325" s="35">
        <v>0</v>
      </c>
      <c r="N325" s="142" t="s">
        <v>872</v>
      </c>
    </row>
    <row r="326" spans="1:14" s="3" customFormat="1" ht="12" x14ac:dyDescent="0.2">
      <c r="A326" s="14" t="s">
        <v>482</v>
      </c>
      <c r="B326" s="481" t="s">
        <v>268</v>
      </c>
      <c r="C326" s="482"/>
      <c r="D326" s="482"/>
      <c r="E326" s="482"/>
      <c r="F326" s="482"/>
      <c r="G326" s="482"/>
      <c r="H326" s="483"/>
      <c r="I326" s="15" t="s">
        <v>19</v>
      </c>
      <c r="J326" s="14">
        <v>0</v>
      </c>
      <c r="K326" s="259">
        <v>0</v>
      </c>
      <c r="L326" s="6">
        <v>0</v>
      </c>
      <c r="M326" s="35">
        <v>0</v>
      </c>
      <c r="N326" s="142" t="s">
        <v>872</v>
      </c>
    </row>
    <row r="327" spans="1:14" s="3" customFormat="1" ht="12" x14ac:dyDescent="0.2">
      <c r="A327" s="14" t="s">
        <v>483</v>
      </c>
      <c r="B327" s="481" t="s">
        <v>270</v>
      </c>
      <c r="C327" s="482"/>
      <c r="D327" s="482"/>
      <c r="E327" s="482"/>
      <c r="F327" s="482"/>
      <c r="G327" s="482"/>
      <c r="H327" s="483"/>
      <c r="I327" s="15" t="s">
        <v>19</v>
      </c>
      <c r="J327" s="14">
        <v>0</v>
      </c>
      <c r="K327" s="259">
        <v>0</v>
      </c>
      <c r="L327" s="6">
        <v>0</v>
      </c>
      <c r="M327" s="35">
        <v>0</v>
      </c>
      <c r="N327" s="142" t="s">
        <v>872</v>
      </c>
    </row>
    <row r="328" spans="1:14" s="3" customFormat="1" ht="24" customHeight="1" x14ac:dyDescent="0.2">
      <c r="A328" s="14" t="s">
        <v>484</v>
      </c>
      <c r="B328" s="460" t="s">
        <v>273</v>
      </c>
      <c r="C328" s="461"/>
      <c r="D328" s="461"/>
      <c r="E328" s="461"/>
      <c r="F328" s="461"/>
      <c r="G328" s="461"/>
      <c r="H328" s="462"/>
      <c r="I328" s="15" t="s">
        <v>19</v>
      </c>
      <c r="J328" s="14">
        <v>0</v>
      </c>
      <c r="K328" s="259">
        <v>0</v>
      </c>
      <c r="L328" s="6">
        <v>0</v>
      </c>
      <c r="M328" s="35">
        <v>0</v>
      </c>
      <c r="N328" s="142" t="s">
        <v>872</v>
      </c>
    </row>
    <row r="329" spans="1:14" s="3" customFormat="1" ht="12" x14ac:dyDescent="0.2">
      <c r="A329" s="14" t="s">
        <v>485</v>
      </c>
      <c r="B329" s="478" t="s">
        <v>43</v>
      </c>
      <c r="C329" s="479"/>
      <c r="D329" s="479"/>
      <c r="E329" s="479"/>
      <c r="F329" s="479"/>
      <c r="G329" s="479"/>
      <c r="H329" s="480"/>
      <c r="I329" s="15" t="s">
        <v>19</v>
      </c>
      <c r="J329" s="14">
        <v>0</v>
      </c>
      <c r="K329" s="259">
        <v>0</v>
      </c>
      <c r="L329" s="6">
        <v>0</v>
      </c>
      <c r="M329" s="35">
        <v>0</v>
      </c>
      <c r="N329" s="142" t="s">
        <v>872</v>
      </c>
    </row>
    <row r="330" spans="1:14" s="3" customFormat="1" ht="12" x14ac:dyDescent="0.2">
      <c r="A330" s="14" t="s">
        <v>486</v>
      </c>
      <c r="B330" s="478" t="s">
        <v>45</v>
      </c>
      <c r="C330" s="479"/>
      <c r="D330" s="479"/>
      <c r="E330" s="479"/>
      <c r="F330" s="479"/>
      <c r="G330" s="479"/>
      <c r="H330" s="480"/>
      <c r="I330" s="15" t="s">
        <v>19</v>
      </c>
      <c r="J330" s="14">
        <v>0</v>
      </c>
      <c r="K330" s="259">
        <v>0</v>
      </c>
      <c r="L330" s="6">
        <v>0</v>
      </c>
      <c r="M330" s="35">
        <v>0</v>
      </c>
      <c r="N330" s="142" t="s">
        <v>872</v>
      </c>
    </row>
    <row r="331" spans="1:14" s="3" customFormat="1" ht="12" x14ac:dyDescent="0.2">
      <c r="A331" s="14" t="s">
        <v>487</v>
      </c>
      <c r="B331" s="457" t="s">
        <v>488</v>
      </c>
      <c r="C331" s="458"/>
      <c r="D331" s="458"/>
      <c r="E331" s="458"/>
      <c r="F331" s="458"/>
      <c r="G331" s="458"/>
      <c r="H331" s="459"/>
      <c r="I331" s="15" t="s">
        <v>19</v>
      </c>
      <c r="J331" s="14">
        <v>0</v>
      </c>
      <c r="K331" s="259">
        <v>0</v>
      </c>
      <c r="L331" s="6">
        <v>0</v>
      </c>
      <c r="M331" s="35">
        <v>0</v>
      </c>
      <c r="N331" s="142" t="s">
        <v>872</v>
      </c>
    </row>
    <row r="332" spans="1:14" s="3" customFormat="1" ht="12" x14ac:dyDescent="0.2">
      <c r="A332" s="14" t="s">
        <v>489</v>
      </c>
      <c r="B332" s="457" t="s">
        <v>490</v>
      </c>
      <c r="C332" s="458"/>
      <c r="D332" s="458"/>
      <c r="E332" s="458"/>
      <c r="F332" s="458"/>
      <c r="G332" s="458"/>
      <c r="H332" s="459"/>
      <c r="I332" s="15" t="s">
        <v>19</v>
      </c>
      <c r="J332" s="14">
        <v>0</v>
      </c>
      <c r="K332" s="259">
        <v>0</v>
      </c>
      <c r="L332" s="6">
        <v>0</v>
      </c>
      <c r="M332" s="35">
        <v>0</v>
      </c>
      <c r="N332" s="142" t="s">
        <v>872</v>
      </c>
    </row>
    <row r="333" spans="1:14" s="3" customFormat="1" ht="12" x14ac:dyDescent="0.2">
      <c r="A333" s="14" t="s">
        <v>491</v>
      </c>
      <c r="B333" s="481" t="s">
        <v>475</v>
      </c>
      <c r="C333" s="482"/>
      <c r="D333" s="482"/>
      <c r="E333" s="482"/>
      <c r="F333" s="482"/>
      <c r="G333" s="482"/>
      <c r="H333" s="483"/>
      <c r="I333" s="15" t="s">
        <v>19</v>
      </c>
      <c r="J333" s="14">
        <v>0</v>
      </c>
      <c r="K333" s="259">
        <v>0</v>
      </c>
      <c r="L333" s="6">
        <v>0</v>
      </c>
      <c r="M333" s="35">
        <v>0</v>
      </c>
      <c r="N333" s="142" t="s">
        <v>872</v>
      </c>
    </row>
    <row r="334" spans="1:14" s="3" customFormat="1" ht="24" customHeight="1" x14ac:dyDescent="0.2">
      <c r="A334" s="14" t="s">
        <v>492</v>
      </c>
      <c r="B334" s="460" t="s">
        <v>23</v>
      </c>
      <c r="C334" s="461"/>
      <c r="D334" s="461"/>
      <c r="E334" s="461"/>
      <c r="F334" s="461"/>
      <c r="G334" s="461"/>
      <c r="H334" s="462"/>
      <c r="I334" s="15" t="s">
        <v>19</v>
      </c>
      <c r="J334" s="14">
        <v>0</v>
      </c>
      <c r="K334" s="259">
        <v>0</v>
      </c>
      <c r="L334" s="6">
        <v>0</v>
      </c>
      <c r="M334" s="35">
        <v>0</v>
      </c>
      <c r="N334" s="142" t="s">
        <v>872</v>
      </c>
    </row>
    <row r="335" spans="1:14" s="3" customFormat="1" ht="24" customHeight="1" x14ac:dyDescent="0.2">
      <c r="A335" s="14" t="s">
        <v>493</v>
      </c>
      <c r="B335" s="460" t="s">
        <v>25</v>
      </c>
      <c r="C335" s="461"/>
      <c r="D335" s="461"/>
      <c r="E335" s="461"/>
      <c r="F335" s="461"/>
      <c r="G335" s="461"/>
      <c r="H335" s="462"/>
      <c r="I335" s="15" t="s">
        <v>19</v>
      </c>
      <c r="J335" s="14">
        <v>0</v>
      </c>
      <c r="K335" s="259">
        <v>0</v>
      </c>
      <c r="L335" s="6">
        <v>0</v>
      </c>
      <c r="M335" s="35">
        <v>0</v>
      </c>
      <c r="N335" s="142" t="s">
        <v>872</v>
      </c>
    </row>
    <row r="336" spans="1:14" s="3" customFormat="1" ht="24" customHeight="1" x14ac:dyDescent="0.2">
      <c r="A336" s="14" t="s">
        <v>493</v>
      </c>
      <c r="B336" s="460" t="s">
        <v>27</v>
      </c>
      <c r="C336" s="461"/>
      <c r="D336" s="461"/>
      <c r="E336" s="461"/>
      <c r="F336" s="461"/>
      <c r="G336" s="461"/>
      <c r="H336" s="462"/>
      <c r="I336" s="15" t="s">
        <v>19</v>
      </c>
      <c r="J336" s="14">
        <v>0</v>
      </c>
      <c r="K336" s="259">
        <v>0</v>
      </c>
      <c r="L336" s="6">
        <v>0</v>
      </c>
      <c r="M336" s="35">
        <v>0</v>
      </c>
      <c r="N336" s="142" t="s">
        <v>872</v>
      </c>
    </row>
    <row r="337" spans="1:14" s="3" customFormat="1" ht="12" x14ac:dyDescent="0.2">
      <c r="A337" s="14" t="s">
        <v>494</v>
      </c>
      <c r="B337" s="481" t="s">
        <v>256</v>
      </c>
      <c r="C337" s="482"/>
      <c r="D337" s="482"/>
      <c r="E337" s="482"/>
      <c r="F337" s="482"/>
      <c r="G337" s="482"/>
      <c r="H337" s="483"/>
      <c r="I337" s="15" t="s">
        <v>19</v>
      </c>
      <c r="J337" s="14">
        <v>0</v>
      </c>
      <c r="K337" s="259">
        <v>0</v>
      </c>
      <c r="L337" s="6">
        <v>0</v>
      </c>
      <c r="M337" s="35">
        <v>0</v>
      </c>
      <c r="N337" s="142" t="s">
        <v>872</v>
      </c>
    </row>
    <row r="338" spans="1:14" s="3" customFormat="1" ht="12" x14ac:dyDescent="0.2">
      <c r="A338" s="14" t="s">
        <v>495</v>
      </c>
      <c r="B338" s="481" t="s">
        <v>259</v>
      </c>
      <c r="C338" s="482"/>
      <c r="D338" s="482"/>
      <c r="E338" s="482"/>
      <c r="F338" s="482"/>
      <c r="G338" s="482"/>
      <c r="H338" s="483"/>
      <c r="I338" s="15" t="s">
        <v>19</v>
      </c>
      <c r="J338" s="14">
        <v>0</v>
      </c>
      <c r="K338" s="259">
        <v>0</v>
      </c>
      <c r="L338" s="6">
        <v>0</v>
      </c>
      <c r="M338" s="35">
        <v>0</v>
      </c>
      <c r="N338" s="142" t="s">
        <v>872</v>
      </c>
    </row>
    <row r="339" spans="1:14" s="3" customFormat="1" ht="12" x14ac:dyDescent="0.2">
      <c r="A339" s="14" t="s">
        <v>496</v>
      </c>
      <c r="B339" s="481" t="s">
        <v>262</v>
      </c>
      <c r="C339" s="482"/>
      <c r="D339" s="482"/>
      <c r="E339" s="482"/>
      <c r="F339" s="482"/>
      <c r="G339" s="482"/>
      <c r="H339" s="483"/>
      <c r="I339" s="15" t="s">
        <v>19</v>
      </c>
      <c r="J339" s="14">
        <v>0</v>
      </c>
      <c r="K339" s="259">
        <v>0</v>
      </c>
      <c r="L339" s="6">
        <v>0</v>
      </c>
      <c r="M339" s="35">
        <v>0</v>
      </c>
      <c r="N339" s="142" t="s">
        <v>872</v>
      </c>
    </row>
    <row r="340" spans="1:14" s="3" customFormat="1" ht="12" x14ac:dyDescent="0.2">
      <c r="A340" s="14" t="s">
        <v>497</v>
      </c>
      <c r="B340" s="481" t="s">
        <v>268</v>
      </c>
      <c r="C340" s="482"/>
      <c r="D340" s="482"/>
      <c r="E340" s="482"/>
      <c r="F340" s="482"/>
      <c r="G340" s="482"/>
      <c r="H340" s="483"/>
      <c r="I340" s="15" t="s">
        <v>19</v>
      </c>
      <c r="J340" s="14">
        <v>0</v>
      </c>
      <c r="K340" s="259">
        <v>0</v>
      </c>
      <c r="L340" s="6">
        <v>0</v>
      </c>
      <c r="M340" s="35">
        <v>0</v>
      </c>
      <c r="N340" s="142" t="s">
        <v>872</v>
      </c>
    </row>
    <row r="341" spans="1:14" s="3" customFormat="1" ht="12" x14ac:dyDescent="0.2">
      <c r="A341" s="14" t="s">
        <v>498</v>
      </c>
      <c r="B341" s="481" t="s">
        <v>270</v>
      </c>
      <c r="C341" s="482"/>
      <c r="D341" s="482"/>
      <c r="E341" s="482"/>
      <c r="F341" s="482"/>
      <c r="G341" s="482"/>
      <c r="H341" s="483"/>
      <c r="I341" s="15" t="s">
        <v>19</v>
      </c>
      <c r="J341" s="14">
        <v>0</v>
      </c>
      <c r="K341" s="259">
        <v>0</v>
      </c>
      <c r="L341" s="6">
        <v>0</v>
      </c>
      <c r="M341" s="35">
        <v>0</v>
      </c>
      <c r="N341" s="142" t="s">
        <v>872</v>
      </c>
    </row>
    <row r="342" spans="1:14" s="3" customFormat="1" ht="24" customHeight="1" x14ac:dyDescent="0.2">
      <c r="A342" s="14" t="s">
        <v>499</v>
      </c>
      <c r="B342" s="460" t="s">
        <v>273</v>
      </c>
      <c r="C342" s="461"/>
      <c r="D342" s="461"/>
      <c r="E342" s="461"/>
      <c r="F342" s="461"/>
      <c r="G342" s="461"/>
      <c r="H342" s="462"/>
      <c r="I342" s="15" t="s">
        <v>19</v>
      </c>
      <c r="J342" s="14">
        <v>0</v>
      </c>
      <c r="K342" s="259">
        <v>0</v>
      </c>
      <c r="L342" s="6">
        <v>0</v>
      </c>
      <c r="M342" s="35">
        <v>0</v>
      </c>
      <c r="N342" s="142" t="s">
        <v>872</v>
      </c>
    </row>
    <row r="343" spans="1:14" s="3" customFormat="1" ht="12" x14ac:dyDescent="0.2">
      <c r="A343" s="14" t="s">
        <v>500</v>
      </c>
      <c r="B343" s="478" t="s">
        <v>43</v>
      </c>
      <c r="C343" s="479"/>
      <c r="D343" s="479"/>
      <c r="E343" s="479"/>
      <c r="F343" s="479"/>
      <c r="G343" s="479"/>
      <c r="H343" s="480"/>
      <c r="I343" s="15" t="s">
        <v>19</v>
      </c>
      <c r="J343" s="14">
        <v>0</v>
      </c>
      <c r="K343" s="259">
        <v>0</v>
      </c>
      <c r="L343" s="6">
        <v>0</v>
      </c>
      <c r="M343" s="35">
        <v>0</v>
      </c>
      <c r="N343" s="142" t="s">
        <v>872</v>
      </c>
    </row>
    <row r="344" spans="1:14" s="3" customFormat="1" ht="12" x14ac:dyDescent="0.2">
      <c r="A344" s="14" t="s">
        <v>501</v>
      </c>
      <c r="B344" s="478" t="s">
        <v>45</v>
      </c>
      <c r="C344" s="479"/>
      <c r="D344" s="479"/>
      <c r="E344" s="479"/>
      <c r="F344" s="479"/>
      <c r="G344" s="479"/>
      <c r="H344" s="480"/>
      <c r="I344" s="15" t="s">
        <v>19</v>
      </c>
      <c r="J344" s="14">
        <v>0</v>
      </c>
      <c r="K344" s="259">
        <v>0</v>
      </c>
      <c r="L344" s="6">
        <v>0</v>
      </c>
      <c r="M344" s="35">
        <v>0</v>
      </c>
      <c r="N344" s="142" t="s">
        <v>872</v>
      </c>
    </row>
    <row r="345" spans="1:14" s="3" customFormat="1" ht="12" x14ac:dyDescent="0.2">
      <c r="A345" s="14" t="s">
        <v>30</v>
      </c>
      <c r="B345" s="463" t="s">
        <v>502</v>
      </c>
      <c r="C345" s="464"/>
      <c r="D345" s="464"/>
      <c r="E345" s="464"/>
      <c r="F345" s="464"/>
      <c r="G345" s="464"/>
      <c r="H345" s="465"/>
      <c r="I345" s="15" t="s">
        <v>19</v>
      </c>
      <c r="J345" s="181">
        <f>Ф11!H53</f>
        <v>0</v>
      </c>
      <c r="K345" s="259">
        <v>0</v>
      </c>
      <c r="L345" s="6">
        <v>0</v>
      </c>
      <c r="M345" s="35">
        <v>0</v>
      </c>
      <c r="N345" s="142" t="s">
        <v>872</v>
      </c>
    </row>
    <row r="346" spans="1:14" s="3" customFormat="1" ht="12" x14ac:dyDescent="0.2">
      <c r="A346" s="14" t="s">
        <v>32</v>
      </c>
      <c r="B346" s="463" t="s">
        <v>503</v>
      </c>
      <c r="C346" s="464"/>
      <c r="D346" s="464"/>
      <c r="E346" s="464"/>
      <c r="F346" s="464"/>
      <c r="G346" s="464"/>
      <c r="H346" s="465"/>
      <c r="I346" s="15" t="s">
        <v>19</v>
      </c>
      <c r="J346" s="14">
        <v>0</v>
      </c>
      <c r="K346" s="259">
        <v>0</v>
      </c>
      <c r="L346" s="6">
        <v>0</v>
      </c>
      <c r="M346" s="35">
        <v>0</v>
      </c>
      <c r="N346" s="142" t="s">
        <v>872</v>
      </c>
    </row>
    <row r="347" spans="1:14" s="3" customFormat="1" ht="12" x14ac:dyDescent="0.2">
      <c r="A347" s="14" t="s">
        <v>504</v>
      </c>
      <c r="B347" s="457" t="s">
        <v>505</v>
      </c>
      <c r="C347" s="458"/>
      <c r="D347" s="458"/>
      <c r="E347" s="458"/>
      <c r="F347" s="458"/>
      <c r="G347" s="458"/>
      <c r="H347" s="459"/>
      <c r="I347" s="15" t="s">
        <v>19</v>
      </c>
      <c r="J347" s="14">
        <v>0</v>
      </c>
      <c r="K347" s="259">
        <v>0</v>
      </c>
      <c r="L347" s="6">
        <v>0</v>
      </c>
      <c r="M347" s="35">
        <v>0</v>
      </c>
      <c r="N347" s="142" t="s">
        <v>872</v>
      </c>
    </row>
    <row r="348" spans="1:14" s="3" customFormat="1" ht="12" x14ac:dyDescent="0.2">
      <c r="A348" s="14" t="s">
        <v>506</v>
      </c>
      <c r="B348" s="457" t="s">
        <v>507</v>
      </c>
      <c r="C348" s="458"/>
      <c r="D348" s="458"/>
      <c r="E348" s="458"/>
      <c r="F348" s="458"/>
      <c r="G348" s="458"/>
      <c r="H348" s="459"/>
      <c r="I348" s="15" t="s">
        <v>19</v>
      </c>
      <c r="J348" s="14">
        <v>0</v>
      </c>
      <c r="K348" s="259">
        <v>0</v>
      </c>
      <c r="L348" s="6">
        <v>0</v>
      </c>
      <c r="M348" s="35">
        <v>0</v>
      </c>
      <c r="N348" s="142" t="s">
        <v>872</v>
      </c>
    </row>
    <row r="349" spans="1:14" s="3" customFormat="1" ht="12" x14ac:dyDescent="0.2">
      <c r="A349" s="14" t="s">
        <v>48</v>
      </c>
      <c r="B349" s="475" t="s">
        <v>508</v>
      </c>
      <c r="C349" s="476"/>
      <c r="D349" s="476"/>
      <c r="E349" s="476"/>
      <c r="F349" s="476"/>
      <c r="G349" s="476"/>
      <c r="H349" s="477"/>
      <c r="I349" s="15" t="s">
        <v>19</v>
      </c>
      <c r="J349" s="14">
        <v>0</v>
      </c>
      <c r="K349" s="259">
        <v>0</v>
      </c>
      <c r="L349" s="6">
        <v>0</v>
      </c>
      <c r="M349" s="35">
        <v>0</v>
      </c>
      <c r="N349" s="142" t="s">
        <v>872</v>
      </c>
    </row>
    <row r="350" spans="1:14" s="3" customFormat="1" ht="12" x14ac:dyDescent="0.2">
      <c r="A350" s="14" t="s">
        <v>50</v>
      </c>
      <c r="B350" s="463" t="s">
        <v>509</v>
      </c>
      <c r="C350" s="464"/>
      <c r="D350" s="464"/>
      <c r="E350" s="464"/>
      <c r="F350" s="464"/>
      <c r="G350" s="464"/>
      <c r="H350" s="465"/>
      <c r="I350" s="15" t="s">
        <v>19</v>
      </c>
      <c r="J350" s="14">
        <v>0</v>
      </c>
      <c r="K350" s="259">
        <v>0</v>
      </c>
      <c r="L350" s="6">
        <v>0</v>
      </c>
      <c r="M350" s="35">
        <v>0</v>
      </c>
      <c r="N350" s="142" t="s">
        <v>872</v>
      </c>
    </row>
    <row r="351" spans="1:14" s="3" customFormat="1" ht="12" x14ac:dyDescent="0.2">
      <c r="A351" s="14" t="s">
        <v>54</v>
      </c>
      <c r="B351" s="463" t="s">
        <v>510</v>
      </c>
      <c r="C351" s="464"/>
      <c r="D351" s="464"/>
      <c r="E351" s="464"/>
      <c r="F351" s="464"/>
      <c r="G351" s="464"/>
      <c r="H351" s="465"/>
      <c r="I351" s="15" t="s">
        <v>19</v>
      </c>
      <c r="J351" s="14">
        <v>0</v>
      </c>
      <c r="K351" s="259">
        <v>0</v>
      </c>
      <c r="L351" s="6">
        <v>0</v>
      </c>
      <c r="M351" s="35">
        <v>0</v>
      </c>
      <c r="N351" s="142" t="s">
        <v>872</v>
      </c>
    </row>
    <row r="352" spans="1:14" s="3" customFormat="1" ht="12" x14ac:dyDescent="0.2">
      <c r="A352" s="14" t="s">
        <v>55</v>
      </c>
      <c r="B352" s="463" t="s">
        <v>511</v>
      </c>
      <c r="C352" s="464"/>
      <c r="D352" s="464"/>
      <c r="E352" s="464"/>
      <c r="F352" s="464"/>
      <c r="G352" s="464"/>
      <c r="H352" s="465"/>
      <c r="I352" s="15" t="s">
        <v>19</v>
      </c>
      <c r="J352" s="14">
        <v>0</v>
      </c>
      <c r="K352" s="259">
        <v>0</v>
      </c>
      <c r="L352" s="6">
        <v>0</v>
      </c>
      <c r="M352" s="35">
        <v>0</v>
      </c>
      <c r="N352" s="142" t="s">
        <v>872</v>
      </c>
    </row>
    <row r="353" spans="1:14" s="3" customFormat="1" ht="12" x14ac:dyDescent="0.2">
      <c r="A353" s="14" t="s">
        <v>56</v>
      </c>
      <c r="B353" s="463" t="s">
        <v>512</v>
      </c>
      <c r="C353" s="464"/>
      <c r="D353" s="464"/>
      <c r="E353" s="464"/>
      <c r="F353" s="464"/>
      <c r="G353" s="464"/>
      <c r="H353" s="465"/>
      <c r="I353" s="15" t="s">
        <v>19</v>
      </c>
      <c r="J353" s="14">
        <v>0</v>
      </c>
      <c r="K353" s="259">
        <v>0</v>
      </c>
      <c r="L353" s="6">
        <v>0</v>
      </c>
      <c r="M353" s="35">
        <v>0</v>
      </c>
      <c r="N353" s="142" t="s">
        <v>872</v>
      </c>
    </row>
    <row r="354" spans="1:14" s="3" customFormat="1" ht="12" x14ac:dyDescent="0.2">
      <c r="A354" s="14" t="s">
        <v>57</v>
      </c>
      <c r="B354" s="463" t="s">
        <v>513</v>
      </c>
      <c r="C354" s="464"/>
      <c r="D354" s="464"/>
      <c r="E354" s="464"/>
      <c r="F354" s="464"/>
      <c r="G354" s="464"/>
      <c r="H354" s="465"/>
      <c r="I354" s="15" t="s">
        <v>19</v>
      </c>
      <c r="J354" s="14">
        <v>0</v>
      </c>
      <c r="K354" s="259">
        <v>0</v>
      </c>
      <c r="L354" s="6">
        <v>0</v>
      </c>
      <c r="M354" s="35">
        <v>0</v>
      </c>
      <c r="N354" s="142" t="s">
        <v>872</v>
      </c>
    </row>
    <row r="355" spans="1:14" s="3" customFormat="1" ht="12" x14ac:dyDescent="0.2">
      <c r="A355" s="14" t="s">
        <v>97</v>
      </c>
      <c r="B355" s="457" t="s">
        <v>514</v>
      </c>
      <c r="C355" s="458"/>
      <c r="D355" s="458"/>
      <c r="E355" s="458"/>
      <c r="F355" s="458"/>
      <c r="G355" s="458"/>
      <c r="H355" s="459"/>
      <c r="I355" s="15" t="s">
        <v>19</v>
      </c>
      <c r="J355" s="14">
        <v>0</v>
      </c>
      <c r="K355" s="259">
        <v>0</v>
      </c>
      <c r="L355" s="6">
        <v>0</v>
      </c>
      <c r="M355" s="35">
        <v>0</v>
      </c>
      <c r="N355" s="142" t="s">
        <v>872</v>
      </c>
    </row>
    <row r="356" spans="1:14" s="3" customFormat="1" ht="24" customHeight="1" x14ac:dyDescent="0.2">
      <c r="A356" s="14" t="s">
        <v>515</v>
      </c>
      <c r="B356" s="460" t="s">
        <v>516</v>
      </c>
      <c r="C356" s="461"/>
      <c r="D356" s="461"/>
      <c r="E356" s="461"/>
      <c r="F356" s="461"/>
      <c r="G356" s="461"/>
      <c r="H356" s="462"/>
      <c r="I356" s="15" t="s">
        <v>19</v>
      </c>
      <c r="J356" s="14">
        <v>0</v>
      </c>
      <c r="K356" s="259">
        <v>0</v>
      </c>
      <c r="L356" s="6">
        <v>0</v>
      </c>
      <c r="M356" s="35">
        <v>0</v>
      </c>
      <c r="N356" s="142" t="s">
        <v>872</v>
      </c>
    </row>
    <row r="357" spans="1:14" s="3" customFormat="1" ht="12" x14ac:dyDescent="0.2">
      <c r="A357" s="14" t="s">
        <v>99</v>
      </c>
      <c r="B357" s="457" t="s">
        <v>517</v>
      </c>
      <c r="C357" s="458"/>
      <c r="D357" s="458"/>
      <c r="E357" s="458"/>
      <c r="F357" s="458"/>
      <c r="G357" s="458"/>
      <c r="H357" s="459"/>
      <c r="I357" s="15" t="s">
        <v>19</v>
      </c>
      <c r="J357" s="14">
        <v>0</v>
      </c>
      <c r="K357" s="259">
        <v>0</v>
      </c>
      <c r="L357" s="6">
        <v>0</v>
      </c>
      <c r="M357" s="35">
        <v>0</v>
      </c>
      <c r="N357" s="142" t="s">
        <v>872</v>
      </c>
    </row>
    <row r="358" spans="1:14" s="3" customFormat="1" ht="24" customHeight="1" x14ac:dyDescent="0.2">
      <c r="A358" s="14" t="s">
        <v>518</v>
      </c>
      <c r="B358" s="460" t="s">
        <v>519</v>
      </c>
      <c r="C358" s="461"/>
      <c r="D358" s="461"/>
      <c r="E358" s="461"/>
      <c r="F358" s="461"/>
      <c r="G358" s="461"/>
      <c r="H358" s="462"/>
      <c r="I358" s="15" t="s">
        <v>19</v>
      </c>
      <c r="J358" s="14">
        <v>0</v>
      </c>
      <c r="K358" s="259">
        <v>0</v>
      </c>
      <c r="L358" s="6">
        <v>0</v>
      </c>
      <c r="M358" s="35">
        <v>0</v>
      </c>
      <c r="N358" s="142" t="s">
        <v>872</v>
      </c>
    </row>
    <row r="359" spans="1:14" s="3" customFormat="1" ht="12" x14ac:dyDescent="0.2">
      <c r="A359" s="14" t="s">
        <v>58</v>
      </c>
      <c r="B359" s="463" t="s">
        <v>520</v>
      </c>
      <c r="C359" s="464"/>
      <c r="D359" s="464"/>
      <c r="E359" s="464"/>
      <c r="F359" s="464"/>
      <c r="G359" s="464"/>
      <c r="H359" s="465"/>
      <c r="I359" s="15" t="s">
        <v>19</v>
      </c>
      <c r="J359" s="14">
        <v>0</v>
      </c>
      <c r="K359" s="259">
        <v>0</v>
      </c>
      <c r="L359" s="6">
        <v>0</v>
      </c>
      <c r="M359" s="35">
        <v>0</v>
      </c>
      <c r="N359" s="142" t="s">
        <v>872</v>
      </c>
    </row>
    <row r="360" spans="1:14" s="3" customFormat="1" ht="12.75" thickBot="1" x14ac:dyDescent="0.25">
      <c r="A360" s="18" t="s">
        <v>59</v>
      </c>
      <c r="B360" s="469" t="s">
        <v>521</v>
      </c>
      <c r="C360" s="470"/>
      <c r="D360" s="470"/>
      <c r="E360" s="470"/>
      <c r="F360" s="470"/>
      <c r="G360" s="470"/>
      <c r="H360" s="471"/>
      <c r="I360" s="19" t="s">
        <v>19</v>
      </c>
      <c r="J360" s="18">
        <v>0</v>
      </c>
      <c r="K360" s="260">
        <v>0</v>
      </c>
      <c r="L360" s="20">
        <v>0</v>
      </c>
      <c r="M360" s="36">
        <v>0</v>
      </c>
      <c r="N360" s="143" t="s">
        <v>872</v>
      </c>
    </row>
    <row r="361" spans="1:14" s="3" customFormat="1" ht="12" x14ac:dyDescent="0.2">
      <c r="A361" s="11" t="s">
        <v>117</v>
      </c>
      <c r="B361" s="472" t="s">
        <v>110</v>
      </c>
      <c r="C361" s="473"/>
      <c r="D361" s="473"/>
      <c r="E361" s="473"/>
      <c r="F361" s="473"/>
      <c r="G361" s="473"/>
      <c r="H361" s="474"/>
      <c r="I361" s="12" t="s">
        <v>242</v>
      </c>
      <c r="J361" s="11">
        <v>0</v>
      </c>
      <c r="K361" s="261">
        <v>0</v>
      </c>
      <c r="L361" s="16">
        <v>0</v>
      </c>
      <c r="M361" s="37">
        <v>0</v>
      </c>
      <c r="N361" s="144" t="s">
        <v>872</v>
      </c>
    </row>
    <row r="362" spans="1:14" s="3" customFormat="1" ht="36" customHeight="1" x14ac:dyDescent="0.2">
      <c r="A362" s="14" t="s">
        <v>119</v>
      </c>
      <c r="B362" s="466" t="s">
        <v>522</v>
      </c>
      <c r="C362" s="467"/>
      <c r="D362" s="467"/>
      <c r="E362" s="467"/>
      <c r="F362" s="467"/>
      <c r="G362" s="467"/>
      <c r="H362" s="468"/>
      <c r="I362" s="15" t="s">
        <v>19</v>
      </c>
      <c r="J362" s="14">
        <v>0</v>
      </c>
      <c r="K362" s="259">
        <v>0</v>
      </c>
      <c r="L362" s="6">
        <v>0</v>
      </c>
      <c r="M362" s="35">
        <v>0</v>
      </c>
      <c r="N362" s="142" t="s">
        <v>872</v>
      </c>
    </row>
    <row r="363" spans="1:14" s="3" customFormat="1" ht="12" x14ac:dyDescent="0.2">
      <c r="A363" s="14" t="s">
        <v>120</v>
      </c>
      <c r="B363" s="457" t="s">
        <v>523</v>
      </c>
      <c r="C363" s="458"/>
      <c r="D363" s="458"/>
      <c r="E363" s="458"/>
      <c r="F363" s="458"/>
      <c r="G363" s="458"/>
      <c r="H363" s="459"/>
      <c r="I363" s="15" t="s">
        <v>19</v>
      </c>
      <c r="J363" s="14">
        <v>0</v>
      </c>
      <c r="K363" s="259">
        <v>0</v>
      </c>
      <c r="L363" s="6">
        <v>0</v>
      </c>
      <c r="M363" s="35">
        <v>0</v>
      </c>
      <c r="N363" s="142" t="s">
        <v>872</v>
      </c>
    </row>
    <row r="364" spans="1:14" s="3" customFormat="1" ht="24" customHeight="1" x14ac:dyDescent="0.2">
      <c r="A364" s="14" t="s">
        <v>121</v>
      </c>
      <c r="B364" s="454" t="s">
        <v>524</v>
      </c>
      <c r="C364" s="455"/>
      <c r="D364" s="455"/>
      <c r="E364" s="455"/>
      <c r="F364" s="455"/>
      <c r="G364" s="455"/>
      <c r="H364" s="456"/>
      <c r="I364" s="15" t="s">
        <v>19</v>
      </c>
      <c r="J364" s="14">
        <v>0</v>
      </c>
      <c r="K364" s="259">
        <v>0</v>
      </c>
      <c r="L364" s="6">
        <v>0</v>
      </c>
      <c r="M364" s="35">
        <v>0</v>
      </c>
      <c r="N364" s="142" t="s">
        <v>872</v>
      </c>
    </row>
    <row r="365" spans="1:14" s="3" customFormat="1" ht="12" x14ac:dyDescent="0.2">
      <c r="A365" s="14" t="s">
        <v>122</v>
      </c>
      <c r="B365" s="457" t="s">
        <v>525</v>
      </c>
      <c r="C365" s="458"/>
      <c r="D365" s="458"/>
      <c r="E365" s="458"/>
      <c r="F365" s="458"/>
      <c r="G365" s="458"/>
      <c r="H365" s="459"/>
      <c r="I365" s="15" t="s">
        <v>19</v>
      </c>
      <c r="J365" s="14">
        <v>0</v>
      </c>
      <c r="K365" s="259">
        <v>0</v>
      </c>
      <c r="L365" s="6">
        <v>0</v>
      </c>
      <c r="M365" s="35">
        <v>0</v>
      </c>
      <c r="N365" s="142" t="s">
        <v>872</v>
      </c>
    </row>
    <row r="366" spans="1:14" s="3" customFormat="1" ht="24" customHeight="1" x14ac:dyDescent="0.2">
      <c r="A366" s="14" t="s">
        <v>123</v>
      </c>
      <c r="B366" s="466" t="s">
        <v>689</v>
      </c>
      <c r="C366" s="467"/>
      <c r="D366" s="467"/>
      <c r="E366" s="467"/>
      <c r="F366" s="467"/>
      <c r="G366" s="467"/>
      <c r="H366" s="468"/>
      <c r="I366" s="15" t="s">
        <v>242</v>
      </c>
      <c r="J366" s="14">
        <v>0</v>
      </c>
      <c r="K366" s="259">
        <v>0</v>
      </c>
      <c r="L366" s="6">
        <v>0</v>
      </c>
      <c r="M366" s="35">
        <v>0</v>
      </c>
      <c r="N366" s="142" t="s">
        <v>872</v>
      </c>
    </row>
    <row r="367" spans="1:14" s="3" customFormat="1" ht="12" x14ac:dyDescent="0.2">
      <c r="A367" s="14" t="s">
        <v>526</v>
      </c>
      <c r="B367" s="457" t="s">
        <v>527</v>
      </c>
      <c r="C367" s="458"/>
      <c r="D367" s="458"/>
      <c r="E367" s="458"/>
      <c r="F367" s="458"/>
      <c r="G367" s="458"/>
      <c r="H367" s="459"/>
      <c r="I367" s="15" t="s">
        <v>19</v>
      </c>
      <c r="J367" s="14">
        <v>0</v>
      </c>
      <c r="K367" s="259">
        <v>0</v>
      </c>
      <c r="L367" s="6">
        <v>0</v>
      </c>
      <c r="M367" s="35">
        <v>0</v>
      </c>
      <c r="N367" s="142" t="s">
        <v>872</v>
      </c>
    </row>
    <row r="368" spans="1:14" s="3" customFormat="1" ht="12" x14ac:dyDescent="0.2">
      <c r="A368" s="14" t="s">
        <v>528</v>
      </c>
      <c r="B368" s="457" t="s">
        <v>529</v>
      </c>
      <c r="C368" s="458"/>
      <c r="D368" s="458"/>
      <c r="E368" s="458"/>
      <c r="F368" s="458"/>
      <c r="G368" s="458"/>
      <c r="H368" s="459"/>
      <c r="I368" s="15" t="s">
        <v>19</v>
      </c>
      <c r="J368" s="14">
        <v>0</v>
      </c>
      <c r="K368" s="259">
        <v>0</v>
      </c>
      <c r="L368" s="6">
        <v>0</v>
      </c>
      <c r="M368" s="35">
        <v>0</v>
      </c>
      <c r="N368" s="142" t="s">
        <v>872</v>
      </c>
    </row>
    <row r="369" spans="1:14" s="3" customFormat="1" ht="12.75" thickBot="1" x14ac:dyDescent="0.25">
      <c r="A369" s="18" t="s">
        <v>530</v>
      </c>
      <c r="B369" s="521" t="s">
        <v>531</v>
      </c>
      <c r="C369" s="522"/>
      <c r="D369" s="522"/>
      <c r="E369" s="522"/>
      <c r="F369" s="522"/>
      <c r="G369" s="522"/>
      <c r="H369" s="523"/>
      <c r="I369" s="19" t="s">
        <v>19</v>
      </c>
      <c r="J369" s="18">
        <v>0</v>
      </c>
      <c r="K369" s="260">
        <v>0</v>
      </c>
      <c r="L369" s="20">
        <v>0</v>
      </c>
      <c r="M369" s="36">
        <v>0</v>
      </c>
      <c r="N369" s="143" t="s">
        <v>872</v>
      </c>
    </row>
    <row r="370" spans="1:14" s="3" customFormat="1" ht="12" x14ac:dyDescent="0.2">
      <c r="A370" s="14" t="s">
        <v>542</v>
      </c>
      <c r="B370" s="475" t="s">
        <v>543</v>
      </c>
      <c r="C370" s="476"/>
      <c r="D370" s="476"/>
      <c r="E370" s="476"/>
      <c r="F370" s="476"/>
      <c r="G370" s="476"/>
      <c r="H370" s="477"/>
      <c r="I370" s="15" t="s">
        <v>19</v>
      </c>
      <c r="J370" s="14">
        <v>0</v>
      </c>
      <c r="K370" s="259">
        <v>0</v>
      </c>
      <c r="L370" s="6">
        <v>0</v>
      </c>
      <c r="M370" s="35">
        <v>0</v>
      </c>
      <c r="N370" s="142" t="s">
        <v>872</v>
      </c>
    </row>
    <row r="371" spans="1:14" s="3" customFormat="1" ht="12" x14ac:dyDescent="0.2">
      <c r="A371" s="14" t="s">
        <v>544</v>
      </c>
      <c r="B371" s="463" t="s">
        <v>545</v>
      </c>
      <c r="C371" s="464"/>
      <c r="D371" s="464"/>
      <c r="E371" s="464"/>
      <c r="F371" s="464"/>
      <c r="G371" s="464"/>
      <c r="H371" s="465"/>
      <c r="I371" s="15" t="s">
        <v>19</v>
      </c>
      <c r="J371" s="14">
        <v>0</v>
      </c>
      <c r="K371" s="259">
        <v>0</v>
      </c>
      <c r="L371" s="6">
        <v>0</v>
      </c>
      <c r="M371" s="35">
        <v>0</v>
      </c>
      <c r="N371" s="142" t="s">
        <v>872</v>
      </c>
    </row>
    <row r="372" spans="1:14" s="3" customFormat="1" ht="12" x14ac:dyDescent="0.2">
      <c r="A372" s="14" t="s">
        <v>546</v>
      </c>
      <c r="B372" s="463" t="s">
        <v>547</v>
      </c>
      <c r="C372" s="464"/>
      <c r="D372" s="464"/>
      <c r="E372" s="464"/>
      <c r="F372" s="464"/>
      <c r="G372" s="464"/>
      <c r="H372" s="465"/>
      <c r="I372" s="15" t="s">
        <v>19</v>
      </c>
      <c r="J372" s="14">
        <v>0</v>
      </c>
      <c r="K372" s="259">
        <v>0</v>
      </c>
      <c r="L372" s="6">
        <v>0</v>
      </c>
      <c r="M372" s="35">
        <v>0</v>
      </c>
      <c r="N372" s="142" t="s">
        <v>872</v>
      </c>
    </row>
    <row r="373" spans="1:14" s="3" customFormat="1" ht="12" x14ac:dyDescent="0.2">
      <c r="A373" s="14" t="s">
        <v>548</v>
      </c>
      <c r="B373" s="463" t="s">
        <v>216</v>
      </c>
      <c r="C373" s="464"/>
      <c r="D373" s="464"/>
      <c r="E373" s="464"/>
      <c r="F373" s="464"/>
      <c r="G373" s="464"/>
      <c r="H373" s="465"/>
      <c r="I373" s="15" t="s">
        <v>19</v>
      </c>
      <c r="J373" s="14">
        <v>0</v>
      </c>
      <c r="K373" s="259">
        <v>0</v>
      </c>
      <c r="L373" s="6">
        <v>0</v>
      </c>
      <c r="M373" s="35">
        <v>0</v>
      </c>
      <c r="N373" s="142" t="s">
        <v>872</v>
      </c>
    </row>
    <row r="374" spans="1:14" s="3" customFormat="1" ht="12.75" thickBot="1" x14ac:dyDescent="0.25">
      <c r="A374" s="18" t="s">
        <v>549</v>
      </c>
      <c r="B374" s="469" t="s">
        <v>550</v>
      </c>
      <c r="C374" s="470"/>
      <c r="D374" s="470"/>
      <c r="E374" s="470"/>
      <c r="F374" s="470"/>
      <c r="G374" s="470"/>
      <c r="H374" s="471"/>
      <c r="I374" s="19" t="s">
        <v>19</v>
      </c>
      <c r="J374" s="18">
        <v>0</v>
      </c>
      <c r="K374" s="260">
        <v>0</v>
      </c>
      <c r="L374" s="20">
        <v>0</v>
      </c>
      <c r="M374" s="36">
        <v>0</v>
      </c>
      <c r="N374" s="143" t="s">
        <v>872</v>
      </c>
    </row>
    <row r="375" spans="1:14" s="3" customFormat="1" ht="12" x14ac:dyDescent="0.2">
      <c r="A375" s="11" t="s">
        <v>551</v>
      </c>
      <c r="B375" s="472" t="s">
        <v>110</v>
      </c>
      <c r="C375" s="473"/>
      <c r="D375" s="473"/>
      <c r="E375" s="473"/>
      <c r="F375" s="473"/>
      <c r="G375" s="473"/>
      <c r="H375" s="474"/>
      <c r="I375" s="12" t="s">
        <v>242</v>
      </c>
      <c r="J375" s="11">
        <v>0</v>
      </c>
      <c r="K375" s="261">
        <v>0</v>
      </c>
      <c r="L375" s="16">
        <v>0</v>
      </c>
      <c r="M375" s="37">
        <v>0</v>
      </c>
      <c r="N375" s="144" t="s">
        <v>872</v>
      </c>
    </row>
    <row r="376" spans="1:14" s="3" customFormat="1" ht="24" customHeight="1" x14ac:dyDescent="0.2">
      <c r="A376" s="14" t="s">
        <v>552</v>
      </c>
      <c r="B376" s="466" t="s">
        <v>553</v>
      </c>
      <c r="C376" s="467"/>
      <c r="D376" s="467"/>
      <c r="E376" s="467"/>
      <c r="F376" s="467"/>
      <c r="G376" s="467"/>
      <c r="H376" s="468"/>
      <c r="I376" s="15" t="s">
        <v>19</v>
      </c>
      <c r="J376" s="14">
        <v>0</v>
      </c>
      <c r="K376" s="259">
        <v>0</v>
      </c>
      <c r="L376" s="6">
        <v>0</v>
      </c>
      <c r="M376" s="35">
        <v>0</v>
      </c>
      <c r="N376" s="142" t="s">
        <v>872</v>
      </c>
    </row>
    <row r="377" spans="1:14" s="3" customFormat="1" ht="12" x14ac:dyDescent="0.2">
      <c r="A377" s="14" t="s">
        <v>554</v>
      </c>
      <c r="B377" s="463" t="s">
        <v>555</v>
      </c>
      <c r="C377" s="464"/>
      <c r="D377" s="464"/>
      <c r="E377" s="464"/>
      <c r="F377" s="464"/>
      <c r="G377" s="464"/>
      <c r="H377" s="465"/>
      <c r="I377" s="15" t="s">
        <v>19</v>
      </c>
      <c r="J377" s="14">
        <v>0</v>
      </c>
      <c r="K377" s="259">
        <v>0</v>
      </c>
      <c r="L377" s="6">
        <v>0</v>
      </c>
      <c r="M377" s="35">
        <v>0</v>
      </c>
      <c r="N377" s="142" t="s">
        <v>872</v>
      </c>
    </row>
    <row r="378" spans="1:14" s="3" customFormat="1" ht="12" x14ac:dyDescent="0.2">
      <c r="A378" s="14" t="s">
        <v>556</v>
      </c>
      <c r="B378" s="457" t="s">
        <v>557</v>
      </c>
      <c r="C378" s="458"/>
      <c r="D378" s="458"/>
      <c r="E378" s="458"/>
      <c r="F378" s="458"/>
      <c r="G378" s="458"/>
      <c r="H378" s="459"/>
      <c r="I378" s="15" t="s">
        <v>19</v>
      </c>
      <c r="J378" s="14">
        <v>0</v>
      </c>
      <c r="K378" s="259">
        <v>0</v>
      </c>
      <c r="L378" s="6">
        <v>0</v>
      </c>
      <c r="M378" s="35">
        <v>0</v>
      </c>
      <c r="N378" s="142" t="s">
        <v>872</v>
      </c>
    </row>
    <row r="379" spans="1:14" s="3" customFormat="1" ht="12" x14ac:dyDescent="0.2">
      <c r="A379" s="14" t="s">
        <v>558</v>
      </c>
      <c r="B379" s="463" t="s">
        <v>559</v>
      </c>
      <c r="C379" s="464"/>
      <c r="D379" s="464"/>
      <c r="E379" s="464"/>
      <c r="F379" s="464"/>
      <c r="G379" s="464"/>
      <c r="H379" s="465"/>
      <c r="I379" s="15" t="s">
        <v>19</v>
      </c>
      <c r="J379" s="14">
        <v>0</v>
      </c>
      <c r="K379" s="259">
        <v>0</v>
      </c>
      <c r="L379" s="6">
        <v>0</v>
      </c>
      <c r="M379" s="35">
        <v>0</v>
      </c>
      <c r="N379" s="142" t="s">
        <v>872</v>
      </c>
    </row>
    <row r="380" spans="1:14" s="3" customFormat="1" ht="12" x14ac:dyDescent="0.2">
      <c r="A380" s="14" t="s">
        <v>560</v>
      </c>
      <c r="B380" s="457" t="s">
        <v>561</v>
      </c>
      <c r="C380" s="458"/>
      <c r="D380" s="458"/>
      <c r="E380" s="458"/>
      <c r="F380" s="458"/>
      <c r="G380" s="458"/>
      <c r="H380" s="459"/>
      <c r="I380" s="15" t="s">
        <v>19</v>
      </c>
      <c r="J380" s="14">
        <v>0</v>
      </c>
      <c r="K380" s="259">
        <v>0</v>
      </c>
      <c r="L380" s="6">
        <v>0</v>
      </c>
      <c r="M380" s="35">
        <v>0</v>
      </c>
      <c r="N380" s="142" t="s">
        <v>872</v>
      </c>
    </row>
    <row r="381" spans="1:14" s="3" customFormat="1" ht="24" customHeight="1" thickBot="1" x14ac:dyDescent="0.25">
      <c r="A381" s="21" t="s">
        <v>562</v>
      </c>
      <c r="B381" s="543" t="s">
        <v>563</v>
      </c>
      <c r="C381" s="544"/>
      <c r="D381" s="544"/>
      <c r="E381" s="544"/>
      <c r="F381" s="544"/>
      <c r="G381" s="544"/>
      <c r="H381" s="545"/>
      <c r="I381" s="22" t="s">
        <v>242</v>
      </c>
      <c r="J381" s="21">
        <v>0</v>
      </c>
      <c r="K381" s="262">
        <v>0</v>
      </c>
      <c r="L381" s="23">
        <v>0</v>
      </c>
      <c r="M381" s="38">
        <v>0</v>
      </c>
      <c r="N381" s="145" t="s">
        <v>872</v>
      </c>
    </row>
    <row r="382" spans="1:14" ht="16.5" thickBot="1" x14ac:dyDescent="0.3">
      <c r="A382" s="484" t="s">
        <v>564</v>
      </c>
      <c r="B382" s="485"/>
      <c r="C382" s="485"/>
      <c r="D382" s="485"/>
      <c r="E382" s="485"/>
      <c r="F382" s="485"/>
      <c r="G382" s="485"/>
      <c r="H382" s="485"/>
      <c r="I382" s="485"/>
      <c r="J382" s="485"/>
      <c r="K382" s="485"/>
      <c r="L382" s="485"/>
      <c r="M382" s="485"/>
      <c r="N382" s="486"/>
    </row>
    <row r="383" spans="1:14" s="3" customFormat="1" ht="12" x14ac:dyDescent="0.2">
      <c r="A383" s="11" t="s">
        <v>565</v>
      </c>
      <c r="B383" s="472" t="s">
        <v>566</v>
      </c>
      <c r="C383" s="473"/>
      <c r="D383" s="473"/>
      <c r="E383" s="473"/>
      <c r="F383" s="473"/>
      <c r="G383" s="473"/>
      <c r="H383" s="474"/>
      <c r="I383" s="12" t="s">
        <v>19</v>
      </c>
      <c r="J383" s="11" t="s">
        <v>872</v>
      </c>
      <c r="K383" s="261" t="s">
        <v>872</v>
      </c>
      <c r="L383" s="16" t="s">
        <v>872</v>
      </c>
      <c r="M383" s="37" t="s">
        <v>872</v>
      </c>
      <c r="N383" s="144" t="s">
        <v>872</v>
      </c>
    </row>
    <row r="384" spans="1:14" s="3" customFormat="1" ht="12" x14ac:dyDescent="0.2">
      <c r="A384" s="14" t="s">
        <v>567</v>
      </c>
      <c r="B384" s="463" t="s">
        <v>21</v>
      </c>
      <c r="C384" s="464"/>
      <c r="D384" s="464"/>
      <c r="E384" s="464"/>
      <c r="F384" s="464"/>
      <c r="G384" s="464"/>
      <c r="H384" s="465"/>
      <c r="I384" s="15" t="s">
        <v>19</v>
      </c>
      <c r="J384" s="14" t="s">
        <v>872</v>
      </c>
      <c r="K384" s="259" t="s">
        <v>872</v>
      </c>
      <c r="L384" s="6" t="s">
        <v>872</v>
      </c>
      <c r="M384" s="35" t="s">
        <v>872</v>
      </c>
      <c r="N384" s="142" t="s">
        <v>872</v>
      </c>
    </row>
    <row r="385" spans="1:14" s="3" customFormat="1" ht="24" customHeight="1" x14ac:dyDescent="0.2">
      <c r="A385" s="14" t="s">
        <v>568</v>
      </c>
      <c r="B385" s="454" t="s">
        <v>23</v>
      </c>
      <c r="C385" s="455"/>
      <c r="D385" s="455"/>
      <c r="E385" s="455"/>
      <c r="F385" s="455"/>
      <c r="G385" s="455"/>
      <c r="H385" s="456"/>
      <c r="I385" s="15" t="s">
        <v>19</v>
      </c>
      <c r="J385" s="14" t="s">
        <v>872</v>
      </c>
      <c r="K385" s="259" t="s">
        <v>872</v>
      </c>
      <c r="L385" s="6" t="s">
        <v>872</v>
      </c>
      <c r="M385" s="35" t="s">
        <v>872</v>
      </c>
      <c r="N385" s="142" t="s">
        <v>872</v>
      </c>
    </row>
    <row r="386" spans="1:14" s="3" customFormat="1" ht="24" customHeight="1" x14ac:dyDescent="0.2">
      <c r="A386" s="14" t="s">
        <v>569</v>
      </c>
      <c r="B386" s="454" t="s">
        <v>25</v>
      </c>
      <c r="C386" s="455"/>
      <c r="D386" s="455"/>
      <c r="E386" s="455"/>
      <c r="F386" s="455"/>
      <c r="G386" s="455"/>
      <c r="H386" s="456"/>
      <c r="I386" s="15" t="s">
        <v>19</v>
      </c>
      <c r="J386" s="14" t="s">
        <v>872</v>
      </c>
      <c r="K386" s="259" t="s">
        <v>872</v>
      </c>
      <c r="L386" s="6" t="s">
        <v>872</v>
      </c>
      <c r="M386" s="35" t="s">
        <v>872</v>
      </c>
      <c r="N386" s="142" t="s">
        <v>872</v>
      </c>
    </row>
    <row r="387" spans="1:14" s="3" customFormat="1" ht="24" customHeight="1" x14ac:dyDescent="0.2">
      <c r="A387" s="14" t="s">
        <v>570</v>
      </c>
      <c r="B387" s="454" t="s">
        <v>27</v>
      </c>
      <c r="C387" s="455"/>
      <c r="D387" s="455"/>
      <c r="E387" s="455"/>
      <c r="F387" s="455"/>
      <c r="G387" s="455"/>
      <c r="H387" s="456"/>
      <c r="I387" s="15" t="s">
        <v>19</v>
      </c>
      <c r="J387" s="14" t="s">
        <v>872</v>
      </c>
      <c r="K387" s="259" t="s">
        <v>872</v>
      </c>
      <c r="L387" s="6" t="s">
        <v>872</v>
      </c>
      <c r="M387" s="35" t="s">
        <v>872</v>
      </c>
      <c r="N387" s="142" t="s">
        <v>872</v>
      </c>
    </row>
    <row r="388" spans="1:14" s="3" customFormat="1" ht="12" x14ac:dyDescent="0.2">
      <c r="A388" s="14" t="s">
        <v>571</v>
      </c>
      <c r="B388" s="463" t="s">
        <v>29</v>
      </c>
      <c r="C388" s="464"/>
      <c r="D388" s="464"/>
      <c r="E388" s="464"/>
      <c r="F388" s="464"/>
      <c r="G388" s="464"/>
      <c r="H388" s="465"/>
      <c r="I388" s="15" t="s">
        <v>19</v>
      </c>
      <c r="J388" s="14" t="s">
        <v>872</v>
      </c>
      <c r="K388" s="259" t="s">
        <v>872</v>
      </c>
      <c r="L388" s="6" t="s">
        <v>872</v>
      </c>
      <c r="M388" s="35" t="s">
        <v>872</v>
      </c>
      <c r="N388" s="142" t="s">
        <v>872</v>
      </c>
    </row>
    <row r="389" spans="1:14" s="3" customFormat="1" ht="12" x14ac:dyDescent="0.2">
      <c r="A389" s="14" t="s">
        <v>572</v>
      </c>
      <c r="B389" s="463" t="s">
        <v>31</v>
      </c>
      <c r="C389" s="464"/>
      <c r="D389" s="464"/>
      <c r="E389" s="464"/>
      <c r="F389" s="464"/>
      <c r="G389" s="464"/>
      <c r="H389" s="465"/>
      <c r="I389" s="15" t="s">
        <v>19</v>
      </c>
      <c r="J389" s="14" t="s">
        <v>872</v>
      </c>
      <c r="K389" s="259" t="s">
        <v>872</v>
      </c>
      <c r="L389" s="6" t="s">
        <v>872</v>
      </c>
      <c r="M389" s="35" t="s">
        <v>872</v>
      </c>
      <c r="N389" s="142" t="s">
        <v>872</v>
      </c>
    </row>
    <row r="390" spans="1:14" s="3" customFormat="1" ht="12" x14ac:dyDescent="0.2">
      <c r="A390" s="14" t="s">
        <v>573</v>
      </c>
      <c r="B390" s="463" t="s">
        <v>33</v>
      </c>
      <c r="C390" s="464"/>
      <c r="D390" s="464"/>
      <c r="E390" s="464"/>
      <c r="F390" s="464"/>
      <c r="G390" s="464"/>
      <c r="H390" s="465"/>
      <c r="I390" s="15" t="s">
        <v>19</v>
      </c>
      <c r="J390" s="14" t="s">
        <v>872</v>
      </c>
      <c r="K390" s="259" t="s">
        <v>872</v>
      </c>
      <c r="L390" s="6" t="s">
        <v>872</v>
      </c>
      <c r="M390" s="35" t="s">
        <v>872</v>
      </c>
      <c r="N390" s="142" t="s">
        <v>872</v>
      </c>
    </row>
    <row r="391" spans="1:14" s="3" customFormat="1" ht="12" x14ac:dyDescent="0.2">
      <c r="A391" s="14" t="s">
        <v>574</v>
      </c>
      <c r="B391" s="463" t="s">
        <v>35</v>
      </c>
      <c r="C391" s="464"/>
      <c r="D391" s="464"/>
      <c r="E391" s="464"/>
      <c r="F391" s="464"/>
      <c r="G391" s="464"/>
      <c r="H391" s="465"/>
      <c r="I391" s="15" t="s">
        <v>19</v>
      </c>
      <c r="J391" s="14" t="s">
        <v>872</v>
      </c>
      <c r="K391" s="259" t="s">
        <v>872</v>
      </c>
      <c r="L391" s="6" t="s">
        <v>872</v>
      </c>
      <c r="M391" s="35" t="s">
        <v>872</v>
      </c>
      <c r="N391" s="142" t="s">
        <v>872</v>
      </c>
    </row>
    <row r="392" spans="1:14" s="3" customFormat="1" ht="12" x14ac:dyDescent="0.2">
      <c r="A392" s="14" t="s">
        <v>575</v>
      </c>
      <c r="B392" s="463" t="s">
        <v>37</v>
      </c>
      <c r="C392" s="464"/>
      <c r="D392" s="464"/>
      <c r="E392" s="464"/>
      <c r="F392" s="464"/>
      <c r="G392" s="464"/>
      <c r="H392" s="465"/>
      <c r="I392" s="15" t="s">
        <v>19</v>
      </c>
      <c r="J392" s="14" t="s">
        <v>872</v>
      </c>
      <c r="K392" s="259" t="s">
        <v>872</v>
      </c>
      <c r="L392" s="6" t="s">
        <v>872</v>
      </c>
      <c r="M392" s="35" t="s">
        <v>872</v>
      </c>
      <c r="N392" s="142" t="s">
        <v>872</v>
      </c>
    </row>
    <row r="393" spans="1:14" s="3" customFormat="1" ht="12" x14ac:dyDescent="0.2">
      <c r="A393" s="14" t="s">
        <v>576</v>
      </c>
      <c r="B393" s="463" t="s">
        <v>39</v>
      </c>
      <c r="C393" s="464"/>
      <c r="D393" s="464"/>
      <c r="E393" s="464"/>
      <c r="F393" s="464"/>
      <c r="G393" s="464"/>
      <c r="H393" s="465"/>
      <c r="I393" s="15" t="s">
        <v>19</v>
      </c>
      <c r="J393" s="14" t="s">
        <v>872</v>
      </c>
      <c r="K393" s="259" t="s">
        <v>872</v>
      </c>
      <c r="L393" s="6" t="s">
        <v>872</v>
      </c>
      <c r="M393" s="35" t="s">
        <v>872</v>
      </c>
      <c r="N393" s="142" t="s">
        <v>872</v>
      </c>
    </row>
    <row r="394" spans="1:14" s="3" customFormat="1" ht="24" customHeight="1" x14ac:dyDescent="0.2">
      <c r="A394" s="14" t="s">
        <v>577</v>
      </c>
      <c r="B394" s="466" t="s">
        <v>41</v>
      </c>
      <c r="C394" s="467"/>
      <c r="D394" s="467"/>
      <c r="E394" s="467"/>
      <c r="F394" s="467"/>
      <c r="G394" s="467"/>
      <c r="H394" s="468"/>
      <c r="I394" s="15" t="s">
        <v>19</v>
      </c>
      <c r="J394" s="14" t="s">
        <v>872</v>
      </c>
      <c r="K394" s="259" t="s">
        <v>872</v>
      </c>
      <c r="L394" s="6" t="s">
        <v>872</v>
      </c>
      <c r="M394" s="35" t="s">
        <v>872</v>
      </c>
      <c r="N394" s="142" t="s">
        <v>872</v>
      </c>
    </row>
    <row r="395" spans="1:14" s="3" customFormat="1" ht="12" x14ac:dyDescent="0.2">
      <c r="A395" s="14" t="s">
        <v>578</v>
      </c>
      <c r="B395" s="457" t="s">
        <v>43</v>
      </c>
      <c r="C395" s="458"/>
      <c r="D395" s="458"/>
      <c r="E395" s="458"/>
      <c r="F395" s="458"/>
      <c r="G395" s="458"/>
      <c r="H395" s="459"/>
      <c r="I395" s="15" t="s">
        <v>19</v>
      </c>
      <c r="J395" s="14" t="s">
        <v>872</v>
      </c>
      <c r="K395" s="259" t="s">
        <v>872</v>
      </c>
      <c r="L395" s="6" t="s">
        <v>872</v>
      </c>
      <c r="M395" s="35" t="s">
        <v>872</v>
      </c>
      <c r="N395" s="142" t="s">
        <v>872</v>
      </c>
    </row>
    <row r="396" spans="1:14" s="3" customFormat="1" ht="12" x14ac:dyDescent="0.2">
      <c r="A396" s="14" t="s">
        <v>579</v>
      </c>
      <c r="B396" s="457" t="s">
        <v>45</v>
      </c>
      <c r="C396" s="458"/>
      <c r="D396" s="458"/>
      <c r="E396" s="458"/>
      <c r="F396" s="458"/>
      <c r="G396" s="458"/>
      <c r="H396" s="459"/>
      <c r="I396" s="15" t="s">
        <v>19</v>
      </c>
      <c r="J396" s="14" t="s">
        <v>872</v>
      </c>
      <c r="K396" s="259" t="s">
        <v>872</v>
      </c>
      <c r="L396" s="6" t="s">
        <v>872</v>
      </c>
      <c r="M396" s="35" t="s">
        <v>872</v>
      </c>
      <c r="N396" s="142" t="s">
        <v>872</v>
      </c>
    </row>
    <row r="397" spans="1:14" s="3" customFormat="1" ht="24" customHeight="1" x14ac:dyDescent="0.2">
      <c r="A397" s="14" t="s">
        <v>580</v>
      </c>
      <c r="B397" s="466" t="s">
        <v>581</v>
      </c>
      <c r="C397" s="467"/>
      <c r="D397" s="467"/>
      <c r="E397" s="467"/>
      <c r="F397" s="467"/>
      <c r="G397" s="467"/>
      <c r="H397" s="468"/>
      <c r="I397" s="15" t="s">
        <v>19</v>
      </c>
      <c r="J397" s="14" t="s">
        <v>872</v>
      </c>
      <c r="K397" s="259" t="s">
        <v>872</v>
      </c>
      <c r="L397" s="6" t="s">
        <v>872</v>
      </c>
      <c r="M397" s="35" t="s">
        <v>872</v>
      </c>
      <c r="N397" s="142" t="s">
        <v>872</v>
      </c>
    </row>
    <row r="398" spans="1:14" s="3" customFormat="1" ht="12" x14ac:dyDescent="0.2">
      <c r="A398" s="14" t="s">
        <v>582</v>
      </c>
      <c r="B398" s="457" t="s">
        <v>583</v>
      </c>
      <c r="C398" s="458"/>
      <c r="D398" s="458"/>
      <c r="E398" s="458"/>
      <c r="F398" s="458"/>
      <c r="G398" s="458"/>
      <c r="H398" s="459"/>
      <c r="I398" s="15" t="s">
        <v>19</v>
      </c>
      <c r="J398" s="14" t="s">
        <v>872</v>
      </c>
      <c r="K398" s="259" t="s">
        <v>872</v>
      </c>
      <c r="L398" s="6" t="s">
        <v>872</v>
      </c>
      <c r="M398" s="35" t="s">
        <v>872</v>
      </c>
      <c r="N398" s="142" t="s">
        <v>872</v>
      </c>
    </row>
    <row r="399" spans="1:14" s="3" customFormat="1" ht="12" x14ac:dyDescent="0.2">
      <c r="A399" s="14" t="s">
        <v>584</v>
      </c>
      <c r="B399" s="457" t="s">
        <v>585</v>
      </c>
      <c r="C399" s="458"/>
      <c r="D399" s="458"/>
      <c r="E399" s="458"/>
      <c r="F399" s="458"/>
      <c r="G399" s="458"/>
      <c r="H399" s="459"/>
      <c r="I399" s="15" t="s">
        <v>19</v>
      </c>
      <c r="J399" s="14" t="s">
        <v>872</v>
      </c>
      <c r="K399" s="259" t="s">
        <v>872</v>
      </c>
      <c r="L399" s="6" t="s">
        <v>872</v>
      </c>
      <c r="M399" s="35" t="s">
        <v>872</v>
      </c>
      <c r="N399" s="142" t="s">
        <v>872</v>
      </c>
    </row>
    <row r="400" spans="1:14" s="3" customFormat="1" ht="12" x14ac:dyDescent="0.2">
      <c r="A400" s="14" t="s">
        <v>586</v>
      </c>
      <c r="B400" s="463" t="s">
        <v>47</v>
      </c>
      <c r="C400" s="464"/>
      <c r="D400" s="464"/>
      <c r="E400" s="464"/>
      <c r="F400" s="464"/>
      <c r="G400" s="464"/>
      <c r="H400" s="465"/>
      <c r="I400" s="15" t="s">
        <v>19</v>
      </c>
      <c r="J400" s="14" t="s">
        <v>872</v>
      </c>
      <c r="K400" s="259" t="s">
        <v>872</v>
      </c>
      <c r="L400" s="6" t="s">
        <v>872</v>
      </c>
      <c r="M400" s="35" t="s">
        <v>872</v>
      </c>
      <c r="N400" s="142" t="s">
        <v>872</v>
      </c>
    </row>
    <row r="401" spans="1:14" s="3" customFormat="1" ht="12" x14ac:dyDescent="0.2">
      <c r="A401" s="14" t="s">
        <v>587</v>
      </c>
      <c r="B401" s="475" t="s">
        <v>588</v>
      </c>
      <c r="C401" s="476"/>
      <c r="D401" s="476"/>
      <c r="E401" s="476"/>
      <c r="F401" s="476"/>
      <c r="G401" s="476"/>
      <c r="H401" s="477"/>
      <c r="I401" s="15" t="s">
        <v>19</v>
      </c>
      <c r="J401" s="14" t="s">
        <v>872</v>
      </c>
      <c r="K401" s="259" t="s">
        <v>872</v>
      </c>
      <c r="L401" s="6" t="s">
        <v>872</v>
      </c>
      <c r="M401" s="35" t="s">
        <v>872</v>
      </c>
      <c r="N401" s="142" t="s">
        <v>872</v>
      </c>
    </row>
    <row r="402" spans="1:14" s="3" customFormat="1" ht="12" x14ac:dyDescent="0.2">
      <c r="A402" s="14" t="s">
        <v>589</v>
      </c>
      <c r="B402" s="463" t="s">
        <v>590</v>
      </c>
      <c r="C402" s="464"/>
      <c r="D402" s="464"/>
      <c r="E402" s="464"/>
      <c r="F402" s="464"/>
      <c r="G402" s="464"/>
      <c r="H402" s="465"/>
      <c r="I402" s="15" t="s">
        <v>19</v>
      </c>
      <c r="J402" s="14" t="s">
        <v>872</v>
      </c>
      <c r="K402" s="259" t="s">
        <v>872</v>
      </c>
      <c r="L402" s="6" t="s">
        <v>872</v>
      </c>
      <c r="M402" s="35" t="s">
        <v>872</v>
      </c>
      <c r="N402" s="142" t="s">
        <v>872</v>
      </c>
    </row>
    <row r="403" spans="1:14" s="3" customFormat="1" ht="12" x14ac:dyDescent="0.2">
      <c r="A403" s="14" t="s">
        <v>591</v>
      </c>
      <c r="B403" s="463" t="s">
        <v>592</v>
      </c>
      <c r="C403" s="464"/>
      <c r="D403" s="464"/>
      <c r="E403" s="464"/>
      <c r="F403" s="464"/>
      <c r="G403" s="464"/>
      <c r="H403" s="465"/>
      <c r="I403" s="15" t="s">
        <v>19</v>
      </c>
      <c r="J403" s="14" t="s">
        <v>872</v>
      </c>
      <c r="K403" s="259" t="s">
        <v>872</v>
      </c>
      <c r="L403" s="6" t="s">
        <v>872</v>
      </c>
      <c r="M403" s="35" t="s">
        <v>872</v>
      </c>
      <c r="N403" s="142" t="s">
        <v>872</v>
      </c>
    </row>
    <row r="404" spans="1:14" s="3" customFormat="1" ht="12" x14ac:dyDescent="0.2">
      <c r="A404" s="14" t="s">
        <v>593</v>
      </c>
      <c r="B404" s="457" t="s">
        <v>290</v>
      </c>
      <c r="C404" s="458"/>
      <c r="D404" s="458"/>
      <c r="E404" s="458"/>
      <c r="F404" s="458"/>
      <c r="G404" s="458"/>
      <c r="H404" s="459"/>
      <c r="I404" s="15" t="s">
        <v>19</v>
      </c>
      <c r="J404" s="14" t="s">
        <v>872</v>
      </c>
      <c r="K404" s="259" t="s">
        <v>872</v>
      </c>
      <c r="L404" s="6" t="s">
        <v>872</v>
      </c>
      <c r="M404" s="35" t="s">
        <v>872</v>
      </c>
      <c r="N404" s="142" t="s">
        <v>872</v>
      </c>
    </row>
    <row r="405" spans="1:14" s="3" customFormat="1" ht="12" x14ac:dyDescent="0.2">
      <c r="A405" s="14" t="s">
        <v>594</v>
      </c>
      <c r="B405" s="457" t="s">
        <v>595</v>
      </c>
      <c r="C405" s="458"/>
      <c r="D405" s="458"/>
      <c r="E405" s="458"/>
      <c r="F405" s="458"/>
      <c r="G405" s="458"/>
      <c r="H405" s="459"/>
      <c r="I405" s="15" t="s">
        <v>19</v>
      </c>
      <c r="J405" s="14" t="s">
        <v>872</v>
      </c>
      <c r="K405" s="259" t="s">
        <v>872</v>
      </c>
      <c r="L405" s="6" t="s">
        <v>872</v>
      </c>
      <c r="M405" s="35" t="s">
        <v>872</v>
      </c>
      <c r="N405" s="142" t="s">
        <v>872</v>
      </c>
    </row>
    <row r="406" spans="1:14" s="3" customFormat="1" ht="12" x14ac:dyDescent="0.2">
      <c r="A406" s="14" t="s">
        <v>596</v>
      </c>
      <c r="B406" s="457" t="s">
        <v>597</v>
      </c>
      <c r="C406" s="458"/>
      <c r="D406" s="458"/>
      <c r="E406" s="458"/>
      <c r="F406" s="458"/>
      <c r="G406" s="458"/>
      <c r="H406" s="459"/>
      <c r="I406" s="15" t="s">
        <v>19</v>
      </c>
      <c r="J406" s="14" t="s">
        <v>872</v>
      </c>
      <c r="K406" s="259" t="s">
        <v>872</v>
      </c>
      <c r="L406" s="6" t="s">
        <v>872</v>
      </c>
      <c r="M406" s="35" t="s">
        <v>872</v>
      </c>
      <c r="N406" s="142" t="s">
        <v>872</v>
      </c>
    </row>
    <row r="407" spans="1:14" s="3" customFormat="1" ht="24" customHeight="1" x14ac:dyDescent="0.2">
      <c r="A407" s="14" t="s">
        <v>598</v>
      </c>
      <c r="B407" s="466" t="s">
        <v>599</v>
      </c>
      <c r="C407" s="467"/>
      <c r="D407" s="467"/>
      <c r="E407" s="467"/>
      <c r="F407" s="467"/>
      <c r="G407" s="467"/>
      <c r="H407" s="468"/>
      <c r="I407" s="15" t="s">
        <v>19</v>
      </c>
      <c r="J407" s="14" t="s">
        <v>872</v>
      </c>
      <c r="K407" s="259" t="s">
        <v>872</v>
      </c>
      <c r="L407" s="6" t="s">
        <v>872</v>
      </c>
      <c r="M407" s="35" t="s">
        <v>872</v>
      </c>
      <c r="N407" s="142" t="s">
        <v>872</v>
      </c>
    </row>
    <row r="408" spans="1:14" s="3" customFormat="1" ht="24" customHeight="1" x14ac:dyDescent="0.2">
      <c r="A408" s="14" t="s">
        <v>600</v>
      </c>
      <c r="B408" s="466" t="s">
        <v>601</v>
      </c>
      <c r="C408" s="467"/>
      <c r="D408" s="467"/>
      <c r="E408" s="467"/>
      <c r="F408" s="467"/>
      <c r="G408" s="467"/>
      <c r="H408" s="468"/>
      <c r="I408" s="15" t="s">
        <v>19</v>
      </c>
      <c r="J408" s="14" t="s">
        <v>872</v>
      </c>
      <c r="K408" s="259" t="s">
        <v>872</v>
      </c>
      <c r="L408" s="6" t="s">
        <v>872</v>
      </c>
      <c r="M408" s="35" t="s">
        <v>872</v>
      </c>
      <c r="N408" s="142" t="s">
        <v>872</v>
      </c>
    </row>
    <row r="409" spans="1:14" s="3" customFormat="1" ht="12" x14ac:dyDescent="0.2">
      <c r="A409" s="14" t="s">
        <v>602</v>
      </c>
      <c r="B409" s="463" t="s">
        <v>603</v>
      </c>
      <c r="C409" s="464"/>
      <c r="D409" s="464"/>
      <c r="E409" s="464"/>
      <c r="F409" s="464"/>
      <c r="G409" s="464"/>
      <c r="H409" s="465"/>
      <c r="I409" s="15" t="s">
        <v>19</v>
      </c>
      <c r="J409" s="14" t="s">
        <v>872</v>
      </c>
      <c r="K409" s="259" t="s">
        <v>872</v>
      </c>
      <c r="L409" s="6" t="s">
        <v>872</v>
      </c>
      <c r="M409" s="35" t="s">
        <v>872</v>
      </c>
      <c r="N409" s="142" t="s">
        <v>872</v>
      </c>
    </row>
    <row r="410" spans="1:14" s="3" customFormat="1" ht="12" x14ac:dyDescent="0.2">
      <c r="A410" s="14" t="s">
        <v>604</v>
      </c>
      <c r="B410" s="463" t="s">
        <v>605</v>
      </c>
      <c r="C410" s="464"/>
      <c r="D410" s="464"/>
      <c r="E410" s="464"/>
      <c r="F410" s="464"/>
      <c r="G410" s="464"/>
      <c r="H410" s="465"/>
      <c r="I410" s="15" t="s">
        <v>19</v>
      </c>
      <c r="J410" s="14" t="s">
        <v>872</v>
      </c>
      <c r="K410" s="259" t="s">
        <v>872</v>
      </c>
      <c r="L410" s="6" t="s">
        <v>872</v>
      </c>
      <c r="M410" s="35" t="s">
        <v>872</v>
      </c>
      <c r="N410" s="142" t="s">
        <v>872</v>
      </c>
    </row>
    <row r="411" spans="1:14" s="3" customFormat="1" ht="12" x14ac:dyDescent="0.2">
      <c r="A411" s="14" t="s">
        <v>606</v>
      </c>
      <c r="B411" s="463" t="s">
        <v>607</v>
      </c>
      <c r="C411" s="464"/>
      <c r="D411" s="464"/>
      <c r="E411" s="464"/>
      <c r="F411" s="464"/>
      <c r="G411" s="464"/>
      <c r="H411" s="465"/>
      <c r="I411" s="15" t="s">
        <v>19</v>
      </c>
      <c r="J411" s="14" t="s">
        <v>872</v>
      </c>
      <c r="K411" s="259" t="s">
        <v>872</v>
      </c>
      <c r="L411" s="6" t="s">
        <v>872</v>
      </c>
      <c r="M411" s="35" t="s">
        <v>872</v>
      </c>
      <c r="N411" s="142" t="s">
        <v>872</v>
      </c>
    </row>
    <row r="412" spans="1:14" s="3" customFormat="1" ht="12" x14ac:dyDescent="0.2">
      <c r="A412" s="14" t="s">
        <v>608</v>
      </c>
      <c r="B412" s="463" t="s">
        <v>609</v>
      </c>
      <c r="C412" s="464"/>
      <c r="D412" s="464"/>
      <c r="E412" s="464"/>
      <c r="F412" s="464"/>
      <c r="G412" s="464"/>
      <c r="H412" s="465"/>
      <c r="I412" s="15" t="s">
        <v>19</v>
      </c>
      <c r="J412" s="14" t="s">
        <v>872</v>
      </c>
      <c r="K412" s="259" t="s">
        <v>872</v>
      </c>
      <c r="L412" s="6" t="s">
        <v>872</v>
      </c>
      <c r="M412" s="35" t="s">
        <v>872</v>
      </c>
      <c r="N412" s="142" t="s">
        <v>872</v>
      </c>
    </row>
    <row r="413" spans="1:14" s="3" customFormat="1" ht="12" x14ac:dyDescent="0.2">
      <c r="A413" s="14" t="s">
        <v>610</v>
      </c>
      <c r="B413" s="457" t="s">
        <v>611</v>
      </c>
      <c r="C413" s="458"/>
      <c r="D413" s="458"/>
      <c r="E413" s="458"/>
      <c r="F413" s="458"/>
      <c r="G413" s="458"/>
      <c r="H413" s="459"/>
      <c r="I413" s="15" t="s">
        <v>19</v>
      </c>
      <c r="J413" s="14" t="s">
        <v>872</v>
      </c>
      <c r="K413" s="259" t="s">
        <v>872</v>
      </c>
      <c r="L413" s="6" t="s">
        <v>872</v>
      </c>
      <c r="M413" s="35" t="s">
        <v>872</v>
      </c>
      <c r="N413" s="142" t="s">
        <v>872</v>
      </c>
    </row>
    <row r="414" spans="1:14" s="3" customFormat="1" ht="12" x14ac:dyDescent="0.2">
      <c r="A414" s="14" t="s">
        <v>612</v>
      </c>
      <c r="B414" s="463" t="s">
        <v>613</v>
      </c>
      <c r="C414" s="464"/>
      <c r="D414" s="464"/>
      <c r="E414" s="464"/>
      <c r="F414" s="464"/>
      <c r="G414" s="464"/>
      <c r="H414" s="465"/>
      <c r="I414" s="15" t="s">
        <v>19</v>
      </c>
      <c r="J414" s="14" t="s">
        <v>872</v>
      </c>
      <c r="K414" s="259" t="s">
        <v>872</v>
      </c>
      <c r="L414" s="6" t="s">
        <v>872</v>
      </c>
      <c r="M414" s="35" t="s">
        <v>872</v>
      </c>
      <c r="N414" s="142" t="s">
        <v>872</v>
      </c>
    </row>
    <row r="415" spans="1:14" s="3" customFormat="1" ht="12" x14ac:dyDescent="0.2">
      <c r="A415" s="14" t="s">
        <v>614</v>
      </c>
      <c r="B415" s="463" t="s">
        <v>615</v>
      </c>
      <c r="C415" s="464"/>
      <c r="D415" s="464"/>
      <c r="E415" s="464"/>
      <c r="F415" s="464"/>
      <c r="G415" s="464"/>
      <c r="H415" s="465"/>
      <c r="I415" s="15" t="s">
        <v>19</v>
      </c>
      <c r="J415" s="14" t="s">
        <v>872</v>
      </c>
      <c r="K415" s="259" t="s">
        <v>872</v>
      </c>
      <c r="L415" s="6" t="s">
        <v>872</v>
      </c>
      <c r="M415" s="35" t="s">
        <v>872</v>
      </c>
      <c r="N415" s="142" t="s">
        <v>872</v>
      </c>
    </row>
    <row r="416" spans="1:14" s="3" customFormat="1" ht="12" x14ac:dyDescent="0.2">
      <c r="A416" s="14" t="s">
        <v>616</v>
      </c>
      <c r="B416" s="463" t="s">
        <v>617</v>
      </c>
      <c r="C416" s="464"/>
      <c r="D416" s="464"/>
      <c r="E416" s="464"/>
      <c r="F416" s="464"/>
      <c r="G416" s="464"/>
      <c r="H416" s="465"/>
      <c r="I416" s="15" t="s">
        <v>19</v>
      </c>
      <c r="J416" s="14" t="s">
        <v>872</v>
      </c>
      <c r="K416" s="259" t="s">
        <v>872</v>
      </c>
      <c r="L416" s="6" t="s">
        <v>872</v>
      </c>
      <c r="M416" s="35" t="s">
        <v>872</v>
      </c>
      <c r="N416" s="142" t="s">
        <v>872</v>
      </c>
    </row>
    <row r="417" spans="1:14" s="3" customFormat="1" ht="24" customHeight="1" x14ac:dyDescent="0.2">
      <c r="A417" s="14" t="s">
        <v>618</v>
      </c>
      <c r="B417" s="466" t="s">
        <v>619</v>
      </c>
      <c r="C417" s="467"/>
      <c r="D417" s="467"/>
      <c r="E417" s="467"/>
      <c r="F417" s="467"/>
      <c r="G417" s="467"/>
      <c r="H417" s="468"/>
      <c r="I417" s="15" t="s">
        <v>19</v>
      </c>
      <c r="J417" s="14" t="s">
        <v>872</v>
      </c>
      <c r="K417" s="259" t="s">
        <v>872</v>
      </c>
      <c r="L417" s="6" t="s">
        <v>872</v>
      </c>
      <c r="M417" s="35" t="s">
        <v>872</v>
      </c>
      <c r="N417" s="142" t="s">
        <v>872</v>
      </c>
    </row>
    <row r="418" spans="1:14" s="3" customFormat="1" ht="12" x14ac:dyDescent="0.2">
      <c r="A418" s="14" t="s">
        <v>620</v>
      </c>
      <c r="B418" s="463" t="s">
        <v>621</v>
      </c>
      <c r="C418" s="464"/>
      <c r="D418" s="464"/>
      <c r="E418" s="464"/>
      <c r="F418" s="464"/>
      <c r="G418" s="464"/>
      <c r="H418" s="465"/>
      <c r="I418" s="15" t="s">
        <v>19</v>
      </c>
      <c r="J418" s="14" t="s">
        <v>872</v>
      </c>
      <c r="K418" s="259" t="s">
        <v>872</v>
      </c>
      <c r="L418" s="6" t="s">
        <v>872</v>
      </c>
      <c r="M418" s="35" t="s">
        <v>872</v>
      </c>
      <c r="N418" s="142" t="s">
        <v>872</v>
      </c>
    </row>
    <row r="419" spans="1:14" s="3" customFormat="1" ht="12" x14ac:dyDescent="0.2">
      <c r="A419" s="14" t="s">
        <v>622</v>
      </c>
      <c r="B419" s="475" t="s">
        <v>623</v>
      </c>
      <c r="C419" s="476"/>
      <c r="D419" s="476"/>
      <c r="E419" s="476"/>
      <c r="F419" s="476"/>
      <c r="G419" s="476"/>
      <c r="H419" s="477"/>
      <c r="I419" s="15" t="s">
        <v>19</v>
      </c>
      <c r="J419" s="14" t="s">
        <v>872</v>
      </c>
      <c r="K419" s="259" t="s">
        <v>872</v>
      </c>
      <c r="L419" s="6" t="s">
        <v>872</v>
      </c>
      <c r="M419" s="35" t="s">
        <v>872</v>
      </c>
      <c r="N419" s="142" t="s">
        <v>872</v>
      </c>
    </row>
    <row r="420" spans="1:14" s="3" customFormat="1" ht="12" x14ac:dyDescent="0.2">
      <c r="A420" s="14" t="s">
        <v>624</v>
      </c>
      <c r="B420" s="463" t="s">
        <v>625</v>
      </c>
      <c r="C420" s="464"/>
      <c r="D420" s="464"/>
      <c r="E420" s="464"/>
      <c r="F420" s="464"/>
      <c r="G420" s="464"/>
      <c r="H420" s="465"/>
      <c r="I420" s="15" t="s">
        <v>19</v>
      </c>
      <c r="J420" s="14" t="s">
        <v>872</v>
      </c>
      <c r="K420" s="259" t="s">
        <v>872</v>
      </c>
      <c r="L420" s="6" t="s">
        <v>872</v>
      </c>
      <c r="M420" s="35" t="s">
        <v>872</v>
      </c>
      <c r="N420" s="142" t="s">
        <v>872</v>
      </c>
    </row>
    <row r="421" spans="1:14" s="3" customFormat="1" ht="12" x14ac:dyDescent="0.2">
      <c r="A421" s="14" t="s">
        <v>626</v>
      </c>
      <c r="B421" s="463" t="s">
        <v>627</v>
      </c>
      <c r="C421" s="464"/>
      <c r="D421" s="464"/>
      <c r="E421" s="464"/>
      <c r="F421" s="464"/>
      <c r="G421" s="464"/>
      <c r="H421" s="465"/>
      <c r="I421" s="15" t="s">
        <v>19</v>
      </c>
      <c r="J421" s="14" t="s">
        <v>872</v>
      </c>
      <c r="K421" s="259" t="s">
        <v>872</v>
      </c>
      <c r="L421" s="6" t="s">
        <v>872</v>
      </c>
      <c r="M421" s="35" t="s">
        <v>872</v>
      </c>
      <c r="N421" s="142" t="s">
        <v>872</v>
      </c>
    </row>
    <row r="422" spans="1:14" s="3" customFormat="1" ht="24" customHeight="1" x14ac:dyDescent="0.2">
      <c r="A422" s="14" t="s">
        <v>628</v>
      </c>
      <c r="B422" s="454" t="s">
        <v>629</v>
      </c>
      <c r="C422" s="455"/>
      <c r="D422" s="455"/>
      <c r="E422" s="455"/>
      <c r="F422" s="455"/>
      <c r="G422" s="455"/>
      <c r="H422" s="456"/>
      <c r="I422" s="15" t="s">
        <v>19</v>
      </c>
      <c r="J422" s="14" t="s">
        <v>872</v>
      </c>
      <c r="K422" s="259" t="s">
        <v>872</v>
      </c>
      <c r="L422" s="6" t="s">
        <v>872</v>
      </c>
      <c r="M422" s="35" t="s">
        <v>872</v>
      </c>
      <c r="N422" s="142" t="s">
        <v>872</v>
      </c>
    </row>
    <row r="423" spans="1:14" s="3" customFormat="1" ht="12" x14ac:dyDescent="0.2">
      <c r="A423" s="14" t="s">
        <v>630</v>
      </c>
      <c r="B423" s="481" t="s">
        <v>514</v>
      </c>
      <c r="C423" s="482"/>
      <c r="D423" s="482"/>
      <c r="E423" s="482"/>
      <c r="F423" s="482"/>
      <c r="G423" s="482"/>
      <c r="H423" s="483"/>
      <c r="I423" s="15" t="s">
        <v>19</v>
      </c>
      <c r="J423" s="14" t="s">
        <v>872</v>
      </c>
      <c r="K423" s="259" t="s">
        <v>872</v>
      </c>
      <c r="L423" s="6" t="s">
        <v>872</v>
      </c>
      <c r="M423" s="35" t="s">
        <v>872</v>
      </c>
      <c r="N423" s="142" t="s">
        <v>872</v>
      </c>
    </row>
    <row r="424" spans="1:14" s="3" customFormat="1" ht="12" x14ac:dyDescent="0.2">
      <c r="A424" s="14" t="s">
        <v>631</v>
      </c>
      <c r="B424" s="481" t="s">
        <v>517</v>
      </c>
      <c r="C424" s="482"/>
      <c r="D424" s="482"/>
      <c r="E424" s="482"/>
      <c r="F424" s="482"/>
      <c r="G424" s="482"/>
      <c r="H424" s="483"/>
      <c r="I424" s="15" t="s">
        <v>19</v>
      </c>
      <c r="J424" s="14" t="s">
        <v>872</v>
      </c>
      <c r="K424" s="259" t="s">
        <v>872</v>
      </c>
      <c r="L424" s="6" t="s">
        <v>872</v>
      </c>
      <c r="M424" s="35" t="s">
        <v>872</v>
      </c>
      <c r="N424" s="142" t="s">
        <v>872</v>
      </c>
    </row>
    <row r="425" spans="1:14" s="3" customFormat="1" ht="12" x14ac:dyDescent="0.2">
      <c r="A425" s="14" t="s">
        <v>632</v>
      </c>
      <c r="B425" s="463" t="s">
        <v>633</v>
      </c>
      <c r="C425" s="464"/>
      <c r="D425" s="464"/>
      <c r="E425" s="464"/>
      <c r="F425" s="464"/>
      <c r="G425" s="464"/>
      <c r="H425" s="465"/>
      <c r="I425" s="15" t="s">
        <v>19</v>
      </c>
      <c r="J425" s="14" t="s">
        <v>872</v>
      </c>
      <c r="K425" s="259" t="s">
        <v>872</v>
      </c>
      <c r="L425" s="6" t="s">
        <v>872</v>
      </c>
      <c r="M425" s="35" t="s">
        <v>872</v>
      </c>
      <c r="N425" s="142" t="s">
        <v>872</v>
      </c>
    </row>
    <row r="426" spans="1:14" s="3" customFormat="1" ht="12" x14ac:dyDescent="0.2">
      <c r="A426" s="14" t="s">
        <v>634</v>
      </c>
      <c r="B426" s="475" t="s">
        <v>635</v>
      </c>
      <c r="C426" s="476"/>
      <c r="D426" s="476"/>
      <c r="E426" s="476"/>
      <c r="F426" s="476"/>
      <c r="G426" s="476"/>
      <c r="H426" s="477"/>
      <c r="I426" s="15" t="s">
        <v>19</v>
      </c>
      <c r="J426" s="14" t="s">
        <v>872</v>
      </c>
      <c r="K426" s="259" t="s">
        <v>872</v>
      </c>
      <c r="L426" s="6" t="s">
        <v>872</v>
      </c>
      <c r="M426" s="35" t="s">
        <v>872</v>
      </c>
      <c r="N426" s="142" t="s">
        <v>872</v>
      </c>
    </row>
    <row r="427" spans="1:14" s="3" customFormat="1" ht="12" x14ac:dyDescent="0.2">
      <c r="A427" s="14" t="s">
        <v>636</v>
      </c>
      <c r="B427" s="463" t="s">
        <v>637</v>
      </c>
      <c r="C427" s="464"/>
      <c r="D427" s="464"/>
      <c r="E427" s="464"/>
      <c r="F427" s="464"/>
      <c r="G427" s="464"/>
      <c r="H427" s="465"/>
      <c r="I427" s="15" t="s">
        <v>19</v>
      </c>
      <c r="J427" s="14" t="s">
        <v>872</v>
      </c>
      <c r="K427" s="259" t="s">
        <v>872</v>
      </c>
      <c r="L427" s="6" t="s">
        <v>872</v>
      </c>
      <c r="M427" s="35" t="s">
        <v>872</v>
      </c>
      <c r="N427" s="142" t="s">
        <v>872</v>
      </c>
    </row>
    <row r="428" spans="1:14" s="3" customFormat="1" ht="12" x14ac:dyDescent="0.2">
      <c r="A428" s="14" t="s">
        <v>638</v>
      </c>
      <c r="B428" s="457" t="s">
        <v>639</v>
      </c>
      <c r="C428" s="458"/>
      <c r="D428" s="458"/>
      <c r="E428" s="458"/>
      <c r="F428" s="458"/>
      <c r="G428" s="458"/>
      <c r="H428" s="459"/>
      <c r="I428" s="15" t="s">
        <v>19</v>
      </c>
      <c r="J428" s="14" t="s">
        <v>872</v>
      </c>
      <c r="K428" s="259" t="s">
        <v>872</v>
      </c>
      <c r="L428" s="6" t="s">
        <v>872</v>
      </c>
      <c r="M428" s="35" t="s">
        <v>872</v>
      </c>
      <c r="N428" s="142" t="s">
        <v>872</v>
      </c>
    </row>
    <row r="429" spans="1:14" s="3" customFormat="1" ht="12" x14ac:dyDescent="0.2">
      <c r="A429" s="14" t="s">
        <v>640</v>
      </c>
      <c r="B429" s="457" t="s">
        <v>641</v>
      </c>
      <c r="C429" s="458"/>
      <c r="D429" s="458"/>
      <c r="E429" s="458"/>
      <c r="F429" s="458"/>
      <c r="G429" s="458"/>
      <c r="H429" s="459"/>
      <c r="I429" s="15" t="s">
        <v>19</v>
      </c>
      <c r="J429" s="14" t="s">
        <v>872</v>
      </c>
      <c r="K429" s="259" t="s">
        <v>872</v>
      </c>
      <c r="L429" s="6" t="s">
        <v>872</v>
      </c>
      <c r="M429" s="35" t="s">
        <v>872</v>
      </c>
      <c r="N429" s="142" t="s">
        <v>872</v>
      </c>
    </row>
    <row r="430" spans="1:14" s="3" customFormat="1" ht="12" x14ac:dyDescent="0.2">
      <c r="A430" s="14" t="s">
        <v>642</v>
      </c>
      <c r="B430" s="457" t="s">
        <v>643</v>
      </c>
      <c r="C430" s="458"/>
      <c r="D430" s="458"/>
      <c r="E430" s="458"/>
      <c r="F430" s="458"/>
      <c r="G430" s="458"/>
      <c r="H430" s="459"/>
      <c r="I430" s="15" t="s">
        <v>19</v>
      </c>
      <c r="J430" s="14" t="s">
        <v>872</v>
      </c>
      <c r="K430" s="259" t="s">
        <v>872</v>
      </c>
      <c r="L430" s="6" t="s">
        <v>872</v>
      </c>
      <c r="M430" s="35" t="s">
        <v>872</v>
      </c>
      <c r="N430" s="142" t="s">
        <v>872</v>
      </c>
    </row>
    <row r="431" spans="1:14" s="3" customFormat="1" ht="12" x14ac:dyDescent="0.2">
      <c r="A431" s="14" t="s">
        <v>644</v>
      </c>
      <c r="B431" s="457" t="s">
        <v>645</v>
      </c>
      <c r="C431" s="458"/>
      <c r="D431" s="458"/>
      <c r="E431" s="458"/>
      <c r="F431" s="458"/>
      <c r="G431" s="458"/>
      <c r="H431" s="459"/>
      <c r="I431" s="15" t="s">
        <v>19</v>
      </c>
      <c r="J431" s="14" t="s">
        <v>872</v>
      </c>
      <c r="K431" s="259" t="s">
        <v>872</v>
      </c>
      <c r="L431" s="6" t="s">
        <v>872</v>
      </c>
      <c r="M431" s="35" t="s">
        <v>872</v>
      </c>
      <c r="N431" s="142" t="s">
        <v>872</v>
      </c>
    </row>
    <row r="432" spans="1:14" s="3" customFormat="1" ht="12" x14ac:dyDescent="0.2">
      <c r="A432" s="14" t="s">
        <v>646</v>
      </c>
      <c r="B432" s="457" t="s">
        <v>647</v>
      </c>
      <c r="C432" s="458"/>
      <c r="D432" s="458"/>
      <c r="E432" s="458"/>
      <c r="F432" s="458"/>
      <c r="G432" s="458"/>
      <c r="H432" s="459"/>
      <c r="I432" s="15" t="s">
        <v>19</v>
      </c>
      <c r="J432" s="14" t="s">
        <v>872</v>
      </c>
      <c r="K432" s="259" t="s">
        <v>872</v>
      </c>
      <c r="L432" s="6" t="s">
        <v>872</v>
      </c>
      <c r="M432" s="35" t="s">
        <v>872</v>
      </c>
      <c r="N432" s="142" t="s">
        <v>872</v>
      </c>
    </row>
    <row r="433" spans="1:14" s="3" customFormat="1" ht="12" x14ac:dyDescent="0.2">
      <c r="A433" s="14" t="s">
        <v>648</v>
      </c>
      <c r="B433" s="457" t="s">
        <v>649</v>
      </c>
      <c r="C433" s="458"/>
      <c r="D433" s="458"/>
      <c r="E433" s="458"/>
      <c r="F433" s="458"/>
      <c r="G433" s="458"/>
      <c r="H433" s="459"/>
      <c r="I433" s="15" t="s">
        <v>19</v>
      </c>
      <c r="J433" s="14" t="s">
        <v>872</v>
      </c>
      <c r="K433" s="259" t="s">
        <v>872</v>
      </c>
      <c r="L433" s="6" t="s">
        <v>872</v>
      </c>
      <c r="M433" s="35" t="s">
        <v>872</v>
      </c>
      <c r="N433" s="142" t="s">
        <v>872</v>
      </c>
    </row>
    <row r="434" spans="1:14" s="3" customFormat="1" ht="12" x14ac:dyDescent="0.2">
      <c r="A434" s="14" t="s">
        <v>650</v>
      </c>
      <c r="B434" s="463" t="s">
        <v>651</v>
      </c>
      <c r="C434" s="464"/>
      <c r="D434" s="464"/>
      <c r="E434" s="464"/>
      <c r="F434" s="464"/>
      <c r="G434" s="464"/>
      <c r="H434" s="465"/>
      <c r="I434" s="15" t="s">
        <v>19</v>
      </c>
      <c r="J434" s="14" t="s">
        <v>872</v>
      </c>
      <c r="K434" s="259" t="s">
        <v>872</v>
      </c>
      <c r="L434" s="6" t="s">
        <v>872</v>
      </c>
      <c r="M434" s="35" t="s">
        <v>872</v>
      </c>
      <c r="N434" s="142" t="s">
        <v>872</v>
      </c>
    </row>
    <row r="435" spans="1:14" s="3" customFormat="1" ht="12" x14ac:dyDescent="0.2">
      <c r="A435" s="14" t="s">
        <v>652</v>
      </c>
      <c r="B435" s="463" t="s">
        <v>653</v>
      </c>
      <c r="C435" s="464"/>
      <c r="D435" s="464"/>
      <c r="E435" s="464"/>
      <c r="F435" s="464"/>
      <c r="G435" s="464"/>
      <c r="H435" s="465"/>
      <c r="I435" s="15" t="s">
        <v>19</v>
      </c>
      <c r="J435" s="14" t="s">
        <v>872</v>
      </c>
      <c r="K435" s="259" t="s">
        <v>872</v>
      </c>
      <c r="L435" s="6" t="s">
        <v>872</v>
      </c>
      <c r="M435" s="35" t="s">
        <v>872</v>
      </c>
      <c r="N435" s="142" t="s">
        <v>872</v>
      </c>
    </row>
    <row r="436" spans="1:14" s="3" customFormat="1" ht="12" x14ac:dyDescent="0.2">
      <c r="A436" s="14" t="s">
        <v>654</v>
      </c>
      <c r="B436" s="463" t="s">
        <v>110</v>
      </c>
      <c r="C436" s="464"/>
      <c r="D436" s="464"/>
      <c r="E436" s="464"/>
      <c r="F436" s="464"/>
      <c r="G436" s="464"/>
      <c r="H436" s="465"/>
      <c r="I436" s="15" t="s">
        <v>242</v>
      </c>
      <c r="J436" s="14" t="s">
        <v>872</v>
      </c>
      <c r="K436" s="259" t="s">
        <v>872</v>
      </c>
      <c r="L436" s="6" t="s">
        <v>872</v>
      </c>
      <c r="M436" s="35" t="s">
        <v>872</v>
      </c>
      <c r="N436" s="142" t="s">
        <v>872</v>
      </c>
    </row>
    <row r="437" spans="1:14" s="3" customFormat="1" ht="12" x14ac:dyDescent="0.2">
      <c r="A437" s="14" t="s">
        <v>655</v>
      </c>
      <c r="B437" s="463" t="s">
        <v>656</v>
      </c>
      <c r="C437" s="464"/>
      <c r="D437" s="464"/>
      <c r="E437" s="464"/>
      <c r="F437" s="464"/>
      <c r="G437" s="464"/>
      <c r="H437" s="465"/>
      <c r="I437" s="15" t="s">
        <v>19</v>
      </c>
      <c r="J437" s="14" t="s">
        <v>872</v>
      </c>
      <c r="K437" s="259" t="s">
        <v>872</v>
      </c>
      <c r="L437" s="6" t="s">
        <v>872</v>
      </c>
      <c r="M437" s="35" t="s">
        <v>872</v>
      </c>
      <c r="N437" s="142" t="s">
        <v>872</v>
      </c>
    </row>
    <row r="438" spans="1:14" s="3" customFormat="1" ht="12" x14ac:dyDescent="0.2">
      <c r="A438" s="14" t="s">
        <v>657</v>
      </c>
      <c r="B438" s="475" t="s">
        <v>658</v>
      </c>
      <c r="C438" s="476"/>
      <c r="D438" s="476"/>
      <c r="E438" s="476"/>
      <c r="F438" s="476"/>
      <c r="G438" s="476"/>
      <c r="H438" s="477"/>
      <c r="I438" s="15" t="s">
        <v>19</v>
      </c>
      <c r="J438" s="14" t="s">
        <v>872</v>
      </c>
      <c r="K438" s="259" t="s">
        <v>872</v>
      </c>
      <c r="L438" s="6" t="s">
        <v>872</v>
      </c>
      <c r="M438" s="35" t="s">
        <v>872</v>
      </c>
      <c r="N438" s="142" t="s">
        <v>872</v>
      </c>
    </row>
    <row r="439" spans="1:14" s="3" customFormat="1" ht="12" x14ac:dyDescent="0.2">
      <c r="A439" s="14" t="s">
        <v>659</v>
      </c>
      <c r="B439" s="463" t="s">
        <v>660</v>
      </c>
      <c r="C439" s="464"/>
      <c r="D439" s="464"/>
      <c r="E439" s="464"/>
      <c r="F439" s="464"/>
      <c r="G439" s="464"/>
      <c r="H439" s="465"/>
      <c r="I439" s="15" t="s">
        <v>19</v>
      </c>
      <c r="J439" s="14" t="s">
        <v>872</v>
      </c>
      <c r="K439" s="259" t="s">
        <v>872</v>
      </c>
      <c r="L439" s="6" t="s">
        <v>872</v>
      </c>
      <c r="M439" s="35" t="s">
        <v>872</v>
      </c>
      <c r="N439" s="142" t="s">
        <v>872</v>
      </c>
    </row>
    <row r="440" spans="1:14" s="3" customFormat="1" ht="12" x14ac:dyDescent="0.2">
      <c r="A440" s="14" t="s">
        <v>661</v>
      </c>
      <c r="B440" s="463" t="s">
        <v>662</v>
      </c>
      <c r="C440" s="464"/>
      <c r="D440" s="464"/>
      <c r="E440" s="464"/>
      <c r="F440" s="464"/>
      <c r="G440" s="464"/>
      <c r="H440" s="465"/>
      <c r="I440" s="15" t="s">
        <v>19</v>
      </c>
      <c r="J440" s="14" t="s">
        <v>872</v>
      </c>
      <c r="K440" s="259" t="s">
        <v>872</v>
      </c>
      <c r="L440" s="6" t="s">
        <v>872</v>
      </c>
      <c r="M440" s="35" t="s">
        <v>872</v>
      </c>
      <c r="N440" s="142" t="s">
        <v>872</v>
      </c>
    </row>
    <row r="441" spans="1:14" s="3" customFormat="1" ht="12" x14ac:dyDescent="0.2">
      <c r="A441" s="14" t="s">
        <v>663</v>
      </c>
      <c r="B441" s="457" t="s">
        <v>664</v>
      </c>
      <c r="C441" s="458"/>
      <c r="D441" s="458"/>
      <c r="E441" s="458"/>
      <c r="F441" s="458"/>
      <c r="G441" s="458"/>
      <c r="H441" s="459"/>
      <c r="I441" s="15" t="s">
        <v>19</v>
      </c>
      <c r="J441" s="14" t="s">
        <v>872</v>
      </c>
      <c r="K441" s="259" t="s">
        <v>872</v>
      </c>
      <c r="L441" s="6" t="s">
        <v>872</v>
      </c>
      <c r="M441" s="35" t="s">
        <v>872</v>
      </c>
      <c r="N441" s="142" t="s">
        <v>872</v>
      </c>
    </row>
    <row r="442" spans="1:14" s="3" customFormat="1" ht="12" x14ac:dyDescent="0.2">
      <c r="A442" s="14" t="s">
        <v>665</v>
      </c>
      <c r="B442" s="457" t="s">
        <v>666</v>
      </c>
      <c r="C442" s="458"/>
      <c r="D442" s="458"/>
      <c r="E442" s="458"/>
      <c r="F442" s="458"/>
      <c r="G442" s="458"/>
      <c r="H442" s="459"/>
      <c r="I442" s="15" t="s">
        <v>19</v>
      </c>
      <c r="J442" s="14" t="s">
        <v>872</v>
      </c>
      <c r="K442" s="259" t="s">
        <v>872</v>
      </c>
      <c r="L442" s="6" t="s">
        <v>872</v>
      </c>
      <c r="M442" s="35" t="s">
        <v>872</v>
      </c>
      <c r="N442" s="142" t="s">
        <v>872</v>
      </c>
    </row>
    <row r="443" spans="1:14" s="3" customFormat="1" ht="12" x14ac:dyDescent="0.2">
      <c r="A443" s="14" t="s">
        <v>667</v>
      </c>
      <c r="B443" s="457" t="s">
        <v>214</v>
      </c>
      <c r="C443" s="458"/>
      <c r="D443" s="458"/>
      <c r="E443" s="458"/>
      <c r="F443" s="458"/>
      <c r="G443" s="458"/>
      <c r="H443" s="459"/>
      <c r="I443" s="15" t="s">
        <v>19</v>
      </c>
      <c r="J443" s="14" t="s">
        <v>872</v>
      </c>
      <c r="K443" s="259" t="s">
        <v>872</v>
      </c>
      <c r="L443" s="6" t="s">
        <v>872</v>
      </c>
      <c r="M443" s="35" t="s">
        <v>872</v>
      </c>
      <c r="N443" s="142" t="s">
        <v>872</v>
      </c>
    </row>
    <row r="444" spans="1:14" s="3" customFormat="1" ht="12" x14ac:dyDescent="0.2">
      <c r="A444" s="14" t="s">
        <v>668</v>
      </c>
      <c r="B444" s="463" t="s">
        <v>669</v>
      </c>
      <c r="C444" s="464"/>
      <c r="D444" s="464"/>
      <c r="E444" s="464"/>
      <c r="F444" s="464"/>
      <c r="G444" s="464"/>
      <c r="H444" s="465"/>
      <c r="I444" s="15" t="s">
        <v>19</v>
      </c>
      <c r="J444" s="14" t="s">
        <v>872</v>
      </c>
      <c r="K444" s="259" t="s">
        <v>872</v>
      </c>
      <c r="L444" s="6" t="s">
        <v>872</v>
      </c>
      <c r="M444" s="35" t="s">
        <v>872</v>
      </c>
      <c r="N444" s="142" t="s">
        <v>872</v>
      </c>
    </row>
    <row r="445" spans="1:14" s="3" customFormat="1" ht="12" x14ac:dyDescent="0.2">
      <c r="A445" s="14" t="s">
        <v>670</v>
      </c>
      <c r="B445" s="463" t="s">
        <v>671</v>
      </c>
      <c r="C445" s="464"/>
      <c r="D445" s="464"/>
      <c r="E445" s="464"/>
      <c r="F445" s="464"/>
      <c r="G445" s="464"/>
      <c r="H445" s="465"/>
      <c r="I445" s="15" t="s">
        <v>19</v>
      </c>
      <c r="J445" s="14" t="s">
        <v>872</v>
      </c>
      <c r="K445" s="259" t="s">
        <v>872</v>
      </c>
      <c r="L445" s="6" t="s">
        <v>872</v>
      </c>
      <c r="M445" s="35" t="s">
        <v>872</v>
      </c>
      <c r="N445" s="142" t="s">
        <v>872</v>
      </c>
    </row>
    <row r="446" spans="1:14" s="3" customFormat="1" ht="12" x14ac:dyDescent="0.2">
      <c r="A446" s="14" t="s">
        <v>672</v>
      </c>
      <c r="B446" s="457" t="s">
        <v>673</v>
      </c>
      <c r="C446" s="458"/>
      <c r="D446" s="458"/>
      <c r="E446" s="458"/>
      <c r="F446" s="458"/>
      <c r="G446" s="458"/>
      <c r="H446" s="459"/>
      <c r="I446" s="15" t="s">
        <v>19</v>
      </c>
      <c r="J446" s="14" t="s">
        <v>872</v>
      </c>
      <c r="K446" s="259" t="s">
        <v>872</v>
      </c>
      <c r="L446" s="6" t="s">
        <v>872</v>
      </c>
      <c r="M446" s="35" t="s">
        <v>872</v>
      </c>
      <c r="N446" s="142" t="s">
        <v>872</v>
      </c>
    </row>
    <row r="447" spans="1:14" s="3" customFormat="1" ht="12" x14ac:dyDescent="0.2">
      <c r="A447" s="14" t="s">
        <v>674</v>
      </c>
      <c r="B447" s="457" t="s">
        <v>687</v>
      </c>
      <c r="C447" s="458"/>
      <c r="D447" s="458"/>
      <c r="E447" s="458"/>
      <c r="F447" s="458"/>
      <c r="G447" s="458"/>
      <c r="H447" s="459"/>
      <c r="I447" s="15" t="s">
        <v>19</v>
      </c>
      <c r="J447" s="14" t="s">
        <v>872</v>
      </c>
      <c r="K447" s="259" t="s">
        <v>872</v>
      </c>
      <c r="L447" s="6" t="s">
        <v>872</v>
      </c>
      <c r="M447" s="35" t="s">
        <v>872</v>
      </c>
      <c r="N447" s="142" t="s">
        <v>872</v>
      </c>
    </row>
    <row r="448" spans="1:14" s="3" customFormat="1" ht="12" x14ac:dyDescent="0.2">
      <c r="A448" s="14" t="s">
        <v>675</v>
      </c>
      <c r="B448" s="463" t="s">
        <v>676</v>
      </c>
      <c r="C448" s="464"/>
      <c r="D448" s="464"/>
      <c r="E448" s="464"/>
      <c r="F448" s="464"/>
      <c r="G448" s="464"/>
      <c r="H448" s="465"/>
      <c r="I448" s="15" t="s">
        <v>19</v>
      </c>
      <c r="J448" s="14" t="s">
        <v>872</v>
      </c>
      <c r="K448" s="259" t="s">
        <v>872</v>
      </c>
      <c r="L448" s="6" t="s">
        <v>872</v>
      </c>
      <c r="M448" s="35" t="s">
        <v>872</v>
      </c>
      <c r="N448" s="142" t="s">
        <v>872</v>
      </c>
    </row>
    <row r="449" spans="1:14" s="3" customFormat="1" ht="12" x14ac:dyDescent="0.2">
      <c r="A449" s="14" t="s">
        <v>677</v>
      </c>
      <c r="B449" s="463" t="s">
        <v>678</v>
      </c>
      <c r="C449" s="464"/>
      <c r="D449" s="464"/>
      <c r="E449" s="464"/>
      <c r="F449" s="464"/>
      <c r="G449" s="464"/>
      <c r="H449" s="465"/>
      <c r="I449" s="15" t="s">
        <v>19</v>
      </c>
      <c r="J449" s="14" t="s">
        <v>872</v>
      </c>
      <c r="K449" s="259" t="s">
        <v>872</v>
      </c>
      <c r="L449" s="6" t="s">
        <v>872</v>
      </c>
      <c r="M449" s="35" t="s">
        <v>872</v>
      </c>
      <c r="N449" s="142" t="s">
        <v>872</v>
      </c>
    </row>
    <row r="450" spans="1:14" s="3" customFormat="1" ht="12" x14ac:dyDescent="0.2">
      <c r="A450" s="14" t="s">
        <v>679</v>
      </c>
      <c r="B450" s="463" t="s">
        <v>680</v>
      </c>
      <c r="C450" s="464"/>
      <c r="D450" s="464"/>
      <c r="E450" s="464"/>
      <c r="F450" s="464"/>
      <c r="G450" s="464"/>
      <c r="H450" s="465"/>
      <c r="I450" s="15" t="s">
        <v>19</v>
      </c>
      <c r="J450" s="14" t="s">
        <v>872</v>
      </c>
      <c r="K450" s="259" t="s">
        <v>872</v>
      </c>
      <c r="L450" s="6" t="s">
        <v>872</v>
      </c>
      <c r="M450" s="35" t="s">
        <v>872</v>
      </c>
      <c r="N450" s="142" t="s">
        <v>872</v>
      </c>
    </row>
    <row r="451" spans="1:14" s="3" customFormat="1" ht="12" x14ac:dyDescent="0.2">
      <c r="A451" s="14" t="s">
        <v>681</v>
      </c>
      <c r="B451" s="475" t="s">
        <v>682</v>
      </c>
      <c r="C451" s="476"/>
      <c r="D451" s="476"/>
      <c r="E451" s="476"/>
      <c r="F451" s="476"/>
      <c r="G451" s="476"/>
      <c r="H451" s="477"/>
      <c r="I451" s="15" t="s">
        <v>19</v>
      </c>
      <c r="J451" s="14" t="s">
        <v>872</v>
      </c>
      <c r="K451" s="259" t="s">
        <v>872</v>
      </c>
      <c r="L451" s="6" t="s">
        <v>872</v>
      </c>
      <c r="M451" s="35" t="s">
        <v>872</v>
      </c>
      <c r="N451" s="142" t="s">
        <v>872</v>
      </c>
    </row>
    <row r="452" spans="1:14" s="3" customFormat="1" ht="12" x14ac:dyDescent="0.2">
      <c r="A452" s="14" t="s">
        <v>683</v>
      </c>
      <c r="B452" s="463" t="s">
        <v>684</v>
      </c>
      <c r="C452" s="464"/>
      <c r="D452" s="464"/>
      <c r="E452" s="464"/>
      <c r="F452" s="464"/>
      <c r="G452" s="464"/>
      <c r="H452" s="465"/>
      <c r="I452" s="15" t="s">
        <v>19</v>
      </c>
      <c r="J452" s="14" t="s">
        <v>872</v>
      </c>
      <c r="K452" s="259" t="s">
        <v>872</v>
      </c>
      <c r="L452" s="6" t="s">
        <v>872</v>
      </c>
      <c r="M452" s="35" t="s">
        <v>872</v>
      </c>
      <c r="N452" s="142" t="s">
        <v>872</v>
      </c>
    </row>
    <row r="453" spans="1:14" s="3" customFormat="1" ht="12" x14ac:dyDescent="0.2">
      <c r="A453" s="14" t="s">
        <v>685</v>
      </c>
      <c r="B453" s="457" t="s">
        <v>664</v>
      </c>
      <c r="C453" s="458"/>
      <c r="D453" s="458"/>
      <c r="E453" s="458"/>
      <c r="F453" s="458"/>
      <c r="G453" s="458"/>
      <c r="H453" s="459"/>
      <c r="I453" s="15" t="s">
        <v>19</v>
      </c>
      <c r="J453" s="14" t="s">
        <v>872</v>
      </c>
      <c r="K453" s="259" t="s">
        <v>872</v>
      </c>
      <c r="L453" s="6" t="s">
        <v>872</v>
      </c>
      <c r="M453" s="35" t="s">
        <v>872</v>
      </c>
      <c r="N453" s="142" t="s">
        <v>872</v>
      </c>
    </row>
    <row r="454" spans="1:14" s="3" customFormat="1" ht="12" x14ac:dyDescent="0.2">
      <c r="A454" s="14" t="s">
        <v>686</v>
      </c>
      <c r="B454" s="457" t="s">
        <v>666</v>
      </c>
      <c r="C454" s="458"/>
      <c r="D454" s="458"/>
      <c r="E454" s="458"/>
      <c r="F454" s="458"/>
      <c r="G454" s="458"/>
      <c r="H454" s="459"/>
      <c r="I454" s="15" t="s">
        <v>19</v>
      </c>
      <c r="J454" s="14" t="s">
        <v>872</v>
      </c>
      <c r="K454" s="259" t="s">
        <v>872</v>
      </c>
      <c r="L454" s="6" t="s">
        <v>872</v>
      </c>
      <c r="M454" s="35" t="s">
        <v>872</v>
      </c>
      <c r="N454" s="142" t="s">
        <v>872</v>
      </c>
    </row>
    <row r="455" spans="1:14" s="3" customFormat="1" ht="12" x14ac:dyDescent="0.2">
      <c r="A455" s="14" t="s">
        <v>544</v>
      </c>
      <c r="B455" s="463" t="s">
        <v>545</v>
      </c>
      <c r="C455" s="464"/>
      <c r="D455" s="464"/>
      <c r="E455" s="464"/>
      <c r="F455" s="464"/>
      <c r="G455" s="464"/>
      <c r="H455" s="465"/>
      <c r="I455" s="15" t="s">
        <v>19</v>
      </c>
      <c r="J455" s="14" t="s">
        <v>872</v>
      </c>
      <c r="K455" s="259" t="s">
        <v>872</v>
      </c>
      <c r="L455" s="6" t="s">
        <v>872</v>
      </c>
      <c r="M455" s="35" t="s">
        <v>872</v>
      </c>
      <c r="N455" s="142" t="s">
        <v>872</v>
      </c>
    </row>
    <row r="456" spans="1:14" s="3" customFormat="1" ht="12" x14ac:dyDescent="0.2">
      <c r="A456" s="14" t="s">
        <v>546</v>
      </c>
      <c r="B456" s="463" t="s">
        <v>547</v>
      </c>
      <c r="C456" s="464"/>
      <c r="D456" s="464"/>
      <c r="E456" s="464"/>
      <c r="F456" s="464"/>
      <c r="G456" s="464"/>
      <c r="H456" s="465"/>
      <c r="I456" s="15" t="s">
        <v>19</v>
      </c>
      <c r="J456" s="14" t="s">
        <v>872</v>
      </c>
      <c r="K456" s="259" t="s">
        <v>872</v>
      </c>
      <c r="L456" s="6" t="s">
        <v>872</v>
      </c>
      <c r="M456" s="35" t="s">
        <v>872</v>
      </c>
      <c r="N456" s="142" t="s">
        <v>872</v>
      </c>
    </row>
    <row r="457" spans="1:14" s="3" customFormat="1" ht="12" x14ac:dyDescent="0.2">
      <c r="A457" s="14" t="s">
        <v>548</v>
      </c>
      <c r="B457" s="463" t="s">
        <v>216</v>
      </c>
      <c r="C457" s="464"/>
      <c r="D457" s="464"/>
      <c r="E457" s="464"/>
      <c r="F457" s="464"/>
      <c r="G457" s="464"/>
      <c r="H457" s="465"/>
      <c r="I457" s="15" t="s">
        <v>19</v>
      </c>
      <c r="J457" s="14" t="s">
        <v>872</v>
      </c>
      <c r="K457" s="259" t="s">
        <v>872</v>
      </c>
      <c r="L457" s="6" t="s">
        <v>872</v>
      </c>
      <c r="M457" s="35" t="s">
        <v>872</v>
      </c>
      <c r="N457" s="142" t="s">
        <v>872</v>
      </c>
    </row>
    <row r="458" spans="1:14" s="3" customFormat="1" ht="12.75" thickBot="1" x14ac:dyDescent="0.25">
      <c r="A458" s="18" t="s">
        <v>549</v>
      </c>
      <c r="B458" s="469" t="s">
        <v>550</v>
      </c>
      <c r="C458" s="470"/>
      <c r="D458" s="470"/>
      <c r="E458" s="470"/>
      <c r="F458" s="470"/>
      <c r="G458" s="470"/>
      <c r="H458" s="471"/>
      <c r="I458" s="19" t="s">
        <v>19</v>
      </c>
      <c r="J458" s="18" t="s">
        <v>872</v>
      </c>
      <c r="K458" s="260" t="s">
        <v>872</v>
      </c>
      <c r="L458" s="20" t="s">
        <v>872</v>
      </c>
      <c r="M458" s="36" t="s">
        <v>872</v>
      </c>
      <c r="N458" s="143" t="s">
        <v>872</v>
      </c>
    </row>
    <row r="459" spans="1:14" s="3" customFormat="1" ht="12" x14ac:dyDescent="0.2">
      <c r="A459" s="11" t="s">
        <v>551</v>
      </c>
      <c r="B459" s="472" t="s">
        <v>110</v>
      </c>
      <c r="C459" s="473"/>
      <c r="D459" s="473"/>
      <c r="E459" s="473"/>
      <c r="F459" s="473"/>
      <c r="G459" s="473"/>
      <c r="H459" s="474"/>
      <c r="I459" s="12" t="s">
        <v>242</v>
      </c>
      <c r="J459" s="11" t="s">
        <v>872</v>
      </c>
      <c r="K459" s="261" t="s">
        <v>872</v>
      </c>
      <c r="L459" s="16" t="s">
        <v>872</v>
      </c>
      <c r="M459" s="37" t="s">
        <v>872</v>
      </c>
      <c r="N459" s="144" t="s">
        <v>872</v>
      </c>
    </row>
    <row r="460" spans="1:14" s="3" customFormat="1" ht="24" customHeight="1" x14ac:dyDescent="0.2">
      <c r="A460" s="14" t="s">
        <v>552</v>
      </c>
      <c r="B460" s="466" t="s">
        <v>553</v>
      </c>
      <c r="C460" s="467"/>
      <c r="D460" s="467"/>
      <c r="E460" s="467"/>
      <c r="F460" s="467"/>
      <c r="G460" s="467"/>
      <c r="H460" s="468"/>
      <c r="I460" s="15" t="s">
        <v>19</v>
      </c>
      <c r="J460" s="14" t="s">
        <v>872</v>
      </c>
      <c r="K460" s="259" t="s">
        <v>872</v>
      </c>
      <c r="L460" s="6" t="s">
        <v>872</v>
      </c>
      <c r="M460" s="35" t="s">
        <v>872</v>
      </c>
      <c r="N460" s="142" t="s">
        <v>872</v>
      </c>
    </row>
    <row r="461" spans="1:14" s="3" customFormat="1" ht="12" x14ac:dyDescent="0.2">
      <c r="A461" s="14" t="s">
        <v>554</v>
      </c>
      <c r="B461" s="463" t="s">
        <v>555</v>
      </c>
      <c r="C461" s="464"/>
      <c r="D461" s="464"/>
      <c r="E461" s="464"/>
      <c r="F461" s="464"/>
      <c r="G461" s="464"/>
      <c r="H461" s="465"/>
      <c r="I461" s="15" t="s">
        <v>19</v>
      </c>
      <c r="J461" s="14" t="s">
        <v>872</v>
      </c>
      <c r="K461" s="259" t="s">
        <v>872</v>
      </c>
      <c r="L461" s="6" t="s">
        <v>872</v>
      </c>
      <c r="M461" s="35" t="s">
        <v>872</v>
      </c>
      <c r="N461" s="142" t="s">
        <v>872</v>
      </c>
    </row>
    <row r="462" spans="1:14" s="3" customFormat="1" ht="12" x14ac:dyDescent="0.2">
      <c r="A462" s="14" t="s">
        <v>556</v>
      </c>
      <c r="B462" s="457" t="s">
        <v>557</v>
      </c>
      <c r="C462" s="458"/>
      <c r="D462" s="458"/>
      <c r="E462" s="458"/>
      <c r="F462" s="458"/>
      <c r="G462" s="458"/>
      <c r="H462" s="459"/>
      <c r="I462" s="15" t="s">
        <v>19</v>
      </c>
      <c r="J462" s="14" t="s">
        <v>872</v>
      </c>
      <c r="K462" s="259" t="s">
        <v>872</v>
      </c>
      <c r="L462" s="6" t="s">
        <v>872</v>
      </c>
      <c r="M462" s="35" t="s">
        <v>872</v>
      </c>
      <c r="N462" s="142" t="s">
        <v>872</v>
      </c>
    </row>
    <row r="463" spans="1:14" s="3" customFormat="1" ht="12" x14ac:dyDescent="0.2">
      <c r="A463" s="14" t="s">
        <v>558</v>
      </c>
      <c r="B463" s="463" t="s">
        <v>559</v>
      </c>
      <c r="C463" s="464"/>
      <c r="D463" s="464"/>
      <c r="E463" s="464"/>
      <c r="F463" s="464"/>
      <c r="G463" s="464"/>
      <c r="H463" s="465"/>
      <c r="I463" s="15" t="s">
        <v>19</v>
      </c>
      <c r="J463" s="14" t="s">
        <v>872</v>
      </c>
      <c r="K463" s="259" t="s">
        <v>872</v>
      </c>
      <c r="L463" s="6" t="s">
        <v>872</v>
      </c>
      <c r="M463" s="35" t="s">
        <v>872</v>
      </c>
      <c r="N463" s="142" t="s">
        <v>872</v>
      </c>
    </row>
    <row r="464" spans="1:14" s="3" customFormat="1" ht="12" x14ac:dyDescent="0.2">
      <c r="A464" s="14" t="s">
        <v>560</v>
      </c>
      <c r="B464" s="457" t="s">
        <v>561</v>
      </c>
      <c r="C464" s="458"/>
      <c r="D464" s="458"/>
      <c r="E464" s="458"/>
      <c r="F464" s="458"/>
      <c r="G464" s="458"/>
      <c r="H464" s="459"/>
      <c r="I464" s="15" t="s">
        <v>19</v>
      </c>
      <c r="J464" s="14" t="s">
        <v>872</v>
      </c>
      <c r="K464" s="259" t="s">
        <v>872</v>
      </c>
      <c r="L464" s="6" t="s">
        <v>872</v>
      </c>
      <c r="M464" s="35" t="s">
        <v>872</v>
      </c>
      <c r="N464" s="142" t="s">
        <v>872</v>
      </c>
    </row>
    <row r="465" spans="1:14" s="3" customFormat="1" ht="24" customHeight="1" thickBot="1" x14ac:dyDescent="0.25">
      <c r="A465" s="21" t="s">
        <v>562</v>
      </c>
      <c r="B465" s="543" t="s">
        <v>563</v>
      </c>
      <c r="C465" s="544"/>
      <c r="D465" s="544"/>
      <c r="E465" s="544"/>
      <c r="F465" s="544"/>
      <c r="G465" s="544"/>
      <c r="H465" s="545"/>
      <c r="I465" s="22" t="s">
        <v>242</v>
      </c>
      <c r="J465" s="21" t="s">
        <v>872</v>
      </c>
      <c r="K465" s="262" t="s">
        <v>872</v>
      </c>
      <c r="L465" s="23" t="s">
        <v>872</v>
      </c>
      <c r="M465" s="38" t="s">
        <v>872</v>
      </c>
      <c r="N465" s="145" t="s">
        <v>872</v>
      </c>
    </row>
    <row r="466" spans="1:14" ht="16.5" thickBot="1" x14ac:dyDescent="0.3">
      <c r="A466" s="484" t="s">
        <v>564</v>
      </c>
      <c r="B466" s="485"/>
      <c r="C466" s="485"/>
      <c r="D466" s="485"/>
      <c r="E466" s="485"/>
      <c r="F466" s="485"/>
      <c r="G466" s="485"/>
      <c r="H466" s="485"/>
      <c r="I466" s="485"/>
      <c r="J466" s="485"/>
      <c r="K466" s="485"/>
      <c r="L466" s="485"/>
      <c r="M466" s="485"/>
      <c r="N466" s="486"/>
    </row>
    <row r="467" spans="1:14" s="3" customFormat="1" ht="12" x14ac:dyDescent="0.2">
      <c r="A467" s="11" t="s">
        <v>565</v>
      </c>
      <c r="B467" s="472" t="s">
        <v>566</v>
      </c>
      <c r="C467" s="473"/>
      <c r="D467" s="473"/>
      <c r="E467" s="473"/>
      <c r="F467" s="473"/>
      <c r="G467" s="473"/>
      <c r="H467" s="474"/>
      <c r="I467" s="12" t="s">
        <v>19</v>
      </c>
      <c r="J467" s="11" t="s">
        <v>872</v>
      </c>
      <c r="K467" s="261" t="s">
        <v>872</v>
      </c>
      <c r="L467" s="16" t="s">
        <v>872</v>
      </c>
      <c r="M467" s="37" t="s">
        <v>872</v>
      </c>
      <c r="N467" s="144" t="s">
        <v>872</v>
      </c>
    </row>
    <row r="468" spans="1:14" s="3" customFormat="1" ht="12" x14ac:dyDescent="0.2">
      <c r="A468" s="14" t="s">
        <v>567</v>
      </c>
      <c r="B468" s="463" t="s">
        <v>21</v>
      </c>
      <c r="C468" s="464"/>
      <c r="D468" s="464"/>
      <c r="E468" s="464"/>
      <c r="F468" s="464"/>
      <c r="G468" s="464"/>
      <c r="H468" s="465"/>
      <c r="I468" s="15" t="s">
        <v>19</v>
      </c>
      <c r="J468" s="14" t="s">
        <v>872</v>
      </c>
      <c r="K468" s="259" t="s">
        <v>872</v>
      </c>
      <c r="L468" s="6" t="s">
        <v>872</v>
      </c>
      <c r="M468" s="35" t="s">
        <v>872</v>
      </c>
      <c r="N468" s="142" t="s">
        <v>872</v>
      </c>
    </row>
    <row r="469" spans="1:14" s="3" customFormat="1" ht="24" customHeight="1" x14ac:dyDescent="0.2">
      <c r="A469" s="14" t="s">
        <v>568</v>
      </c>
      <c r="B469" s="454" t="s">
        <v>23</v>
      </c>
      <c r="C469" s="455"/>
      <c r="D469" s="455"/>
      <c r="E469" s="455"/>
      <c r="F469" s="455"/>
      <c r="G469" s="455"/>
      <c r="H469" s="456"/>
      <c r="I469" s="15" t="s">
        <v>19</v>
      </c>
      <c r="J469" s="14" t="s">
        <v>872</v>
      </c>
      <c r="K469" s="259" t="s">
        <v>872</v>
      </c>
      <c r="L469" s="6" t="s">
        <v>872</v>
      </c>
      <c r="M469" s="35" t="s">
        <v>872</v>
      </c>
      <c r="N469" s="142" t="s">
        <v>872</v>
      </c>
    </row>
    <row r="470" spans="1:14" s="3" customFormat="1" ht="24" customHeight="1" x14ac:dyDescent="0.2">
      <c r="A470" s="14" t="s">
        <v>569</v>
      </c>
      <c r="B470" s="454" t="s">
        <v>25</v>
      </c>
      <c r="C470" s="455"/>
      <c r="D470" s="455"/>
      <c r="E470" s="455"/>
      <c r="F470" s="455"/>
      <c r="G470" s="455"/>
      <c r="H470" s="456"/>
      <c r="I470" s="15" t="s">
        <v>19</v>
      </c>
      <c r="J470" s="14" t="s">
        <v>872</v>
      </c>
      <c r="K470" s="259" t="s">
        <v>872</v>
      </c>
      <c r="L470" s="6" t="s">
        <v>872</v>
      </c>
      <c r="M470" s="35" t="s">
        <v>872</v>
      </c>
      <c r="N470" s="142" t="s">
        <v>872</v>
      </c>
    </row>
    <row r="471" spans="1:14" s="3" customFormat="1" ht="24" customHeight="1" x14ac:dyDescent="0.2">
      <c r="A471" s="14" t="s">
        <v>570</v>
      </c>
      <c r="B471" s="454" t="s">
        <v>27</v>
      </c>
      <c r="C471" s="455"/>
      <c r="D471" s="455"/>
      <c r="E471" s="455"/>
      <c r="F471" s="455"/>
      <c r="G471" s="455"/>
      <c r="H471" s="456"/>
      <c r="I471" s="15" t="s">
        <v>19</v>
      </c>
      <c r="J471" s="14" t="s">
        <v>872</v>
      </c>
      <c r="K471" s="259" t="s">
        <v>872</v>
      </c>
      <c r="L471" s="6" t="s">
        <v>872</v>
      </c>
      <c r="M471" s="35" t="s">
        <v>872</v>
      </c>
      <c r="N471" s="142" t="s">
        <v>872</v>
      </c>
    </row>
    <row r="472" spans="1:14" s="3" customFormat="1" ht="12" x14ac:dyDescent="0.2">
      <c r="A472" s="14" t="s">
        <v>571</v>
      </c>
      <c r="B472" s="463" t="s">
        <v>29</v>
      </c>
      <c r="C472" s="464"/>
      <c r="D472" s="464"/>
      <c r="E472" s="464"/>
      <c r="F472" s="464"/>
      <c r="G472" s="464"/>
      <c r="H472" s="465"/>
      <c r="I472" s="15" t="s">
        <v>19</v>
      </c>
      <c r="J472" s="14" t="s">
        <v>872</v>
      </c>
      <c r="K472" s="259" t="s">
        <v>872</v>
      </c>
      <c r="L472" s="6" t="s">
        <v>872</v>
      </c>
      <c r="M472" s="35" t="s">
        <v>872</v>
      </c>
      <c r="N472" s="142" t="s">
        <v>872</v>
      </c>
    </row>
    <row r="473" spans="1:14" s="3" customFormat="1" ht="12" x14ac:dyDescent="0.2">
      <c r="A473" s="14" t="s">
        <v>572</v>
      </c>
      <c r="B473" s="463" t="s">
        <v>31</v>
      </c>
      <c r="C473" s="464"/>
      <c r="D473" s="464"/>
      <c r="E473" s="464"/>
      <c r="F473" s="464"/>
      <c r="G473" s="464"/>
      <c r="H473" s="465"/>
      <c r="I473" s="15" t="s">
        <v>19</v>
      </c>
      <c r="J473" s="14" t="s">
        <v>872</v>
      </c>
      <c r="K473" s="259" t="s">
        <v>872</v>
      </c>
      <c r="L473" s="6" t="s">
        <v>872</v>
      </c>
      <c r="M473" s="35" t="s">
        <v>872</v>
      </c>
      <c r="N473" s="142" t="s">
        <v>872</v>
      </c>
    </row>
    <row r="474" spans="1:14" s="3" customFormat="1" ht="12" x14ac:dyDescent="0.2">
      <c r="A474" s="14" t="s">
        <v>573</v>
      </c>
      <c r="B474" s="463" t="s">
        <v>33</v>
      </c>
      <c r="C474" s="464"/>
      <c r="D474" s="464"/>
      <c r="E474" s="464"/>
      <c r="F474" s="464"/>
      <c r="G474" s="464"/>
      <c r="H474" s="465"/>
      <c r="I474" s="15" t="s">
        <v>19</v>
      </c>
      <c r="J474" s="14" t="s">
        <v>872</v>
      </c>
      <c r="K474" s="259" t="s">
        <v>872</v>
      </c>
      <c r="L474" s="6" t="s">
        <v>872</v>
      </c>
      <c r="M474" s="35" t="s">
        <v>872</v>
      </c>
      <c r="N474" s="142" t="s">
        <v>872</v>
      </c>
    </row>
    <row r="475" spans="1:14" s="3" customFormat="1" ht="12" x14ac:dyDescent="0.2">
      <c r="A475" s="14" t="s">
        <v>574</v>
      </c>
      <c r="B475" s="463" t="s">
        <v>35</v>
      </c>
      <c r="C475" s="464"/>
      <c r="D475" s="464"/>
      <c r="E475" s="464"/>
      <c r="F475" s="464"/>
      <c r="G475" s="464"/>
      <c r="H475" s="465"/>
      <c r="I475" s="15" t="s">
        <v>19</v>
      </c>
      <c r="J475" s="14" t="s">
        <v>872</v>
      </c>
      <c r="K475" s="259" t="s">
        <v>872</v>
      </c>
      <c r="L475" s="6" t="s">
        <v>872</v>
      </c>
      <c r="M475" s="35" t="s">
        <v>872</v>
      </c>
      <c r="N475" s="142" t="s">
        <v>872</v>
      </c>
    </row>
    <row r="476" spans="1:14" s="3" customFormat="1" ht="12" x14ac:dyDescent="0.2">
      <c r="A476" s="14" t="s">
        <v>575</v>
      </c>
      <c r="B476" s="463" t="s">
        <v>37</v>
      </c>
      <c r="C476" s="464"/>
      <c r="D476" s="464"/>
      <c r="E476" s="464"/>
      <c r="F476" s="464"/>
      <c r="G476" s="464"/>
      <c r="H476" s="465"/>
      <c r="I476" s="15" t="s">
        <v>19</v>
      </c>
      <c r="J476" s="14" t="s">
        <v>872</v>
      </c>
      <c r="K476" s="259" t="s">
        <v>872</v>
      </c>
      <c r="L476" s="6" t="s">
        <v>872</v>
      </c>
      <c r="M476" s="35" t="s">
        <v>872</v>
      </c>
      <c r="N476" s="142" t="s">
        <v>872</v>
      </c>
    </row>
    <row r="477" spans="1:14" s="3" customFormat="1" ht="12" x14ac:dyDescent="0.2">
      <c r="A477" s="14" t="s">
        <v>576</v>
      </c>
      <c r="B477" s="463" t="s">
        <v>39</v>
      </c>
      <c r="C477" s="464"/>
      <c r="D477" s="464"/>
      <c r="E477" s="464"/>
      <c r="F477" s="464"/>
      <c r="G477" s="464"/>
      <c r="H477" s="465"/>
      <c r="I477" s="15" t="s">
        <v>19</v>
      </c>
      <c r="J477" s="14" t="s">
        <v>872</v>
      </c>
      <c r="K477" s="259" t="s">
        <v>872</v>
      </c>
      <c r="L477" s="6" t="s">
        <v>872</v>
      </c>
      <c r="M477" s="35" t="s">
        <v>872</v>
      </c>
      <c r="N477" s="142" t="s">
        <v>872</v>
      </c>
    </row>
    <row r="478" spans="1:14" s="3" customFormat="1" ht="24" customHeight="1" x14ac:dyDescent="0.2">
      <c r="A478" s="14" t="s">
        <v>577</v>
      </c>
      <c r="B478" s="466" t="s">
        <v>41</v>
      </c>
      <c r="C478" s="467"/>
      <c r="D478" s="467"/>
      <c r="E478" s="467"/>
      <c r="F478" s="467"/>
      <c r="G478" s="467"/>
      <c r="H478" s="468"/>
      <c r="I478" s="15" t="s">
        <v>19</v>
      </c>
      <c r="J478" s="14" t="s">
        <v>872</v>
      </c>
      <c r="K478" s="259" t="s">
        <v>872</v>
      </c>
      <c r="L478" s="6" t="s">
        <v>872</v>
      </c>
      <c r="M478" s="35" t="s">
        <v>872</v>
      </c>
      <c r="N478" s="142" t="s">
        <v>872</v>
      </c>
    </row>
    <row r="479" spans="1:14" s="3" customFormat="1" ht="12" x14ac:dyDescent="0.2">
      <c r="A479" s="14" t="s">
        <v>578</v>
      </c>
      <c r="B479" s="457" t="s">
        <v>43</v>
      </c>
      <c r="C479" s="458"/>
      <c r="D479" s="458"/>
      <c r="E479" s="458"/>
      <c r="F479" s="458"/>
      <c r="G479" s="458"/>
      <c r="H479" s="459"/>
      <c r="I479" s="15" t="s">
        <v>19</v>
      </c>
      <c r="J479" s="14" t="s">
        <v>872</v>
      </c>
      <c r="K479" s="259" t="s">
        <v>872</v>
      </c>
      <c r="L479" s="6" t="s">
        <v>872</v>
      </c>
      <c r="M479" s="35" t="s">
        <v>872</v>
      </c>
      <c r="N479" s="142" t="s">
        <v>872</v>
      </c>
    </row>
    <row r="480" spans="1:14" s="3" customFormat="1" ht="12" x14ac:dyDescent="0.2">
      <c r="A480" s="14" t="s">
        <v>579</v>
      </c>
      <c r="B480" s="457" t="s">
        <v>45</v>
      </c>
      <c r="C480" s="458"/>
      <c r="D480" s="458"/>
      <c r="E480" s="458"/>
      <c r="F480" s="458"/>
      <c r="G480" s="458"/>
      <c r="H480" s="459"/>
      <c r="I480" s="15" t="s">
        <v>19</v>
      </c>
      <c r="J480" s="14" t="s">
        <v>872</v>
      </c>
      <c r="K480" s="259" t="s">
        <v>872</v>
      </c>
      <c r="L480" s="6" t="s">
        <v>872</v>
      </c>
      <c r="M480" s="35" t="s">
        <v>872</v>
      </c>
      <c r="N480" s="142" t="s">
        <v>872</v>
      </c>
    </row>
    <row r="481" spans="1:14" s="3" customFormat="1" ht="24" customHeight="1" x14ac:dyDescent="0.2">
      <c r="A481" s="14" t="s">
        <v>580</v>
      </c>
      <c r="B481" s="466" t="s">
        <v>581</v>
      </c>
      <c r="C481" s="467"/>
      <c r="D481" s="467"/>
      <c r="E481" s="467"/>
      <c r="F481" s="467"/>
      <c r="G481" s="467"/>
      <c r="H481" s="468"/>
      <c r="I481" s="15" t="s">
        <v>19</v>
      </c>
      <c r="J481" s="14" t="s">
        <v>872</v>
      </c>
      <c r="K481" s="259" t="s">
        <v>872</v>
      </c>
      <c r="L481" s="6" t="s">
        <v>872</v>
      </c>
      <c r="M481" s="35" t="s">
        <v>872</v>
      </c>
      <c r="N481" s="142" t="s">
        <v>872</v>
      </c>
    </row>
    <row r="482" spans="1:14" s="3" customFormat="1" ht="12" x14ac:dyDescent="0.2">
      <c r="A482" s="14" t="s">
        <v>582</v>
      </c>
      <c r="B482" s="457" t="s">
        <v>583</v>
      </c>
      <c r="C482" s="458"/>
      <c r="D482" s="458"/>
      <c r="E482" s="458"/>
      <c r="F482" s="458"/>
      <c r="G482" s="458"/>
      <c r="H482" s="459"/>
      <c r="I482" s="15" t="s">
        <v>19</v>
      </c>
      <c r="J482" s="14" t="s">
        <v>872</v>
      </c>
      <c r="K482" s="259" t="s">
        <v>872</v>
      </c>
      <c r="L482" s="6" t="s">
        <v>872</v>
      </c>
      <c r="M482" s="35" t="s">
        <v>872</v>
      </c>
      <c r="N482" s="142" t="s">
        <v>872</v>
      </c>
    </row>
    <row r="483" spans="1:14" s="3" customFormat="1" ht="12" x14ac:dyDescent="0.2">
      <c r="A483" s="14" t="s">
        <v>584</v>
      </c>
      <c r="B483" s="457" t="s">
        <v>585</v>
      </c>
      <c r="C483" s="458"/>
      <c r="D483" s="458"/>
      <c r="E483" s="458"/>
      <c r="F483" s="458"/>
      <c r="G483" s="458"/>
      <c r="H483" s="459"/>
      <c r="I483" s="15" t="s">
        <v>19</v>
      </c>
      <c r="J483" s="14" t="s">
        <v>872</v>
      </c>
      <c r="K483" s="259" t="s">
        <v>872</v>
      </c>
      <c r="L483" s="6" t="s">
        <v>872</v>
      </c>
      <c r="M483" s="35" t="s">
        <v>872</v>
      </c>
      <c r="N483" s="142" t="s">
        <v>872</v>
      </c>
    </row>
    <row r="484" spans="1:14" s="3" customFormat="1" ht="12" x14ac:dyDescent="0.2">
      <c r="A484" s="14" t="s">
        <v>586</v>
      </c>
      <c r="B484" s="463" t="s">
        <v>47</v>
      </c>
      <c r="C484" s="464"/>
      <c r="D484" s="464"/>
      <c r="E484" s="464"/>
      <c r="F484" s="464"/>
      <c r="G484" s="464"/>
      <c r="H484" s="465"/>
      <c r="I484" s="15" t="s">
        <v>19</v>
      </c>
      <c r="J484" s="14" t="s">
        <v>872</v>
      </c>
      <c r="K484" s="259" t="s">
        <v>872</v>
      </c>
      <c r="L484" s="6" t="s">
        <v>872</v>
      </c>
      <c r="M484" s="35" t="s">
        <v>872</v>
      </c>
      <c r="N484" s="142" t="s">
        <v>872</v>
      </c>
    </row>
    <row r="485" spans="1:14" s="3" customFormat="1" ht="12" x14ac:dyDescent="0.2">
      <c r="A485" s="14" t="s">
        <v>587</v>
      </c>
      <c r="B485" s="475" t="s">
        <v>588</v>
      </c>
      <c r="C485" s="476"/>
      <c r="D485" s="476"/>
      <c r="E485" s="476"/>
      <c r="F485" s="476"/>
      <c r="G485" s="476"/>
      <c r="H485" s="477"/>
      <c r="I485" s="15" t="s">
        <v>19</v>
      </c>
      <c r="J485" s="14" t="s">
        <v>872</v>
      </c>
      <c r="K485" s="259" t="s">
        <v>872</v>
      </c>
      <c r="L485" s="6" t="s">
        <v>872</v>
      </c>
      <c r="M485" s="35" t="s">
        <v>872</v>
      </c>
      <c r="N485" s="142" t="s">
        <v>872</v>
      </c>
    </row>
    <row r="486" spans="1:14" s="3" customFormat="1" ht="12" x14ac:dyDescent="0.2">
      <c r="A486" s="14" t="s">
        <v>589</v>
      </c>
      <c r="B486" s="463" t="s">
        <v>590</v>
      </c>
      <c r="C486" s="464"/>
      <c r="D486" s="464"/>
      <c r="E486" s="464"/>
      <c r="F486" s="464"/>
      <c r="G486" s="464"/>
      <c r="H486" s="465"/>
      <c r="I486" s="15" t="s">
        <v>19</v>
      </c>
      <c r="J486" s="14" t="s">
        <v>872</v>
      </c>
      <c r="K486" s="259" t="s">
        <v>872</v>
      </c>
      <c r="L486" s="6" t="s">
        <v>872</v>
      </c>
      <c r="M486" s="35" t="s">
        <v>872</v>
      </c>
      <c r="N486" s="142" t="s">
        <v>872</v>
      </c>
    </row>
    <row r="487" spans="1:14" s="3" customFormat="1" ht="12" x14ac:dyDescent="0.2">
      <c r="A487" s="14" t="s">
        <v>591</v>
      </c>
      <c r="B487" s="463" t="s">
        <v>592</v>
      </c>
      <c r="C487" s="464"/>
      <c r="D487" s="464"/>
      <c r="E487" s="464"/>
      <c r="F487" s="464"/>
      <c r="G487" s="464"/>
      <c r="H487" s="465"/>
      <c r="I487" s="15" t="s">
        <v>19</v>
      </c>
      <c r="J487" s="14" t="s">
        <v>872</v>
      </c>
      <c r="K487" s="259" t="s">
        <v>872</v>
      </c>
      <c r="L487" s="6" t="s">
        <v>872</v>
      </c>
      <c r="M487" s="35" t="s">
        <v>872</v>
      </c>
      <c r="N487" s="142" t="s">
        <v>872</v>
      </c>
    </row>
    <row r="488" spans="1:14" s="3" customFormat="1" ht="12" x14ac:dyDescent="0.2">
      <c r="A488" s="14" t="s">
        <v>593</v>
      </c>
      <c r="B488" s="457" t="s">
        <v>290</v>
      </c>
      <c r="C488" s="458"/>
      <c r="D488" s="458"/>
      <c r="E488" s="458"/>
      <c r="F488" s="458"/>
      <c r="G488" s="458"/>
      <c r="H488" s="459"/>
      <c r="I488" s="15" t="s">
        <v>19</v>
      </c>
      <c r="J488" s="14" t="s">
        <v>872</v>
      </c>
      <c r="K488" s="259" t="s">
        <v>872</v>
      </c>
      <c r="L488" s="6" t="s">
        <v>872</v>
      </c>
      <c r="M488" s="35" t="s">
        <v>872</v>
      </c>
      <c r="N488" s="142" t="s">
        <v>872</v>
      </c>
    </row>
    <row r="489" spans="1:14" s="3" customFormat="1" ht="12" x14ac:dyDescent="0.2">
      <c r="A489" s="14" t="s">
        <v>594</v>
      </c>
      <c r="B489" s="457" t="s">
        <v>595</v>
      </c>
      <c r="C489" s="458"/>
      <c r="D489" s="458"/>
      <c r="E489" s="458"/>
      <c r="F489" s="458"/>
      <c r="G489" s="458"/>
      <c r="H489" s="459"/>
      <c r="I489" s="15" t="s">
        <v>19</v>
      </c>
      <c r="J489" s="14" t="s">
        <v>872</v>
      </c>
      <c r="K489" s="259" t="s">
        <v>872</v>
      </c>
      <c r="L489" s="6" t="s">
        <v>872</v>
      </c>
      <c r="M489" s="35" t="s">
        <v>872</v>
      </c>
      <c r="N489" s="142" t="s">
        <v>872</v>
      </c>
    </row>
    <row r="490" spans="1:14" s="3" customFormat="1" ht="12" x14ac:dyDescent="0.2">
      <c r="A490" s="14" t="s">
        <v>596</v>
      </c>
      <c r="B490" s="457" t="s">
        <v>597</v>
      </c>
      <c r="C490" s="458"/>
      <c r="D490" s="458"/>
      <c r="E490" s="458"/>
      <c r="F490" s="458"/>
      <c r="G490" s="458"/>
      <c r="H490" s="459"/>
      <c r="I490" s="15" t="s">
        <v>19</v>
      </c>
      <c r="J490" s="14" t="s">
        <v>872</v>
      </c>
      <c r="K490" s="259" t="s">
        <v>872</v>
      </c>
      <c r="L490" s="6" t="s">
        <v>872</v>
      </c>
      <c r="M490" s="35" t="s">
        <v>872</v>
      </c>
      <c r="N490" s="142" t="s">
        <v>872</v>
      </c>
    </row>
    <row r="491" spans="1:14" s="3" customFormat="1" ht="24" customHeight="1" x14ac:dyDescent="0.2">
      <c r="A491" s="14" t="s">
        <v>598</v>
      </c>
      <c r="B491" s="466" t="s">
        <v>599</v>
      </c>
      <c r="C491" s="467"/>
      <c r="D491" s="467"/>
      <c r="E491" s="467"/>
      <c r="F491" s="467"/>
      <c r="G491" s="467"/>
      <c r="H491" s="468"/>
      <c r="I491" s="15" t="s">
        <v>19</v>
      </c>
      <c r="J491" s="14" t="s">
        <v>872</v>
      </c>
      <c r="K491" s="259" t="s">
        <v>872</v>
      </c>
      <c r="L491" s="6" t="s">
        <v>872</v>
      </c>
      <c r="M491" s="35" t="s">
        <v>872</v>
      </c>
      <c r="N491" s="142" t="s">
        <v>872</v>
      </c>
    </row>
    <row r="492" spans="1:14" s="3" customFormat="1" ht="24" customHeight="1" x14ac:dyDescent="0.2">
      <c r="A492" s="14" t="s">
        <v>600</v>
      </c>
      <c r="B492" s="466" t="s">
        <v>601</v>
      </c>
      <c r="C492" s="467"/>
      <c r="D492" s="467"/>
      <c r="E492" s="467"/>
      <c r="F492" s="467"/>
      <c r="G492" s="467"/>
      <c r="H492" s="468"/>
      <c r="I492" s="15" t="s">
        <v>19</v>
      </c>
      <c r="J492" s="14" t="s">
        <v>872</v>
      </c>
      <c r="K492" s="259" t="s">
        <v>872</v>
      </c>
      <c r="L492" s="6" t="s">
        <v>872</v>
      </c>
      <c r="M492" s="35" t="s">
        <v>872</v>
      </c>
      <c r="N492" s="142" t="s">
        <v>872</v>
      </c>
    </row>
    <row r="493" spans="1:14" s="3" customFormat="1" ht="12" x14ac:dyDescent="0.2">
      <c r="A493" s="14" t="s">
        <v>602</v>
      </c>
      <c r="B493" s="463" t="s">
        <v>603</v>
      </c>
      <c r="C493" s="464"/>
      <c r="D493" s="464"/>
      <c r="E493" s="464"/>
      <c r="F493" s="464"/>
      <c r="G493" s="464"/>
      <c r="H493" s="465"/>
      <c r="I493" s="15" t="s">
        <v>19</v>
      </c>
      <c r="J493" s="14" t="s">
        <v>872</v>
      </c>
      <c r="K493" s="259" t="s">
        <v>872</v>
      </c>
      <c r="L493" s="6" t="s">
        <v>872</v>
      </c>
      <c r="M493" s="35" t="s">
        <v>872</v>
      </c>
      <c r="N493" s="142" t="s">
        <v>872</v>
      </c>
    </row>
    <row r="494" spans="1:14" s="3" customFormat="1" ht="12" x14ac:dyDescent="0.2">
      <c r="A494" s="14" t="s">
        <v>604</v>
      </c>
      <c r="B494" s="463" t="s">
        <v>605</v>
      </c>
      <c r="C494" s="464"/>
      <c r="D494" s="464"/>
      <c r="E494" s="464"/>
      <c r="F494" s="464"/>
      <c r="G494" s="464"/>
      <c r="H494" s="465"/>
      <c r="I494" s="15" t="s">
        <v>19</v>
      </c>
      <c r="J494" s="14" t="s">
        <v>872</v>
      </c>
      <c r="K494" s="259" t="s">
        <v>872</v>
      </c>
      <c r="L494" s="6" t="s">
        <v>872</v>
      </c>
      <c r="M494" s="35" t="s">
        <v>872</v>
      </c>
      <c r="N494" s="142" t="s">
        <v>872</v>
      </c>
    </row>
    <row r="495" spans="1:14" s="3" customFormat="1" ht="12" x14ac:dyDescent="0.2">
      <c r="A495" s="14" t="s">
        <v>606</v>
      </c>
      <c r="B495" s="463" t="s">
        <v>607</v>
      </c>
      <c r="C495" s="464"/>
      <c r="D495" s="464"/>
      <c r="E495" s="464"/>
      <c r="F495" s="464"/>
      <c r="G495" s="464"/>
      <c r="H495" s="465"/>
      <c r="I495" s="15" t="s">
        <v>19</v>
      </c>
      <c r="J495" s="14" t="s">
        <v>872</v>
      </c>
      <c r="K495" s="259" t="s">
        <v>872</v>
      </c>
      <c r="L495" s="6" t="s">
        <v>872</v>
      </c>
      <c r="M495" s="35" t="s">
        <v>872</v>
      </c>
      <c r="N495" s="142" t="s">
        <v>872</v>
      </c>
    </row>
    <row r="496" spans="1:14" s="3" customFormat="1" ht="12" x14ac:dyDescent="0.2">
      <c r="A496" s="14" t="s">
        <v>608</v>
      </c>
      <c r="B496" s="463" t="s">
        <v>609</v>
      </c>
      <c r="C496" s="464"/>
      <c r="D496" s="464"/>
      <c r="E496" s="464"/>
      <c r="F496" s="464"/>
      <c r="G496" s="464"/>
      <c r="H496" s="465"/>
      <c r="I496" s="15" t="s">
        <v>19</v>
      </c>
      <c r="J496" s="14" t="s">
        <v>872</v>
      </c>
      <c r="K496" s="259" t="s">
        <v>872</v>
      </c>
      <c r="L496" s="6" t="s">
        <v>872</v>
      </c>
      <c r="M496" s="35" t="s">
        <v>872</v>
      </c>
      <c r="N496" s="142" t="s">
        <v>872</v>
      </c>
    </row>
    <row r="497" spans="1:14" s="3" customFormat="1" ht="12" x14ac:dyDescent="0.2">
      <c r="A497" s="14" t="s">
        <v>610</v>
      </c>
      <c r="B497" s="457" t="s">
        <v>611</v>
      </c>
      <c r="C497" s="458"/>
      <c r="D497" s="458"/>
      <c r="E497" s="458"/>
      <c r="F497" s="458"/>
      <c r="G497" s="458"/>
      <c r="H497" s="459"/>
      <c r="I497" s="15" t="s">
        <v>19</v>
      </c>
      <c r="J497" s="14" t="s">
        <v>872</v>
      </c>
      <c r="K497" s="259" t="s">
        <v>872</v>
      </c>
      <c r="L497" s="6" t="s">
        <v>872</v>
      </c>
      <c r="M497" s="35" t="s">
        <v>872</v>
      </c>
      <c r="N497" s="142" t="s">
        <v>872</v>
      </c>
    </row>
    <row r="498" spans="1:14" s="3" customFormat="1" ht="12" x14ac:dyDescent="0.2">
      <c r="A498" s="14" t="s">
        <v>612</v>
      </c>
      <c r="B498" s="463" t="s">
        <v>613</v>
      </c>
      <c r="C498" s="464"/>
      <c r="D498" s="464"/>
      <c r="E498" s="464"/>
      <c r="F498" s="464"/>
      <c r="G498" s="464"/>
      <c r="H498" s="465"/>
      <c r="I498" s="15" t="s">
        <v>19</v>
      </c>
      <c r="J498" s="14" t="s">
        <v>872</v>
      </c>
      <c r="K498" s="259" t="s">
        <v>872</v>
      </c>
      <c r="L498" s="6" t="s">
        <v>872</v>
      </c>
      <c r="M498" s="35" t="s">
        <v>872</v>
      </c>
      <c r="N498" s="142" t="s">
        <v>872</v>
      </c>
    </row>
    <row r="499" spans="1:14" s="3" customFormat="1" ht="12" x14ac:dyDescent="0.2">
      <c r="A499" s="14" t="s">
        <v>614</v>
      </c>
      <c r="B499" s="463" t="s">
        <v>615</v>
      </c>
      <c r="C499" s="464"/>
      <c r="D499" s="464"/>
      <c r="E499" s="464"/>
      <c r="F499" s="464"/>
      <c r="G499" s="464"/>
      <c r="H499" s="465"/>
      <c r="I499" s="15" t="s">
        <v>19</v>
      </c>
      <c r="J499" s="14" t="s">
        <v>872</v>
      </c>
      <c r="K499" s="259" t="s">
        <v>872</v>
      </c>
      <c r="L499" s="6" t="s">
        <v>872</v>
      </c>
      <c r="M499" s="35" t="s">
        <v>872</v>
      </c>
      <c r="N499" s="142" t="s">
        <v>872</v>
      </c>
    </row>
    <row r="500" spans="1:14" s="3" customFormat="1" ht="12" x14ac:dyDescent="0.2">
      <c r="A500" s="14" t="s">
        <v>616</v>
      </c>
      <c r="B500" s="463" t="s">
        <v>617</v>
      </c>
      <c r="C500" s="464"/>
      <c r="D500" s="464"/>
      <c r="E500" s="464"/>
      <c r="F500" s="464"/>
      <c r="G500" s="464"/>
      <c r="H500" s="465"/>
      <c r="I500" s="15" t="s">
        <v>19</v>
      </c>
      <c r="J500" s="14" t="s">
        <v>872</v>
      </c>
      <c r="K500" s="259" t="s">
        <v>872</v>
      </c>
      <c r="L500" s="6" t="s">
        <v>872</v>
      </c>
      <c r="M500" s="35" t="s">
        <v>872</v>
      </c>
      <c r="N500" s="142" t="s">
        <v>872</v>
      </c>
    </row>
    <row r="501" spans="1:14" s="3" customFormat="1" ht="24" customHeight="1" x14ac:dyDescent="0.2">
      <c r="A501" s="14" t="s">
        <v>618</v>
      </c>
      <c r="B501" s="466" t="s">
        <v>619</v>
      </c>
      <c r="C501" s="467"/>
      <c r="D501" s="467"/>
      <c r="E501" s="467"/>
      <c r="F501" s="467"/>
      <c r="G501" s="467"/>
      <c r="H501" s="468"/>
      <c r="I501" s="15" t="s">
        <v>19</v>
      </c>
      <c r="J501" s="14" t="s">
        <v>872</v>
      </c>
      <c r="K501" s="259" t="s">
        <v>872</v>
      </c>
      <c r="L501" s="6" t="s">
        <v>872</v>
      </c>
      <c r="M501" s="35" t="s">
        <v>872</v>
      </c>
      <c r="N501" s="142" t="s">
        <v>872</v>
      </c>
    </row>
    <row r="502" spans="1:14" s="3" customFormat="1" ht="12" x14ac:dyDescent="0.2">
      <c r="A502" s="14" t="s">
        <v>620</v>
      </c>
      <c r="B502" s="463" t="s">
        <v>621</v>
      </c>
      <c r="C502" s="464"/>
      <c r="D502" s="464"/>
      <c r="E502" s="464"/>
      <c r="F502" s="464"/>
      <c r="G502" s="464"/>
      <c r="H502" s="465"/>
      <c r="I502" s="15" t="s">
        <v>19</v>
      </c>
      <c r="J502" s="14" t="s">
        <v>872</v>
      </c>
      <c r="K502" s="259" t="s">
        <v>872</v>
      </c>
      <c r="L502" s="6" t="s">
        <v>872</v>
      </c>
      <c r="M502" s="35" t="s">
        <v>872</v>
      </c>
      <c r="N502" s="142" t="s">
        <v>872</v>
      </c>
    </row>
    <row r="503" spans="1:14" s="3" customFormat="1" ht="12" x14ac:dyDescent="0.2">
      <c r="A503" s="14" t="s">
        <v>622</v>
      </c>
      <c r="B503" s="475" t="s">
        <v>623</v>
      </c>
      <c r="C503" s="476"/>
      <c r="D503" s="476"/>
      <c r="E503" s="476"/>
      <c r="F503" s="476"/>
      <c r="G503" s="476"/>
      <c r="H503" s="477"/>
      <c r="I503" s="15" t="s">
        <v>19</v>
      </c>
      <c r="J503" s="14" t="s">
        <v>872</v>
      </c>
      <c r="K503" s="259" t="s">
        <v>872</v>
      </c>
      <c r="L503" s="6" t="s">
        <v>872</v>
      </c>
      <c r="M503" s="35" t="s">
        <v>872</v>
      </c>
      <c r="N503" s="142" t="s">
        <v>872</v>
      </c>
    </row>
    <row r="504" spans="1:14" s="3" customFormat="1" ht="12" x14ac:dyDescent="0.2">
      <c r="A504" s="14" t="s">
        <v>624</v>
      </c>
      <c r="B504" s="463" t="s">
        <v>625</v>
      </c>
      <c r="C504" s="464"/>
      <c r="D504" s="464"/>
      <c r="E504" s="464"/>
      <c r="F504" s="464"/>
      <c r="G504" s="464"/>
      <c r="H504" s="465"/>
      <c r="I504" s="15" t="s">
        <v>19</v>
      </c>
      <c r="J504" s="14" t="s">
        <v>872</v>
      </c>
      <c r="K504" s="259" t="s">
        <v>872</v>
      </c>
      <c r="L504" s="6" t="s">
        <v>872</v>
      </c>
      <c r="M504" s="35" t="s">
        <v>872</v>
      </c>
      <c r="N504" s="142" t="s">
        <v>872</v>
      </c>
    </row>
    <row r="505" spans="1:14" s="3" customFormat="1" ht="12" x14ac:dyDescent="0.2">
      <c r="A505" s="14" t="s">
        <v>626</v>
      </c>
      <c r="B505" s="463" t="s">
        <v>627</v>
      </c>
      <c r="C505" s="464"/>
      <c r="D505" s="464"/>
      <c r="E505" s="464"/>
      <c r="F505" s="464"/>
      <c r="G505" s="464"/>
      <c r="H505" s="465"/>
      <c r="I505" s="15" t="s">
        <v>19</v>
      </c>
      <c r="J505" s="14" t="s">
        <v>872</v>
      </c>
      <c r="K505" s="259" t="s">
        <v>872</v>
      </c>
      <c r="L505" s="6" t="s">
        <v>872</v>
      </c>
      <c r="M505" s="35" t="s">
        <v>872</v>
      </c>
      <c r="N505" s="142" t="s">
        <v>872</v>
      </c>
    </row>
    <row r="506" spans="1:14" s="3" customFormat="1" ht="24" customHeight="1" x14ac:dyDescent="0.2">
      <c r="A506" s="14" t="s">
        <v>628</v>
      </c>
      <c r="B506" s="454" t="s">
        <v>629</v>
      </c>
      <c r="C506" s="455"/>
      <c r="D506" s="455"/>
      <c r="E506" s="455"/>
      <c r="F506" s="455"/>
      <c r="G506" s="455"/>
      <c r="H506" s="456"/>
      <c r="I506" s="15" t="s">
        <v>19</v>
      </c>
      <c r="J506" s="14" t="s">
        <v>872</v>
      </c>
      <c r="K506" s="259" t="s">
        <v>872</v>
      </c>
      <c r="L506" s="6" t="s">
        <v>872</v>
      </c>
      <c r="M506" s="35" t="s">
        <v>872</v>
      </c>
      <c r="N506" s="142" t="s">
        <v>872</v>
      </c>
    </row>
    <row r="507" spans="1:14" s="3" customFormat="1" ht="12" x14ac:dyDescent="0.2">
      <c r="A507" s="14" t="s">
        <v>630</v>
      </c>
      <c r="B507" s="481" t="s">
        <v>514</v>
      </c>
      <c r="C507" s="482"/>
      <c r="D507" s="482"/>
      <c r="E507" s="482"/>
      <c r="F507" s="482"/>
      <c r="G507" s="482"/>
      <c r="H507" s="483"/>
      <c r="I507" s="15" t="s">
        <v>19</v>
      </c>
      <c r="J507" s="14" t="s">
        <v>872</v>
      </c>
      <c r="K507" s="259" t="s">
        <v>872</v>
      </c>
      <c r="L507" s="6" t="s">
        <v>872</v>
      </c>
      <c r="M507" s="35" t="s">
        <v>872</v>
      </c>
      <c r="N507" s="142" t="s">
        <v>872</v>
      </c>
    </row>
    <row r="508" spans="1:14" s="3" customFormat="1" ht="12" x14ac:dyDescent="0.2">
      <c r="A508" s="14" t="s">
        <v>631</v>
      </c>
      <c r="B508" s="481" t="s">
        <v>517</v>
      </c>
      <c r="C508" s="482"/>
      <c r="D508" s="482"/>
      <c r="E508" s="482"/>
      <c r="F508" s="482"/>
      <c r="G508" s="482"/>
      <c r="H508" s="483"/>
      <c r="I508" s="15" t="s">
        <v>19</v>
      </c>
      <c r="J508" s="14" t="s">
        <v>872</v>
      </c>
      <c r="K508" s="259" t="s">
        <v>872</v>
      </c>
      <c r="L508" s="6" t="s">
        <v>872</v>
      </c>
      <c r="M508" s="35" t="s">
        <v>872</v>
      </c>
      <c r="N508" s="142" t="s">
        <v>872</v>
      </c>
    </row>
    <row r="509" spans="1:14" s="3" customFormat="1" ht="12" x14ac:dyDescent="0.2">
      <c r="A509" s="14" t="s">
        <v>632</v>
      </c>
      <c r="B509" s="463" t="s">
        <v>633</v>
      </c>
      <c r="C509" s="464"/>
      <c r="D509" s="464"/>
      <c r="E509" s="464"/>
      <c r="F509" s="464"/>
      <c r="G509" s="464"/>
      <c r="H509" s="465"/>
      <c r="I509" s="15" t="s">
        <v>19</v>
      </c>
      <c r="J509" s="14" t="s">
        <v>872</v>
      </c>
      <c r="K509" s="259" t="s">
        <v>872</v>
      </c>
      <c r="L509" s="6" t="s">
        <v>872</v>
      </c>
      <c r="M509" s="35" t="s">
        <v>872</v>
      </c>
      <c r="N509" s="142" t="s">
        <v>872</v>
      </c>
    </row>
    <row r="510" spans="1:14" s="3" customFormat="1" ht="12" x14ac:dyDescent="0.2">
      <c r="A510" s="14" t="s">
        <v>634</v>
      </c>
      <c r="B510" s="475" t="s">
        <v>635</v>
      </c>
      <c r="C510" s="476"/>
      <c r="D510" s="476"/>
      <c r="E510" s="476"/>
      <c r="F510" s="476"/>
      <c r="G510" s="476"/>
      <c r="H510" s="477"/>
      <c r="I510" s="15" t="s">
        <v>19</v>
      </c>
      <c r="J510" s="14" t="s">
        <v>872</v>
      </c>
      <c r="K510" s="259" t="s">
        <v>872</v>
      </c>
      <c r="L510" s="6" t="s">
        <v>872</v>
      </c>
      <c r="M510" s="35" t="s">
        <v>872</v>
      </c>
      <c r="N510" s="142" t="s">
        <v>872</v>
      </c>
    </row>
    <row r="511" spans="1:14" s="3" customFormat="1" ht="12" x14ac:dyDescent="0.2">
      <c r="A511" s="14" t="s">
        <v>636</v>
      </c>
      <c r="B511" s="463" t="s">
        <v>637</v>
      </c>
      <c r="C511" s="464"/>
      <c r="D511" s="464"/>
      <c r="E511" s="464"/>
      <c r="F511" s="464"/>
      <c r="G511" s="464"/>
      <c r="H511" s="465"/>
      <c r="I511" s="15" t="s">
        <v>19</v>
      </c>
      <c r="J511" s="14" t="s">
        <v>872</v>
      </c>
      <c r="K511" s="259" t="s">
        <v>872</v>
      </c>
      <c r="L511" s="6" t="s">
        <v>872</v>
      </c>
      <c r="M511" s="35" t="s">
        <v>872</v>
      </c>
      <c r="N511" s="142" t="s">
        <v>872</v>
      </c>
    </row>
    <row r="512" spans="1:14" s="3" customFormat="1" ht="12" x14ac:dyDescent="0.2">
      <c r="A512" s="14" t="s">
        <v>638</v>
      </c>
      <c r="B512" s="457" t="s">
        <v>639</v>
      </c>
      <c r="C512" s="458"/>
      <c r="D512" s="458"/>
      <c r="E512" s="458"/>
      <c r="F512" s="458"/>
      <c r="G512" s="458"/>
      <c r="H512" s="459"/>
      <c r="I512" s="15" t="s">
        <v>19</v>
      </c>
      <c r="J512" s="14" t="s">
        <v>872</v>
      </c>
      <c r="K512" s="259" t="s">
        <v>872</v>
      </c>
      <c r="L512" s="6" t="s">
        <v>872</v>
      </c>
      <c r="M512" s="35" t="s">
        <v>872</v>
      </c>
      <c r="N512" s="142" t="s">
        <v>872</v>
      </c>
    </row>
    <row r="513" spans="1:14" s="3" customFormat="1" ht="12" x14ac:dyDescent="0.2">
      <c r="A513" s="14" t="s">
        <v>640</v>
      </c>
      <c r="B513" s="457" t="s">
        <v>641</v>
      </c>
      <c r="C513" s="458"/>
      <c r="D513" s="458"/>
      <c r="E513" s="458"/>
      <c r="F513" s="458"/>
      <c r="G513" s="458"/>
      <c r="H513" s="459"/>
      <c r="I513" s="15" t="s">
        <v>19</v>
      </c>
      <c r="J513" s="14" t="s">
        <v>872</v>
      </c>
      <c r="K513" s="259" t="s">
        <v>872</v>
      </c>
      <c r="L513" s="6" t="s">
        <v>872</v>
      </c>
      <c r="M513" s="35" t="s">
        <v>872</v>
      </c>
      <c r="N513" s="142" t="s">
        <v>872</v>
      </c>
    </row>
    <row r="514" spans="1:14" s="3" customFormat="1" ht="12" x14ac:dyDescent="0.2">
      <c r="A514" s="14" t="s">
        <v>642</v>
      </c>
      <c r="B514" s="457" t="s">
        <v>643</v>
      </c>
      <c r="C514" s="458"/>
      <c r="D514" s="458"/>
      <c r="E514" s="458"/>
      <c r="F514" s="458"/>
      <c r="G514" s="458"/>
      <c r="H514" s="459"/>
      <c r="I514" s="15" t="s">
        <v>19</v>
      </c>
      <c r="J514" s="14" t="s">
        <v>872</v>
      </c>
      <c r="K514" s="259" t="s">
        <v>872</v>
      </c>
      <c r="L514" s="6" t="s">
        <v>872</v>
      </c>
      <c r="M514" s="35" t="s">
        <v>872</v>
      </c>
      <c r="N514" s="142" t="s">
        <v>872</v>
      </c>
    </row>
    <row r="515" spans="1:14" s="3" customFormat="1" ht="12" x14ac:dyDescent="0.2">
      <c r="A515" s="14" t="s">
        <v>644</v>
      </c>
      <c r="B515" s="457" t="s">
        <v>645</v>
      </c>
      <c r="C515" s="458"/>
      <c r="D515" s="458"/>
      <c r="E515" s="458"/>
      <c r="F515" s="458"/>
      <c r="G515" s="458"/>
      <c r="H515" s="459"/>
      <c r="I515" s="15" t="s">
        <v>19</v>
      </c>
      <c r="J515" s="14" t="s">
        <v>872</v>
      </c>
      <c r="K515" s="259" t="s">
        <v>872</v>
      </c>
      <c r="L515" s="6" t="s">
        <v>872</v>
      </c>
      <c r="M515" s="35" t="s">
        <v>872</v>
      </c>
      <c r="N515" s="142" t="s">
        <v>872</v>
      </c>
    </row>
    <row r="516" spans="1:14" s="3" customFormat="1" ht="12" x14ac:dyDescent="0.2">
      <c r="A516" s="14" t="s">
        <v>646</v>
      </c>
      <c r="B516" s="457" t="s">
        <v>647</v>
      </c>
      <c r="C516" s="458"/>
      <c r="D516" s="458"/>
      <c r="E516" s="458"/>
      <c r="F516" s="458"/>
      <c r="G516" s="458"/>
      <c r="H516" s="459"/>
      <c r="I516" s="15" t="s">
        <v>19</v>
      </c>
      <c r="J516" s="14" t="s">
        <v>872</v>
      </c>
      <c r="K516" s="259" t="s">
        <v>872</v>
      </c>
      <c r="L516" s="6" t="s">
        <v>872</v>
      </c>
      <c r="M516" s="35" t="s">
        <v>872</v>
      </c>
      <c r="N516" s="142" t="s">
        <v>872</v>
      </c>
    </row>
    <row r="517" spans="1:14" s="3" customFormat="1" ht="12" x14ac:dyDescent="0.2">
      <c r="A517" s="14" t="s">
        <v>648</v>
      </c>
      <c r="B517" s="457" t="s">
        <v>649</v>
      </c>
      <c r="C517" s="458"/>
      <c r="D517" s="458"/>
      <c r="E517" s="458"/>
      <c r="F517" s="458"/>
      <c r="G517" s="458"/>
      <c r="H517" s="459"/>
      <c r="I517" s="15" t="s">
        <v>19</v>
      </c>
      <c r="J517" s="14" t="s">
        <v>872</v>
      </c>
      <c r="K517" s="259" t="s">
        <v>872</v>
      </c>
      <c r="L517" s="6" t="s">
        <v>872</v>
      </c>
      <c r="M517" s="35" t="s">
        <v>872</v>
      </c>
      <c r="N517" s="142" t="s">
        <v>872</v>
      </c>
    </row>
    <row r="518" spans="1:14" s="3" customFormat="1" ht="12" x14ac:dyDescent="0.2">
      <c r="A518" s="14" t="s">
        <v>650</v>
      </c>
      <c r="B518" s="463" t="s">
        <v>651</v>
      </c>
      <c r="C518" s="464"/>
      <c r="D518" s="464"/>
      <c r="E518" s="464"/>
      <c r="F518" s="464"/>
      <c r="G518" s="464"/>
      <c r="H518" s="465"/>
      <c r="I518" s="15" t="s">
        <v>19</v>
      </c>
      <c r="J518" s="14" t="s">
        <v>872</v>
      </c>
      <c r="K518" s="259" t="s">
        <v>872</v>
      </c>
      <c r="L518" s="6" t="s">
        <v>872</v>
      </c>
      <c r="M518" s="35" t="s">
        <v>872</v>
      </c>
      <c r="N518" s="142" t="s">
        <v>872</v>
      </c>
    </row>
    <row r="519" spans="1:14" s="3" customFormat="1" ht="12" x14ac:dyDescent="0.2">
      <c r="A519" s="14" t="s">
        <v>652</v>
      </c>
      <c r="B519" s="463" t="s">
        <v>653</v>
      </c>
      <c r="C519" s="464"/>
      <c r="D519" s="464"/>
      <c r="E519" s="464"/>
      <c r="F519" s="464"/>
      <c r="G519" s="464"/>
      <c r="H519" s="465"/>
      <c r="I519" s="15" t="s">
        <v>19</v>
      </c>
      <c r="J519" s="14" t="s">
        <v>872</v>
      </c>
      <c r="K519" s="259" t="s">
        <v>872</v>
      </c>
      <c r="L519" s="6" t="s">
        <v>872</v>
      </c>
      <c r="M519" s="35" t="s">
        <v>872</v>
      </c>
      <c r="N519" s="142" t="s">
        <v>872</v>
      </c>
    </row>
    <row r="520" spans="1:14" s="3" customFormat="1" ht="12" x14ac:dyDescent="0.2">
      <c r="A520" s="14" t="s">
        <v>654</v>
      </c>
      <c r="B520" s="463" t="s">
        <v>110</v>
      </c>
      <c r="C520" s="464"/>
      <c r="D520" s="464"/>
      <c r="E520" s="464"/>
      <c r="F520" s="464"/>
      <c r="G520" s="464"/>
      <c r="H520" s="465"/>
      <c r="I520" s="15" t="s">
        <v>242</v>
      </c>
      <c r="J520" s="14" t="s">
        <v>872</v>
      </c>
      <c r="K520" s="259" t="s">
        <v>872</v>
      </c>
      <c r="L520" s="6" t="s">
        <v>872</v>
      </c>
      <c r="M520" s="35" t="s">
        <v>872</v>
      </c>
      <c r="N520" s="142" t="s">
        <v>872</v>
      </c>
    </row>
    <row r="521" spans="1:14" s="3" customFormat="1" ht="12" x14ac:dyDescent="0.2">
      <c r="A521" s="14" t="s">
        <v>655</v>
      </c>
      <c r="B521" s="463" t="s">
        <v>656</v>
      </c>
      <c r="C521" s="464"/>
      <c r="D521" s="464"/>
      <c r="E521" s="464"/>
      <c r="F521" s="464"/>
      <c r="G521" s="464"/>
      <c r="H521" s="465"/>
      <c r="I521" s="15" t="s">
        <v>19</v>
      </c>
      <c r="J521" s="14" t="s">
        <v>872</v>
      </c>
      <c r="K521" s="259" t="s">
        <v>872</v>
      </c>
      <c r="L521" s="6" t="s">
        <v>872</v>
      </c>
      <c r="M521" s="35" t="s">
        <v>872</v>
      </c>
      <c r="N521" s="142" t="s">
        <v>872</v>
      </c>
    </row>
    <row r="522" spans="1:14" s="3" customFormat="1" ht="12" x14ac:dyDescent="0.2">
      <c r="A522" s="14" t="s">
        <v>657</v>
      </c>
      <c r="B522" s="475" t="s">
        <v>658</v>
      </c>
      <c r="C522" s="476"/>
      <c r="D522" s="476"/>
      <c r="E522" s="476"/>
      <c r="F522" s="476"/>
      <c r="G522" s="476"/>
      <c r="H522" s="477"/>
      <c r="I522" s="15" t="s">
        <v>19</v>
      </c>
      <c r="J522" s="14" t="s">
        <v>872</v>
      </c>
      <c r="K522" s="259" t="s">
        <v>872</v>
      </c>
      <c r="L522" s="6" t="s">
        <v>872</v>
      </c>
      <c r="M522" s="35" t="s">
        <v>872</v>
      </c>
      <c r="N522" s="142" t="s">
        <v>872</v>
      </c>
    </row>
    <row r="523" spans="1:14" s="3" customFormat="1" ht="12" x14ac:dyDescent="0.2">
      <c r="A523" s="14" t="s">
        <v>659</v>
      </c>
      <c r="B523" s="463" t="s">
        <v>660</v>
      </c>
      <c r="C523" s="464"/>
      <c r="D523" s="464"/>
      <c r="E523" s="464"/>
      <c r="F523" s="464"/>
      <c r="G523" s="464"/>
      <c r="H523" s="465"/>
      <c r="I523" s="15" t="s">
        <v>19</v>
      </c>
      <c r="J523" s="14" t="s">
        <v>872</v>
      </c>
      <c r="K523" s="259" t="s">
        <v>872</v>
      </c>
      <c r="L523" s="6" t="s">
        <v>872</v>
      </c>
      <c r="M523" s="35" t="s">
        <v>872</v>
      </c>
      <c r="N523" s="142" t="s">
        <v>872</v>
      </c>
    </row>
    <row r="524" spans="1:14" s="3" customFormat="1" ht="12" x14ac:dyDescent="0.2">
      <c r="A524" s="14" t="s">
        <v>661</v>
      </c>
      <c r="B524" s="463" t="s">
        <v>662</v>
      </c>
      <c r="C524" s="464"/>
      <c r="D524" s="464"/>
      <c r="E524" s="464"/>
      <c r="F524" s="464"/>
      <c r="G524" s="464"/>
      <c r="H524" s="465"/>
      <c r="I524" s="15" t="s">
        <v>19</v>
      </c>
      <c r="J524" s="14" t="s">
        <v>872</v>
      </c>
      <c r="K524" s="259" t="s">
        <v>872</v>
      </c>
      <c r="L524" s="6" t="s">
        <v>872</v>
      </c>
      <c r="M524" s="35" t="s">
        <v>872</v>
      </c>
      <c r="N524" s="142" t="s">
        <v>872</v>
      </c>
    </row>
    <row r="525" spans="1:14" s="3" customFormat="1" ht="12" x14ac:dyDescent="0.2">
      <c r="A525" s="14" t="s">
        <v>663</v>
      </c>
      <c r="B525" s="457" t="s">
        <v>664</v>
      </c>
      <c r="C525" s="458"/>
      <c r="D525" s="458"/>
      <c r="E525" s="458"/>
      <c r="F525" s="458"/>
      <c r="G525" s="458"/>
      <c r="H525" s="459"/>
      <c r="I525" s="15" t="s">
        <v>19</v>
      </c>
      <c r="J525" s="14" t="s">
        <v>872</v>
      </c>
      <c r="K525" s="259" t="s">
        <v>872</v>
      </c>
      <c r="L525" s="6" t="s">
        <v>872</v>
      </c>
      <c r="M525" s="35" t="s">
        <v>872</v>
      </c>
      <c r="N525" s="142" t="s">
        <v>872</v>
      </c>
    </row>
    <row r="526" spans="1:14" s="3" customFormat="1" ht="12" x14ac:dyDescent="0.2">
      <c r="A526" s="14" t="s">
        <v>665</v>
      </c>
      <c r="B526" s="457" t="s">
        <v>666</v>
      </c>
      <c r="C526" s="458"/>
      <c r="D526" s="458"/>
      <c r="E526" s="458"/>
      <c r="F526" s="458"/>
      <c r="G526" s="458"/>
      <c r="H526" s="459"/>
      <c r="I526" s="15" t="s">
        <v>19</v>
      </c>
      <c r="J526" s="14" t="s">
        <v>872</v>
      </c>
      <c r="K526" s="259" t="s">
        <v>872</v>
      </c>
      <c r="L526" s="6" t="s">
        <v>872</v>
      </c>
      <c r="M526" s="35" t="s">
        <v>872</v>
      </c>
      <c r="N526" s="142" t="s">
        <v>872</v>
      </c>
    </row>
    <row r="527" spans="1:14" s="3" customFormat="1" ht="12" x14ac:dyDescent="0.2">
      <c r="A527" s="14" t="s">
        <v>667</v>
      </c>
      <c r="B527" s="457" t="s">
        <v>214</v>
      </c>
      <c r="C527" s="458"/>
      <c r="D527" s="458"/>
      <c r="E527" s="458"/>
      <c r="F527" s="458"/>
      <c r="G527" s="458"/>
      <c r="H527" s="459"/>
      <c r="I527" s="15" t="s">
        <v>19</v>
      </c>
      <c r="J527" s="14" t="s">
        <v>872</v>
      </c>
      <c r="K527" s="259" t="s">
        <v>872</v>
      </c>
      <c r="L527" s="6" t="s">
        <v>872</v>
      </c>
      <c r="M527" s="35" t="s">
        <v>872</v>
      </c>
      <c r="N527" s="142" t="s">
        <v>872</v>
      </c>
    </row>
    <row r="528" spans="1:14" s="3" customFormat="1" ht="12" x14ac:dyDescent="0.2">
      <c r="A528" s="14" t="s">
        <v>668</v>
      </c>
      <c r="B528" s="463" t="s">
        <v>669</v>
      </c>
      <c r="C528" s="464"/>
      <c r="D528" s="464"/>
      <c r="E528" s="464"/>
      <c r="F528" s="464"/>
      <c r="G528" s="464"/>
      <c r="H528" s="465"/>
      <c r="I528" s="15" t="s">
        <v>19</v>
      </c>
      <c r="J528" s="14" t="s">
        <v>872</v>
      </c>
      <c r="K528" s="259" t="s">
        <v>872</v>
      </c>
      <c r="L528" s="6" t="s">
        <v>872</v>
      </c>
      <c r="M528" s="35" t="s">
        <v>872</v>
      </c>
      <c r="N528" s="142" t="s">
        <v>872</v>
      </c>
    </row>
    <row r="529" spans="1:14" s="3" customFormat="1" ht="12" x14ac:dyDescent="0.2">
      <c r="A529" s="14" t="s">
        <v>670</v>
      </c>
      <c r="B529" s="463" t="s">
        <v>671</v>
      </c>
      <c r="C529" s="464"/>
      <c r="D529" s="464"/>
      <c r="E529" s="464"/>
      <c r="F529" s="464"/>
      <c r="G529" s="464"/>
      <c r="H529" s="465"/>
      <c r="I529" s="15" t="s">
        <v>19</v>
      </c>
      <c r="J529" s="14" t="s">
        <v>872</v>
      </c>
      <c r="K529" s="259" t="s">
        <v>872</v>
      </c>
      <c r="L529" s="6" t="s">
        <v>872</v>
      </c>
      <c r="M529" s="35" t="s">
        <v>872</v>
      </c>
      <c r="N529" s="142" t="s">
        <v>872</v>
      </c>
    </row>
    <row r="530" spans="1:14" s="3" customFormat="1" ht="12" x14ac:dyDescent="0.2">
      <c r="A530" s="14" t="s">
        <v>672</v>
      </c>
      <c r="B530" s="457" t="s">
        <v>673</v>
      </c>
      <c r="C530" s="458"/>
      <c r="D530" s="458"/>
      <c r="E530" s="458"/>
      <c r="F530" s="458"/>
      <c r="G530" s="458"/>
      <c r="H530" s="459"/>
      <c r="I530" s="15" t="s">
        <v>19</v>
      </c>
      <c r="J530" s="14" t="s">
        <v>872</v>
      </c>
      <c r="K530" s="259" t="s">
        <v>872</v>
      </c>
      <c r="L530" s="6" t="s">
        <v>872</v>
      </c>
      <c r="M530" s="35" t="s">
        <v>872</v>
      </c>
      <c r="N530" s="142" t="s">
        <v>872</v>
      </c>
    </row>
    <row r="531" spans="1:14" s="3" customFormat="1" ht="12" x14ac:dyDescent="0.2">
      <c r="A531" s="14" t="s">
        <v>674</v>
      </c>
      <c r="B531" s="457" t="s">
        <v>687</v>
      </c>
      <c r="C531" s="458"/>
      <c r="D531" s="458"/>
      <c r="E531" s="458"/>
      <c r="F531" s="458"/>
      <c r="G531" s="458"/>
      <c r="H531" s="459"/>
      <c r="I531" s="15" t="s">
        <v>19</v>
      </c>
      <c r="J531" s="14" t="s">
        <v>872</v>
      </c>
      <c r="K531" s="259" t="s">
        <v>872</v>
      </c>
      <c r="L531" s="6" t="s">
        <v>872</v>
      </c>
      <c r="M531" s="35" t="s">
        <v>872</v>
      </c>
      <c r="N531" s="142" t="s">
        <v>872</v>
      </c>
    </row>
    <row r="532" spans="1:14" s="3" customFormat="1" ht="12" x14ac:dyDescent="0.2">
      <c r="A532" s="14" t="s">
        <v>675</v>
      </c>
      <c r="B532" s="463" t="s">
        <v>676</v>
      </c>
      <c r="C532" s="464"/>
      <c r="D532" s="464"/>
      <c r="E532" s="464"/>
      <c r="F532" s="464"/>
      <c r="G532" s="464"/>
      <c r="H532" s="465"/>
      <c r="I532" s="15" t="s">
        <v>19</v>
      </c>
      <c r="J532" s="14" t="s">
        <v>872</v>
      </c>
      <c r="K532" s="259" t="s">
        <v>872</v>
      </c>
      <c r="L532" s="6" t="s">
        <v>872</v>
      </c>
      <c r="M532" s="35" t="s">
        <v>872</v>
      </c>
      <c r="N532" s="142" t="s">
        <v>872</v>
      </c>
    </row>
    <row r="533" spans="1:14" s="3" customFormat="1" ht="12" x14ac:dyDescent="0.2">
      <c r="A533" s="14" t="s">
        <v>677</v>
      </c>
      <c r="B533" s="463" t="s">
        <v>678</v>
      </c>
      <c r="C533" s="464"/>
      <c r="D533" s="464"/>
      <c r="E533" s="464"/>
      <c r="F533" s="464"/>
      <c r="G533" s="464"/>
      <c r="H533" s="465"/>
      <c r="I533" s="15" t="s">
        <v>19</v>
      </c>
      <c r="J533" s="14" t="s">
        <v>872</v>
      </c>
      <c r="K533" s="259" t="s">
        <v>872</v>
      </c>
      <c r="L533" s="6" t="s">
        <v>872</v>
      </c>
      <c r="M533" s="35" t="s">
        <v>872</v>
      </c>
      <c r="N533" s="142" t="s">
        <v>872</v>
      </c>
    </row>
    <row r="534" spans="1:14" s="3" customFormat="1" ht="12" x14ac:dyDescent="0.2">
      <c r="A534" s="14" t="s">
        <v>679</v>
      </c>
      <c r="B534" s="463" t="s">
        <v>680</v>
      </c>
      <c r="C534" s="464"/>
      <c r="D534" s="464"/>
      <c r="E534" s="464"/>
      <c r="F534" s="464"/>
      <c r="G534" s="464"/>
      <c r="H534" s="465"/>
      <c r="I534" s="15" t="s">
        <v>19</v>
      </c>
      <c r="J534" s="14" t="s">
        <v>872</v>
      </c>
      <c r="K534" s="259" t="s">
        <v>872</v>
      </c>
      <c r="L534" s="6" t="s">
        <v>872</v>
      </c>
      <c r="M534" s="35" t="s">
        <v>872</v>
      </c>
      <c r="N534" s="142" t="s">
        <v>872</v>
      </c>
    </row>
    <row r="535" spans="1:14" s="3" customFormat="1" ht="12" x14ac:dyDescent="0.2">
      <c r="A535" s="14" t="s">
        <v>681</v>
      </c>
      <c r="B535" s="475" t="s">
        <v>682</v>
      </c>
      <c r="C535" s="476"/>
      <c r="D535" s="476"/>
      <c r="E535" s="476"/>
      <c r="F535" s="476"/>
      <c r="G535" s="476"/>
      <c r="H535" s="477"/>
      <c r="I535" s="15" t="s">
        <v>19</v>
      </c>
      <c r="J535" s="14" t="s">
        <v>872</v>
      </c>
      <c r="K535" s="259" t="s">
        <v>872</v>
      </c>
      <c r="L535" s="6" t="s">
        <v>872</v>
      </c>
      <c r="M535" s="35" t="s">
        <v>872</v>
      </c>
      <c r="N535" s="142" t="s">
        <v>872</v>
      </c>
    </row>
    <row r="536" spans="1:14" s="3" customFormat="1" ht="12" x14ac:dyDescent="0.2">
      <c r="A536" s="14" t="s">
        <v>683</v>
      </c>
      <c r="B536" s="463" t="s">
        <v>684</v>
      </c>
      <c r="C536" s="464"/>
      <c r="D536" s="464"/>
      <c r="E536" s="464"/>
      <c r="F536" s="464"/>
      <c r="G536" s="464"/>
      <c r="H536" s="465"/>
      <c r="I536" s="15" t="s">
        <v>19</v>
      </c>
      <c r="J536" s="14" t="s">
        <v>872</v>
      </c>
      <c r="K536" s="259" t="s">
        <v>872</v>
      </c>
      <c r="L536" s="6" t="s">
        <v>872</v>
      </c>
      <c r="M536" s="35" t="s">
        <v>872</v>
      </c>
      <c r="N536" s="142" t="s">
        <v>872</v>
      </c>
    </row>
    <row r="537" spans="1:14" s="3" customFormat="1" ht="12" x14ac:dyDescent="0.2">
      <c r="A537" s="14" t="s">
        <v>685</v>
      </c>
      <c r="B537" s="457" t="s">
        <v>664</v>
      </c>
      <c r="C537" s="458"/>
      <c r="D537" s="458"/>
      <c r="E537" s="458"/>
      <c r="F537" s="458"/>
      <c r="G537" s="458"/>
      <c r="H537" s="459"/>
      <c r="I537" s="15" t="s">
        <v>19</v>
      </c>
      <c r="J537" s="14" t="s">
        <v>872</v>
      </c>
      <c r="K537" s="259" t="s">
        <v>872</v>
      </c>
      <c r="L537" s="6" t="s">
        <v>872</v>
      </c>
      <c r="M537" s="35" t="s">
        <v>872</v>
      </c>
      <c r="N537" s="142" t="s">
        <v>872</v>
      </c>
    </row>
    <row r="538" spans="1:14" s="3" customFormat="1" ht="12" x14ac:dyDescent="0.2">
      <c r="A538" s="14" t="s">
        <v>686</v>
      </c>
      <c r="B538" s="457" t="s">
        <v>666</v>
      </c>
      <c r="C538" s="458"/>
      <c r="D538" s="458"/>
      <c r="E538" s="458"/>
      <c r="F538" s="458"/>
      <c r="G538" s="458"/>
      <c r="H538" s="459"/>
      <c r="I538" s="15" t="s">
        <v>19</v>
      </c>
      <c r="J538" s="14" t="s">
        <v>872</v>
      </c>
      <c r="K538" s="259" t="s">
        <v>872</v>
      </c>
      <c r="L538" s="6" t="s">
        <v>872</v>
      </c>
      <c r="M538" s="35" t="s">
        <v>872</v>
      </c>
      <c r="N538" s="142" t="s">
        <v>872</v>
      </c>
    </row>
    <row r="539" spans="1:14" x14ac:dyDescent="0.25">
      <c r="A539" s="24"/>
      <c r="B539" s="24"/>
    </row>
    <row r="540" spans="1:14" s="2" customFormat="1" ht="11.25" x14ac:dyDescent="0.2">
      <c r="A540" s="2" t="s">
        <v>532</v>
      </c>
      <c r="F540" s="140"/>
      <c r="K540" s="264"/>
    </row>
    <row r="541" spans="1:14" s="2" customFormat="1" ht="11.25" x14ac:dyDescent="0.2">
      <c r="A541" s="25" t="s">
        <v>533</v>
      </c>
      <c r="F541" s="140"/>
      <c r="K541" s="264"/>
    </row>
    <row r="542" spans="1:14" s="2" customFormat="1" ht="11.25" x14ac:dyDescent="0.2">
      <c r="A542" s="25" t="s">
        <v>534</v>
      </c>
      <c r="F542" s="140"/>
      <c r="K542" s="264"/>
    </row>
    <row r="543" spans="1:14" s="2" customFormat="1" ht="11.25" x14ac:dyDescent="0.2">
      <c r="A543" s="25" t="s">
        <v>535</v>
      </c>
      <c r="F543" s="140"/>
      <c r="K543" s="264"/>
    </row>
    <row r="544" spans="1:14" s="2" customFormat="1" ht="11.25" x14ac:dyDescent="0.2">
      <c r="A544" s="25" t="s">
        <v>690</v>
      </c>
      <c r="F544" s="140"/>
      <c r="K544" s="264"/>
    </row>
    <row r="545" spans="1:11" s="2" customFormat="1" ht="11.25" x14ac:dyDescent="0.2">
      <c r="A545" s="25" t="s">
        <v>688</v>
      </c>
      <c r="F545" s="140"/>
      <c r="K545" s="264"/>
    </row>
    <row r="546" spans="1:11" s="2" customFormat="1" ht="11.25" x14ac:dyDescent="0.2">
      <c r="A546" s="25" t="s">
        <v>537</v>
      </c>
      <c r="F546" s="140"/>
      <c r="K546" s="264"/>
    </row>
  </sheetData>
  <mergeCells count="547">
    <mergeCell ref="B527:H527"/>
    <mergeCell ref="B528:H528"/>
    <mergeCell ref="B529:H529"/>
    <mergeCell ref="B530:H530"/>
    <mergeCell ref="B523:H523"/>
    <mergeCell ref="B531:H531"/>
    <mergeCell ref="B532:H532"/>
    <mergeCell ref="B537:H537"/>
    <mergeCell ref="B533:H533"/>
    <mergeCell ref="B534:H534"/>
    <mergeCell ref="B535:H535"/>
    <mergeCell ref="B536:H536"/>
    <mergeCell ref="B513:H513"/>
    <mergeCell ref="B514:H514"/>
    <mergeCell ref="B515:H515"/>
    <mergeCell ref="B516:H516"/>
    <mergeCell ref="B517:H517"/>
    <mergeCell ref="B525:H525"/>
    <mergeCell ref="B526:H526"/>
    <mergeCell ref="B519:H519"/>
    <mergeCell ref="B520:H520"/>
    <mergeCell ref="B521:H521"/>
    <mergeCell ref="B518:H518"/>
    <mergeCell ref="B524:H524"/>
    <mergeCell ref="B522:H522"/>
    <mergeCell ref="B504:H504"/>
    <mergeCell ref="B505:H505"/>
    <mergeCell ref="B506:H506"/>
    <mergeCell ref="B507:H507"/>
    <mergeCell ref="B508:H508"/>
    <mergeCell ref="B509:H509"/>
    <mergeCell ref="B510:H510"/>
    <mergeCell ref="B511:H511"/>
    <mergeCell ref="B512:H512"/>
    <mergeCell ref="B495:H495"/>
    <mergeCell ref="B496:H496"/>
    <mergeCell ref="B497:H497"/>
    <mergeCell ref="B498:H498"/>
    <mergeCell ref="B499:H499"/>
    <mergeCell ref="B500:H500"/>
    <mergeCell ref="B501:H501"/>
    <mergeCell ref="B502:H502"/>
    <mergeCell ref="B503:H503"/>
    <mergeCell ref="B486:H486"/>
    <mergeCell ref="B487:H487"/>
    <mergeCell ref="B488:H488"/>
    <mergeCell ref="B489:H489"/>
    <mergeCell ref="B490:H490"/>
    <mergeCell ref="B491:H491"/>
    <mergeCell ref="B492:H492"/>
    <mergeCell ref="B493:H493"/>
    <mergeCell ref="B494:H494"/>
    <mergeCell ref="B477:H477"/>
    <mergeCell ref="B478:H478"/>
    <mergeCell ref="B479:H479"/>
    <mergeCell ref="B480:H480"/>
    <mergeCell ref="B481:H481"/>
    <mergeCell ref="B482:H482"/>
    <mergeCell ref="B483:H483"/>
    <mergeCell ref="B484:H484"/>
    <mergeCell ref="B485:H485"/>
    <mergeCell ref="B472:H472"/>
    <mergeCell ref="B470:H470"/>
    <mergeCell ref="B471:H471"/>
    <mergeCell ref="B465:H465"/>
    <mergeCell ref="B467:H467"/>
    <mergeCell ref="B473:H473"/>
    <mergeCell ref="B474:H474"/>
    <mergeCell ref="B475:H475"/>
    <mergeCell ref="B476:H476"/>
    <mergeCell ref="B451:H451"/>
    <mergeCell ref="B452:H452"/>
    <mergeCell ref="B453:H453"/>
    <mergeCell ref="B463:H463"/>
    <mergeCell ref="B464:H464"/>
    <mergeCell ref="B455:H455"/>
    <mergeCell ref="B456:H456"/>
    <mergeCell ref="B457:H457"/>
    <mergeCell ref="B458:H458"/>
    <mergeCell ref="B459:H459"/>
    <mergeCell ref="B424:H424"/>
    <mergeCell ref="B425:H425"/>
    <mergeCell ref="B426:H426"/>
    <mergeCell ref="B427:H427"/>
    <mergeCell ref="B428:H428"/>
    <mergeCell ref="B441:H441"/>
    <mergeCell ref="B442:H442"/>
    <mergeCell ref="B443:H443"/>
    <mergeCell ref="B444:H444"/>
    <mergeCell ref="A382:N382"/>
    <mergeCell ref="B416:H416"/>
    <mergeCell ref="B417:H417"/>
    <mergeCell ref="B418:H418"/>
    <mergeCell ref="B419:H419"/>
    <mergeCell ref="B420:H420"/>
    <mergeCell ref="B409:H409"/>
    <mergeCell ref="B410:H410"/>
    <mergeCell ref="B411:H411"/>
    <mergeCell ref="B412:H412"/>
    <mergeCell ref="B415:H415"/>
    <mergeCell ref="B538:H538"/>
    <mergeCell ref="B435:H435"/>
    <mergeCell ref="B436:H436"/>
    <mergeCell ref="B437:H437"/>
    <mergeCell ref="B438:H438"/>
    <mergeCell ref="B429:H429"/>
    <mergeCell ref="B430:H430"/>
    <mergeCell ref="B431:H431"/>
    <mergeCell ref="B439:H439"/>
    <mergeCell ref="B440:H440"/>
    <mergeCell ref="B432:H432"/>
    <mergeCell ref="B433:H433"/>
    <mergeCell ref="B434:H434"/>
    <mergeCell ref="B445:H445"/>
    <mergeCell ref="B446:H446"/>
    <mergeCell ref="B447:H447"/>
    <mergeCell ref="B448:H448"/>
    <mergeCell ref="B449:H449"/>
    <mergeCell ref="B468:H468"/>
    <mergeCell ref="B460:H460"/>
    <mergeCell ref="B461:H461"/>
    <mergeCell ref="B462:H462"/>
    <mergeCell ref="B454:H454"/>
    <mergeCell ref="B450:H450"/>
    <mergeCell ref="B402:H402"/>
    <mergeCell ref="B413:H413"/>
    <mergeCell ref="B414:H414"/>
    <mergeCell ref="B423:H423"/>
    <mergeCell ref="B403:H403"/>
    <mergeCell ref="B404:H404"/>
    <mergeCell ref="B405:H405"/>
    <mergeCell ref="B406:H406"/>
    <mergeCell ref="B407:H407"/>
    <mergeCell ref="B408:H408"/>
    <mergeCell ref="B421:H421"/>
    <mergeCell ref="B422:H422"/>
    <mergeCell ref="B379:H379"/>
    <mergeCell ref="B380:H380"/>
    <mergeCell ref="B381:H381"/>
    <mergeCell ref="B383:H383"/>
    <mergeCell ref="B384:H384"/>
    <mergeCell ref="B385:H385"/>
    <mergeCell ref="B469:H469"/>
    <mergeCell ref="A466:N466"/>
    <mergeCell ref="B386:H386"/>
    <mergeCell ref="B387:H387"/>
    <mergeCell ref="B388:H388"/>
    <mergeCell ref="B389:H389"/>
    <mergeCell ref="B390:H390"/>
    <mergeCell ref="B391:H391"/>
    <mergeCell ref="B392:H392"/>
    <mergeCell ref="B393:H393"/>
    <mergeCell ref="B394:H394"/>
    <mergeCell ref="B395:H395"/>
    <mergeCell ref="B396:H396"/>
    <mergeCell ref="B397:H397"/>
    <mergeCell ref="B398:H398"/>
    <mergeCell ref="B399:H399"/>
    <mergeCell ref="B400:H400"/>
    <mergeCell ref="B401:H401"/>
    <mergeCell ref="B370:H370"/>
    <mergeCell ref="B371:H371"/>
    <mergeCell ref="B372:H372"/>
    <mergeCell ref="B373:H373"/>
    <mergeCell ref="B374:H374"/>
    <mergeCell ref="B375:H375"/>
    <mergeCell ref="B376:H376"/>
    <mergeCell ref="B377:H377"/>
    <mergeCell ref="B378:H378"/>
    <mergeCell ref="B368:H368"/>
    <mergeCell ref="B369:H369"/>
    <mergeCell ref="B29:H29"/>
    <mergeCell ref="B30:H30"/>
    <mergeCell ref="B31:H31"/>
    <mergeCell ref="B32:H32"/>
    <mergeCell ref="B34:H34"/>
    <mergeCell ref="B35:H35"/>
    <mergeCell ref="B36:H36"/>
    <mergeCell ref="B37:H37"/>
    <mergeCell ref="B38:H38"/>
    <mergeCell ref="B39:H39"/>
    <mergeCell ref="B40:H40"/>
    <mergeCell ref="B41:H41"/>
    <mergeCell ref="B33:H33"/>
    <mergeCell ref="M2:N2"/>
    <mergeCell ref="A10:N10"/>
    <mergeCell ref="E15:H15"/>
    <mergeCell ref="A26:N26"/>
    <mergeCell ref="D13:K13"/>
    <mergeCell ref="B27:H27"/>
    <mergeCell ref="B28:H28"/>
    <mergeCell ref="A20:N20"/>
    <mergeCell ref="L23:M23"/>
    <mergeCell ref="N23:N24"/>
    <mergeCell ref="B25:H25"/>
    <mergeCell ref="A22:N22"/>
    <mergeCell ref="A23:A24"/>
    <mergeCell ref="B23:H24"/>
    <mergeCell ref="I23:I24"/>
    <mergeCell ref="J23:K23"/>
    <mergeCell ref="B50:H50"/>
    <mergeCell ref="B51:H51"/>
    <mergeCell ref="B52:H52"/>
    <mergeCell ref="B53:H53"/>
    <mergeCell ref="B46:H46"/>
    <mergeCell ref="B47:H47"/>
    <mergeCell ref="B48:H48"/>
    <mergeCell ref="B49:H49"/>
    <mergeCell ref="B42:H42"/>
    <mergeCell ref="B43:H43"/>
    <mergeCell ref="B44:H44"/>
    <mergeCell ref="B45:H45"/>
    <mergeCell ref="B62:H62"/>
    <mergeCell ref="B63:H63"/>
    <mergeCell ref="B64:H64"/>
    <mergeCell ref="B65:H65"/>
    <mergeCell ref="B58:H58"/>
    <mergeCell ref="B59:H59"/>
    <mergeCell ref="B60:H60"/>
    <mergeCell ref="B61:H61"/>
    <mergeCell ref="B54:H54"/>
    <mergeCell ref="B55:H55"/>
    <mergeCell ref="B56:H56"/>
    <mergeCell ref="B57:H57"/>
    <mergeCell ref="B74:H74"/>
    <mergeCell ref="B75:H75"/>
    <mergeCell ref="B76:H76"/>
    <mergeCell ref="B77:H77"/>
    <mergeCell ref="B70:H70"/>
    <mergeCell ref="B71:H71"/>
    <mergeCell ref="B72:H72"/>
    <mergeCell ref="B73:H73"/>
    <mergeCell ref="B66:H66"/>
    <mergeCell ref="B67:H67"/>
    <mergeCell ref="B68:H68"/>
    <mergeCell ref="B69:H69"/>
    <mergeCell ref="B86:H86"/>
    <mergeCell ref="B87:H87"/>
    <mergeCell ref="B88:H88"/>
    <mergeCell ref="B89:H89"/>
    <mergeCell ref="B82:H82"/>
    <mergeCell ref="B83:H83"/>
    <mergeCell ref="B84:H84"/>
    <mergeCell ref="B85:H85"/>
    <mergeCell ref="B78:H78"/>
    <mergeCell ref="B79:H79"/>
    <mergeCell ref="B80:H80"/>
    <mergeCell ref="B81:H81"/>
    <mergeCell ref="B98:H98"/>
    <mergeCell ref="B99:H99"/>
    <mergeCell ref="B100:H100"/>
    <mergeCell ref="B101:H101"/>
    <mergeCell ref="B94:H94"/>
    <mergeCell ref="B95:H95"/>
    <mergeCell ref="B96:H96"/>
    <mergeCell ref="B97:H97"/>
    <mergeCell ref="B90:H90"/>
    <mergeCell ref="B91:H91"/>
    <mergeCell ref="B92:H92"/>
    <mergeCell ref="B93:H93"/>
    <mergeCell ref="B110:H110"/>
    <mergeCell ref="B111:H111"/>
    <mergeCell ref="B112:H112"/>
    <mergeCell ref="B113:H113"/>
    <mergeCell ref="B106:H106"/>
    <mergeCell ref="B107:H107"/>
    <mergeCell ref="B108:H108"/>
    <mergeCell ref="B109:H109"/>
    <mergeCell ref="B102:H102"/>
    <mergeCell ref="B103:H103"/>
    <mergeCell ref="B104:H104"/>
    <mergeCell ref="B105:H105"/>
    <mergeCell ref="B122:H122"/>
    <mergeCell ref="B123:H123"/>
    <mergeCell ref="B124:H124"/>
    <mergeCell ref="B125:H125"/>
    <mergeCell ref="B118:H118"/>
    <mergeCell ref="B119:H119"/>
    <mergeCell ref="B120:H120"/>
    <mergeCell ref="B121:H121"/>
    <mergeCell ref="B114:H114"/>
    <mergeCell ref="B115:H115"/>
    <mergeCell ref="B116:H116"/>
    <mergeCell ref="B117:H117"/>
    <mergeCell ref="B134:H134"/>
    <mergeCell ref="B135:H135"/>
    <mergeCell ref="B136:H136"/>
    <mergeCell ref="B137:H137"/>
    <mergeCell ref="B130:H130"/>
    <mergeCell ref="B131:H131"/>
    <mergeCell ref="B132:H132"/>
    <mergeCell ref="B133:H133"/>
    <mergeCell ref="B126:H126"/>
    <mergeCell ref="B127:H127"/>
    <mergeCell ref="B128:H128"/>
    <mergeCell ref="B129:H129"/>
    <mergeCell ref="B146:H146"/>
    <mergeCell ref="B147:H147"/>
    <mergeCell ref="B148:H148"/>
    <mergeCell ref="B149:H149"/>
    <mergeCell ref="B142:H142"/>
    <mergeCell ref="B143:H143"/>
    <mergeCell ref="B144:H144"/>
    <mergeCell ref="B145:H145"/>
    <mergeCell ref="B138:H138"/>
    <mergeCell ref="B139:H139"/>
    <mergeCell ref="B140:H140"/>
    <mergeCell ref="B141:H141"/>
    <mergeCell ref="B158:H158"/>
    <mergeCell ref="B159:H159"/>
    <mergeCell ref="B160:H160"/>
    <mergeCell ref="B154:H154"/>
    <mergeCell ref="B155:H155"/>
    <mergeCell ref="B156:H156"/>
    <mergeCell ref="B157:H157"/>
    <mergeCell ref="B150:H150"/>
    <mergeCell ref="B151:H151"/>
    <mergeCell ref="B152:H152"/>
    <mergeCell ref="B153:H153"/>
    <mergeCell ref="B169:H169"/>
    <mergeCell ref="B170:H170"/>
    <mergeCell ref="B171:H171"/>
    <mergeCell ref="B172:H172"/>
    <mergeCell ref="B165:H165"/>
    <mergeCell ref="B166:H166"/>
    <mergeCell ref="B167:H167"/>
    <mergeCell ref="B168:H168"/>
    <mergeCell ref="B161:H161"/>
    <mergeCell ref="B162:H162"/>
    <mergeCell ref="B163:H163"/>
    <mergeCell ref="B164:H164"/>
    <mergeCell ref="B181:H181"/>
    <mergeCell ref="B182:H182"/>
    <mergeCell ref="B183:H183"/>
    <mergeCell ref="B184:H184"/>
    <mergeCell ref="B177:H177"/>
    <mergeCell ref="B178:H178"/>
    <mergeCell ref="B179:H179"/>
    <mergeCell ref="B180:H180"/>
    <mergeCell ref="B173:H173"/>
    <mergeCell ref="B174:H174"/>
    <mergeCell ref="B175:H175"/>
    <mergeCell ref="B176:H176"/>
    <mergeCell ref="B193:H193"/>
    <mergeCell ref="B194:H194"/>
    <mergeCell ref="B195:H195"/>
    <mergeCell ref="B196:H196"/>
    <mergeCell ref="B189:H189"/>
    <mergeCell ref="B190:H190"/>
    <mergeCell ref="B191:H191"/>
    <mergeCell ref="B192:H192"/>
    <mergeCell ref="B185:H185"/>
    <mergeCell ref="B186:H186"/>
    <mergeCell ref="B187:H187"/>
    <mergeCell ref="B188:H188"/>
    <mergeCell ref="B205:H205"/>
    <mergeCell ref="B206:H206"/>
    <mergeCell ref="B207:H207"/>
    <mergeCell ref="B208:H208"/>
    <mergeCell ref="B201:H201"/>
    <mergeCell ref="B202:H202"/>
    <mergeCell ref="B203:H203"/>
    <mergeCell ref="B204:H204"/>
    <mergeCell ref="B197:H197"/>
    <mergeCell ref="B198:H198"/>
    <mergeCell ref="B199:H199"/>
    <mergeCell ref="B200:H200"/>
    <mergeCell ref="B217:H217"/>
    <mergeCell ref="B218:H218"/>
    <mergeCell ref="B219:H219"/>
    <mergeCell ref="B220:H220"/>
    <mergeCell ref="B213:H213"/>
    <mergeCell ref="B214:H214"/>
    <mergeCell ref="B215:H215"/>
    <mergeCell ref="B216:H216"/>
    <mergeCell ref="B209:H209"/>
    <mergeCell ref="B210:H210"/>
    <mergeCell ref="B211:H211"/>
    <mergeCell ref="B212:H212"/>
    <mergeCell ref="B229:H229"/>
    <mergeCell ref="B230:H230"/>
    <mergeCell ref="B231:H231"/>
    <mergeCell ref="B232:H232"/>
    <mergeCell ref="B225:H225"/>
    <mergeCell ref="B226:H226"/>
    <mergeCell ref="B227:H227"/>
    <mergeCell ref="B228:H228"/>
    <mergeCell ref="B221:H221"/>
    <mergeCell ref="B222:H222"/>
    <mergeCell ref="B223:H223"/>
    <mergeCell ref="B224:H224"/>
    <mergeCell ref="B311:H311"/>
    <mergeCell ref="B240:H240"/>
    <mergeCell ref="B241:H241"/>
    <mergeCell ref="B242:H242"/>
    <mergeCell ref="B243:H243"/>
    <mergeCell ref="B244:H244"/>
    <mergeCell ref="B245:H245"/>
    <mergeCell ref="B246:H246"/>
    <mergeCell ref="B233:H233"/>
    <mergeCell ref="B234:H234"/>
    <mergeCell ref="B235:H235"/>
    <mergeCell ref="B236:H236"/>
    <mergeCell ref="B251:H251"/>
    <mergeCell ref="B252:H252"/>
    <mergeCell ref="B253:H253"/>
    <mergeCell ref="B254:H254"/>
    <mergeCell ref="B247:H247"/>
    <mergeCell ref="B248:H248"/>
    <mergeCell ref="B249:H249"/>
    <mergeCell ref="B250:H250"/>
    <mergeCell ref="B238:H238"/>
    <mergeCell ref="B239:H239"/>
    <mergeCell ref="B263:H263"/>
    <mergeCell ref="B264:H264"/>
    <mergeCell ref="B265:H265"/>
    <mergeCell ref="B266:H266"/>
    <mergeCell ref="B259:H259"/>
    <mergeCell ref="B260:H260"/>
    <mergeCell ref="B261:H261"/>
    <mergeCell ref="B262:H262"/>
    <mergeCell ref="B255:H255"/>
    <mergeCell ref="B256:H256"/>
    <mergeCell ref="B257:H257"/>
    <mergeCell ref="B258:H258"/>
    <mergeCell ref="B275:H275"/>
    <mergeCell ref="B276:H276"/>
    <mergeCell ref="B277:H277"/>
    <mergeCell ref="B278:H278"/>
    <mergeCell ref="B271:H271"/>
    <mergeCell ref="B272:H272"/>
    <mergeCell ref="B273:H273"/>
    <mergeCell ref="B274:H274"/>
    <mergeCell ref="B267:H267"/>
    <mergeCell ref="B268:H268"/>
    <mergeCell ref="B269:H269"/>
    <mergeCell ref="B270:H270"/>
    <mergeCell ref="B294:H294"/>
    <mergeCell ref="B295:H295"/>
    <mergeCell ref="B283:H283"/>
    <mergeCell ref="B290:H290"/>
    <mergeCell ref="B284:H284"/>
    <mergeCell ref="B285:H285"/>
    <mergeCell ref="B286:H286"/>
    <mergeCell ref="B279:H279"/>
    <mergeCell ref="B280:H280"/>
    <mergeCell ref="B281:H281"/>
    <mergeCell ref="B282:H282"/>
    <mergeCell ref="B308:H308"/>
    <mergeCell ref="B309:H309"/>
    <mergeCell ref="A237:N237"/>
    <mergeCell ref="B310:H310"/>
    <mergeCell ref="A287:N287"/>
    <mergeCell ref="A288:A289"/>
    <mergeCell ref="B288:H289"/>
    <mergeCell ref="I288:I289"/>
    <mergeCell ref="J288:K288"/>
    <mergeCell ref="L288:M288"/>
    <mergeCell ref="B304:H304"/>
    <mergeCell ref="B305:H305"/>
    <mergeCell ref="B306:H306"/>
    <mergeCell ref="B307:H307"/>
    <mergeCell ref="B300:H300"/>
    <mergeCell ref="B301:H301"/>
    <mergeCell ref="B302:H302"/>
    <mergeCell ref="B303:H303"/>
    <mergeCell ref="B296:H296"/>
    <mergeCell ref="B297:H297"/>
    <mergeCell ref="B298:H298"/>
    <mergeCell ref="B299:H299"/>
    <mergeCell ref="B292:H292"/>
    <mergeCell ref="B293:H293"/>
    <mergeCell ref="B320:H320"/>
    <mergeCell ref="B321:H321"/>
    <mergeCell ref="B322:H322"/>
    <mergeCell ref="B323:H323"/>
    <mergeCell ref="B316:H316"/>
    <mergeCell ref="B317:H317"/>
    <mergeCell ref="B318:H318"/>
    <mergeCell ref="B319:H319"/>
    <mergeCell ref="B312:H312"/>
    <mergeCell ref="B313:H313"/>
    <mergeCell ref="B314:H314"/>
    <mergeCell ref="B315:H315"/>
    <mergeCell ref="B333:H333"/>
    <mergeCell ref="B334:H334"/>
    <mergeCell ref="B335:H335"/>
    <mergeCell ref="B328:H328"/>
    <mergeCell ref="B329:H329"/>
    <mergeCell ref="B330:H330"/>
    <mergeCell ref="B331:H331"/>
    <mergeCell ref="B324:H324"/>
    <mergeCell ref="B325:H325"/>
    <mergeCell ref="B326:H326"/>
    <mergeCell ref="B327:H327"/>
    <mergeCell ref="B366:H366"/>
    <mergeCell ref="B367:H367"/>
    <mergeCell ref="B360:H360"/>
    <mergeCell ref="B361:H361"/>
    <mergeCell ref="B362:H362"/>
    <mergeCell ref="B363:H363"/>
    <mergeCell ref="B354:H354"/>
    <mergeCell ref="B355:H355"/>
    <mergeCell ref="B348:H348"/>
    <mergeCell ref="B349:H349"/>
    <mergeCell ref="B350:H350"/>
    <mergeCell ref="B351:H351"/>
    <mergeCell ref="A19:N19"/>
    <mergeCell ref="N288:N289"/>
    <mergeCell ref="A291:H291"/>
    <mergeCell ref="B364:H364"/>
    <mergeCell ref="B365:H365"/>
    <mergeCell ref="B356:H356"/>
    <mergeCell ref="B357:H357"/>
    <mergeCell ref="B358:H358"/>
    <mergeCell ref="B359:H359"/>
    <mergeCell ref="B352:H352"/>
    <mergeCell ref="B353:H353"/>
    <mergeCell ref="B344:H344"/>
    <mergeCell ref="B345:H345"/>
    <mergeCell ref="B346:H346"/>
    <mergeCell ref="B347:H347"/>
    <mergeCell ref="B340:H340"/>
    <mergeCell ref="B341:H341"/>
    <mergeCell ref="B342:H342"/>
    <mergeCell ref="B343:H343"/>
    <mergeCell ref="B336:H336"/>
    <mergeCell ref="B337:H337"/>
    <mergeCell ref="B338:H338"/>
    <mergeCell ref="B339:H339"/>
    <mergeCell ref="B332:H332"/>
    <mergeCell ref="BA4:BH4"/>
    <mergeCell ref="HE4:IB4"/>
    <mergeCell ref="BA5:BH5"/>
    <mergeCell ref="HA5:IB5"/>
    <mergeCell ref="BA6:BH6"/>
    <mergeCell ref="HA6:IB6"/>
    <mergeCell ref="D12:N12"/>
    <mergeCell ref="HU7:HW7"/>
    <mergeCell ref="BA8:BH8"/>
    <mergeCell ref="M4:N4"/>
    <mergeCell ref="BA7:BH7"/>
    <mergeCell ref="GZ7:HA7"/>
    <mergeCell ref="HB7:HD7"/>
    <mergeCell ref="HE7:HF7"/>
    <mergeCell ref="HG7:HQ7"/>
    <mergeCell ref="HR7:HT7"/>
  </mergeCells>
  <pageMargins left="0.19685039370078741" right="0.19685039370078741" top="0.19685039370078741" bottom="0.19685039370078741" header="0.19685039370078741" footer="0.19685039370078741"/>
  <pageSetup paperSize="9" scale="73" fitToHeight="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7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Ф10</vt:lpstr>
      <vt:lpstr>Ф11</vt:lpstr>
      <vt:lpstr>Ф12</vt:lpstr>
      <vt:lpstr>Ф13</vt:lpstr>
      <vt:lpstr>Ф14</vt:lpstr>
      <vt:lpstr>Ф15</vt:lpstr>
      <vt:lpstr>Ф16</vt:lpstr>
      <vt:lpstr>Ф17</vt:lpstr>
      <vt:lpstr>Ф20</vt:lpstr>
      <vt:lpstr>Ф10!Область_печати</vt:lpstr>
      <vt:lpstr>Ф11!Область_печати</vt:lpstr>
      <vt:lpstr>Ф12!Область_печати</vt:lpstr>
      <vt:lpstr>Ф13!Область_печати</vt:lpstr>
      <vt:lpstr>Ф14!Область_печати</vt:lpstr>
      <vt:lpstr>Ф15!Область_печати</vt:lpstr>
      <vt:lpstr>Ф16!Область_печати</vt:lpstr>
      <vt:lpstr>Ф17!Область_печати</vt:lpstr>
      <vt:lpstr>Ф20!Область_печати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Верещака Анна Валерьевна</cp:lastModifiedBy>
  <cp:lastPrinted>2022-08-15T01:16:11Z</cp:lastPrinted>
  <dcterms:created xsi:type="dcterms:W3CDTF">2011-01-11T10:25:48Z</dcterms:created>
  <dcterms:modified xsi:type="dcterms:W3CDTF">2022-08-15T01:19:41Z</dcterms:modified>
</cp:coreProperties>
</file>